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80" windowWidth="19200" windowHeight="10215"/>
  </bookViews>
  <sheets>
    <sheet name="01-Mapa de riesgo" sheetId="4" r:id="rId1"/>
    <sheet name="02-Plan Contingencia" sheetId="8" r:id="rId2"/>
    <sheet name="03-Seguimiento" sheetId="7" r:id="rId3"/>
    <sheet name="Hoja1" sheetId="9" state="hidden" r:id="rId4"/>
    <sheet name="INSTRUCTIVO" sheetId="10" r:id="rId5"/>
    <sheet name="ESCALA" sheetId="11" r:id="rId6"/>
  </sheets>
  <definedNames>
    <definedName name="_xlnm._FilterDatabase" localSheetId="0" hidden="1">'01-Mapa de riesgo'!$B$1:$U$26</definedName>
    <definedName name="ACCION">'01-Mapa de riesgo'!$G$1048565:$G$1048567</definedName>
    <definedName name="Ambiental">'01-Mapa de riesgo'!$H$1048558:$H$1048560</definedName>
    <definedName name="_xlnm.Print_Area" localSheetId="0">'01-Mapa de riesgo'!$A$1:$U$1048046</definedName>
    <definedName name="_xlnm.Print_Area" localSheetId="2">'03-Seguimiento'!$B$1:$R$14</definedName>
    <definedName name="Contable">'01-Mapa de riesgo'!$G$1048553:$G$1048555</definedName>
    <definedName name="Cumplimiento">'01-Mapa de riesgo'!$I$1048553:$I$1048555</definedName>
    <definedName name="DEMAS">'01-Mapa de riesgo'!$G$1048543:$G$1048545</definedName>
    <definedName name="Derechos_Humanos">'01-Mapa de riesgo'!$I$1048543:$I$1048545</definedName>
    <definedName name="Estratégico">'01-Mapa de riesgo'!$G$1048543:$G$1048545</definedName>
    <definedName name="Financiero">'01-Mapa de riesgo'!$I$1048548:$I$1048550</definedName>
    <definedName name="GRAVE">'01-Mapa de riesgo'!$J$1048566:$J$1048569</definedName>
    <definedName name="Imagen">'01-Mapa de riesgo'!$G$1048548:$G$1048550</definedName>
    <definedName name="Información">'01-Mapa de riesgo'!$J$1048553:$J$1048555</definedName>
    <definedName name="Laborales">'01-Mapa de riesgo'!$G$1048558:$G$1048560</definedName>
    <definedName name="LEVE">'01-Mapa de riesgo'!$H$1048566</definedName>
    <definedName name="MODERADO">'01-Mapa de riesgo'!$I$1048566:$I$1048568</definedName>
    <definedName name="nnnn">'01-Mapa de riesgo'!#REF!</definedName>
    <definedName name="Operacional">'01-Mapa de riesgo'!$H$1048548:$H$1048550</definedName>
    <definedName name="Presupuestal">'01-Mapa de riesgo'!$H$1048553:$H$1048555</definedName>
    <definedName name="Tecnología">'01-Mapa de riesgo'!$J$1048548:$J$1048550</definedName>
    <definedName name="TIPO">'01-Mapa de riesgo'!$F$1048543:$F$1048555</definedName>
    <definedName name="_xlnm.Print_Titles" localSheetId="0">'01-Mapa de riesgo'!$7:$8</definedName>
    <definedName name="_xlnm.Print_Titles" localSheetId="1">'02-Plan Contingencia'!$7:$8</definedName>
    <definedName name="_xlnm.Print_Titles" localSheetId="2">'03-Seguimiento'!$7:$8</definedName>
    <definedName name="Transparencia">'01-Mapa de riesgo'!$H$1048543</definedName>
  </definedNames>
  <calcPr calcId="145621"/>
</workbook>
</file>

<file path=xl/calcChain.xml><?xml version="1.0" encoding="utf-8"?>
<calcChain xmlns="http://schemas.openxmlformats.org/spreadsheetml/2006/main">
  <c r="H10" i="8" l="1"/>
  <c r="K10" i="4"/>
  <c r="K11" i="4"/>
  <c r="K12" i="4"/>
  <c r="K13" i="4"/>
  <c r="K14" i="4"/>
  <c r="K15" i="4"/>
  <c r="K16" i="4"/>
  <c r="K17" i="4"/>
  <c r="K18" i="4"/>
  <c r="K19" i="4"/>
  <c r="K20" i="4"/>
  <c r="K21" i="4"/>
  <c r="K22" i="4"/>
  <c r="K23" i="4"/>
  <c r="K24" i="4"/>
  <c r="K25" i="4"/>
  <c r="K26" i="4"/>
  <c r="K9" i="4"/>
  <c r="L24" i="4" l="1"/>
  <c r="L21" i="4"/>
  <c r="L18" i="4"/>
  <c r="L15" i="4"/>
  <c r="L12" i="4"/>
  <c r="L9" i="4"/>
  <c r="A6" i="7"/>
  <c r="H10" i="7" l="1"/>
  <c r="H11" i="7"/>
  <c r="H12" i="7"/>
  <c r="H13" i="7"/>
  <c r="H14" i="7"/>
  <c r="H15" i="7"/>
  <c r="H16" i="7"/>
  <c r="H17" i="7"/>
  <c r="H18" i="7"/>
  <c r="H19" i="7"/>
  <c r="H20" i="7"/>
  <c r="H21" i="7"/>
  <c r="H22" i="7"/>
  <c r="H23" i="7"/>
  <c r="H24" i="7"/>
  <c r="H25" i="7"/>
  <c r="H26" i="7"/>
  <c r="H11" i="8"/>
  <c r="H12" i="8"/>
  <c r="H13" i="8"/>
  <c r="H14" i="8"/>
  <c r="H15" i="8"/>
  <c r="H16" i="8"/>
  <c r="H17" i="8"/>
  <c r="H18" i="8"/>
  <c r="H19" i="8"/>
  <c r="H20" i="8"/>
  <c r="H21" i="8"/>
  <c r="H22" i="8"/>
  <c r="H23" i="8"/>
  <c r="H24" i="8"/>
  <c r="H25" i="8"/>
  <c r="H26" i="8"/>
  <c r="I5" i="8" l="1"/>
  <c r="Q36" i="10" l="1"/>
  <c r="M36" i="10" l="1"/>
  <c r="N36" i="10"/>
  <c r="O36" i="10"/>
  <c r="P36" i="10"/>
  <c r="Q46" i="10"/>
  <c r="Q44" i="10"/>
  <c r="Q42" i="10"/>
  <c r="Q40" i="10"/>
  <c r="Q38" i="10"/>
  <c r="M46" i="10"/>
  <c r="M44" i="10"/>
  <c r="M42" i="10"/>
  <c r="M40" i="10"/>
  <c r="M38" i="10"/>
  <c r="N46" i="10"/>
  <c r="N44" i="10"/>
  <c r="N42" i="10"/>
  <c r="N40" i="10"/>
  <c r="N38" i="10"/>
  <c r="O46" i="10"/>
  <c r="O44" i="10"/>
  <c r="O42" i="10"/>
  <c r="O40" i="10"/>
  <c r="O38" i="10"/>
  <c r="P46" i="10"/>
  <c r="P44" i="10"/>
  <c r="P42" i="10"/>
  <c r="P40" i="10"/>
  <c r="P38" i="10"/>
  <c r="I9" i="4"/>
  <c r="P9" i="4" s="1"/>
  <c r="I12" i="4"/>
  <c r="P12" i="4" s="1"/>
  <c r="I15" i="4"/>
  <c r="P15" i="4" s="1"/>
  <c r="I18" i="4"/>
  <c r="P18" i="4" s="1"/>
  <c r="I21" i="4"/>
  <c r="P21" i="4" s="1"/>
  <c r="I24" i="4"/>
  <c r="P24" i="4" s="1"/>
  <c r="Q12" i="4" l="1"/>
  <c r="Q15" i="4"/>
  <c r="Q18" i="4"/>
  <c r="Q21" i="4"/>
  <c r="Q24" i="4"/>
  <c r="G24" i="7" l="1"/>
  <c r="G24" i="8"/>
  <c r="I24" i="8" s="1"/>
  <c r="G21" i="7"/>
  <c r="G21" i="8"/>
  <c r="I21" i="8" s="1"/>
  <c r="G18" i="7"/>
  <c r="G18" i="8"/>
  <c r="I18" i="8" s="1"/>
  <c r="G12" i="7"/>
  <c r="G12" i="8"/>
  <c r="I12" i="8" s="1"/>
  <c r="G15" i="8"/>
  <c r="I15" i="8" s="1"/>
  <c r="G15" i="7"/>
  <c r="D5" i="7"/>
  <c r="D5" i="8"/>
  <c r="D6" i="7"/>
  <c r="M12" i="7"/>
  <c r="M13" i="7"/>
  <c r="M14" i="7"/>
  <c r="M15" i="7"/>
  <c r="M16" i="7"/>
  <c r="M17" i="7"/>
  <c r="M18" i="7"/>
  <c r="M19" i="7"/>
  <c r="M20" i="7"/>
  <c r="M21" i="7"/>
  <c r="M22" i="7"/>
  <c r="M23" i="7"/>
  <c r="M24" i="7"/>
  <c r="M25" i="7"/>
  <c r="M26" i="7"/>
  <c r="M11" i="7"/>
  <c r="M10" i="7"/>
  <c r="M9" i="7"/>
  <c r="J12" i="7"/>
  <c r="J15" i="7"/>
  <c r="J18" i="7"/>
  <c r="J21" i="7"/>
  <c r="J24" i="7"/>
  <c r="F12" i="7"/>
  <c r="F15" i="7"/>
  <c r="F18" i="7"/>
  <c r="F21" i="7"/>
  <c r="F24" i="7"/>
  <c r="E12" i="7"/>
  <c r="E15" i="7"/>
  <c r="E18" i="7"/>
  <c r="E21" i="7"/>
  <c r="E24" i="7"/>
  <c r="D12" i="7"/>
  <c r="D15" i="7"/>
  <c r="D18" i="7"/>
  <c r="D21" i="7"/>
  <c r="D24" i="7"/>
  <c r="C12" i="7"/>
  <c r="C15" i="7"/>
  <c r="C18" i="7"/>
  <c r="C21" i="7"/>
  <c r="C24" i="7"/>
  <c r="B12" i="7"/>
  <c r="B15" i="7"/>
  <c r="B18" i="7"/>
  <c r="B21" i="7"/>
  <c r="B24"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N24" i="7"/>
  <c r="O24" i="7"/>
  <c r="N25" i="7"/>
  <c r="O25" i="7"/>
  <c r="N26" i="7"/>
  <c r="O26" i="7"/>
  <c r="O9" i="7"/>
  <c r="N9" i="7"/>
  <c r="J9" i="7"/>
  <c r="F9" i="7"/>
  <c r="E9" i="7"/>
  <c r="D9" i="7"/>
  <c r="C9" i="7"/>
  <c r="B9" i="7"/>
  <c r="A5" i="7"/>
  <c r="F12" i="8"/>
  <c r="F15" i="8"/>
  <c r="F18" i="8"/>
  <c r="F21" i="8"/>
  <c r="F24" i="8"/>
  <c r="E12" i="8"/>
  <c r="E15" i="8"/>
  <c r="E18" i="8"/>
  <c r="E21" i="8"/>
  <c r="E24" i="8"/>
  <c r="D12" i="8"/>
  <c r="D15" i="8"/>
  <c r="D18" i="8"/>
  <c r="D21" i="8"/>
  <c r="D24" i="8"/>
  <c r="C12" i="8"/>
  <c r="C15" i="8"/>
  <c r="C18" i="8"/>
  <c r="C21" i="8"/>
  <c r="C24" i="8"/>
  <c r="B12" i="8"/>
  <c r="B15" i="8"/>
  <c r="B18" i="8"/>
  <c r="B21" i="8"/>
  <c r="B24" i="8"/>
  <c r="F9" i="8"/>
  <c r="E9" i="8"/>
  <c r="B9" i="8"/>
  <c r="D9" i="8"/>
  <c r="C9" i="8"/>
  <c r="D6" i="8"/>
  <c r="A6" i="8"/>
  <c r="A5" i="8"/>
  <c r="Q9" i="4" l="1"/>
  <c r="H9" i="8" l="1"/>
  <c r="H9" i="7"/>
  <c r="G9" i="7"/>
  <c r="G9" i="8" l="1"/>
  <c r="I9" i="8" s="1"/>
</calcChain>
</file>

<file path=xl/comments1.xml><?xml version="1.0" encoding="utf-8"?>
<comments xmlns="http://schemas.openxmlformats.org/spreadsheetml/2006/main">
  <authors>
    <author>UNIVERSIDAD TECNOLOGICA DE PEREIRA</author>
  </authors>
  <commentList>
    <comment ref="G7" authorId="0">
      <text>
        <r>
          <rPr>
            <b/>
            <sz val="8"/>
            <color indexed="81"/>
            <rFont val="Tahoma"/>
            <family val="2"/>
          </rPr>
          <t xml:space="preserve">NIVEL 1: </t>
        </r>
        <r>
          <rPr>
            <sz val="8"/>
            <color indexed="81"/>
            <rFont val="Tahoma"/>
            <family val="2"/>
          </rPr>
          <t xml:space="preserve">Riesgos con priorización alta (A) y media (B) </t>
        </r>
        <r>
          <rPr>
            <sz val="8"/>
            <color indexed="81"/>
            <rFont val="Calibri"/>
            <family val="2"/>
            <scheme val="minor"/>
          </rPr>
          <t xml:space="preserve">sin controles, requieren acciones de preventivas  inmediatas.
</t>
        </r>
        <r>
          <rPr>
            <b/>
            <sz val="8"/>
            <color indexed="81"/>
            <rFont val="Calibri"/>
            <family val="2"/>
            <scheme val="minor"/>
          </rPr>
          <t xml:space="preserve">NIVEL 2: </t>
        </r>
        <r>
          <rPr>
            <sz val="8"/>
            <color indexed="81"/>
            <rFont val="Calibri"/>
            <family val="2"/>
            <scheme val="minor"/>
          </rPr>
          <t xml:space="preserve">Riesgos con priorización alta (A) y media (B) con controles no efectivos, requieren acciones de preventivas. 
</t>
        </r>
        <r>
          <rPr>
            <b/>
            <sz val="8"/>
            <color indexed="81"/>
            <rFont val="Calibri"/>
            <family val="2"/>
            <scheme val="minor"/>
          </rPr>
          <t xml:space="preserve">NIVEL 3: </t>
        </r>
        <r>
          <rPr>
            <sz val="8"/>
            <color indexed="81"/>
            <rFont val="Calibri"/>
            <family val="2"/>
            <scheme val="minor"/>
          </rPr>
          <t xml:space="preserve">Riesgos con priorización alta (A) y media (B)  con controles no documentados, requieren acciones de preventivas.
</t>
        </r>
        <r>
          <rPr>
            <b/>
            <sz val="8"/>
            <color indexed="81"/>
            <rFont val="Calibri"/>
            <family val="2"/>
            <scheme val="minor"/>
          </rPr>
          <t xml:space="preserve">NIVEL 4: </t>
        </r>
        <r>
          <rPr>
            <sz val="8"/>
            <color indexed="81"/>
            <rFont val="Calibri"/>
            <family val="2"/>
            <scheme val="minor"/>
          </rPr>
          <t>Riesgos con priorización baja (C) o priorización alta (A) y media (B) que tienen controles efectivos y documentados, requieren seguimiento.</t>
        </r>
      </text>
    </comment>
    <comment ref="H7" authorId="0">
      <text>
        <r>
          <rPr>
            <sz val="8"/>
            <color indexed="81"/>
            <rFont val="Tahoma"/>
            <family val="2"/>
          </rPr>
          <t>1. Evitar el riesgo, tomar acciones preventivas 
2. Reducir el riesgo, tomar medidas encaminadas a disminuir la probabilidad y el impacto
3. Compartir o transferir el riesgo 
4. Asumir el riesgo</t>
        </r>
      </text>
    </comment>
    <comment ref="R7" authorId="0">
      <text>
        <r>
          <rPr>
            <b/>
            <sz val="8"/>
            <color indexed="81"/>
            <rFont val="Tahoma"/>
            <family val="2"/>
          </rPr>
          <t xml:space="preserve">Establezca la situación:
</t>
        </r>
        <r>
          <rPr>
            <b/>
            <sz val="8"/>
            <color indexed="81"/>
            <rFont val="Tahoma"/>
            <family val="2"/>
          </rPr>
          <t xml:space="preserve">1. Riesgo controlado: </t>
        </r>
        <r>
          <rPr>
            <sz val="8"/>
            <color indexed="81"/>
            <rFont val="Tahoma"/>
            <family val="2"/>
          </rPr>
          <t xml:space="preserve"> el riesgo ha sido controlado con la acción implementada. Puede ser suprimido del plan de manejo de riesgos.
</t>
        </r>
        <r>
          <rPr>
            <b/>
            <sz val="8"/>
            <color indexed="81"/>
            <rFont val="Tahoma"/>
            <family val="2"/>
          </rPr>
          <t xml:space="preserve">2. Cambio el riesgo: </t>
        </r>
        <r>
          <rPr>
            <sz val="8"/>
            <color indexed="81"/>
            <rFont val="Tahoma"/>
            <family val="2"/>
          </rPr>
          <t xml:space="preserve">dado  la acción implementada el riesgo requiere ser modificado en su descripción o en su probabilidad o en el impacto.
</t>
        </r>
        <r>
          <rPr>
            <b/>
            <sz val="8"/>
            <color indexed="81"/>
            <rFont val="Tahoma"/>
            <family val="2"/>
          </rPr>
          <t xml:space="preserve">3. Nueva Acción:  </t>
        </r>
        <r>
          <rPr>
            <sz val="8"/>
            <color indexed="81"/>
            <rFont val="Tahoma"/>
            <family val="2"/>
          </rPr>
          <t xml:space="preserve">se debe implementar una nueva acción preventiva, la actual no es suficiente. (evalue el riesgo en  las fases 2. Análisis y 3. Valoración de riesgo)
</t>
        </r>
        <r>
          <rPr>
            <b/>
            <sz val="8"/>
            <color indexed="81"/>
            <rFont val="Tahoma"/>
            <family val="2"/>
          </rPr>
          <t xml:space="preserve">4. Continua la acción anterior: </t>
        </r>
        <r>
          <rPr>
            <sz val="8"/>
            <color indexed="81"/>
            <rFont val="Tahoma"/>
            <family val="2"/>
          </rPr>
          <t xml:space="preserve"> no se ha finalizado la acción o se requiere ampliar el plazo de la acción.
</t>
        </r>
      </text>
    </comment>
    <comment ref="P8" authorId="0">
      <text>
        <r>
          <rPr>
            <sz val="8"/>
            <color indexed="81"/>
            <rFont val="Tahoma"/>
            <family val="2"/>
          </rPr>
          <t xml:space="preserve">Relacione las principales dificultades en la aplicación del control.
</t>
        </r>
      </text>
    </comment>
  </commentList>
</comments>
</file>

<file path=xl/sharedStrings.xml><?xml version="1.0" encoding="utf-8"?>
<sst xmlns="http://schemas.openxmlformats.org/spreadsheetml/2006/main" count="620" uniqueCount="368">
  <si>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</si>
  <si>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</si>
  <si>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</si>
  <si>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</si>
  <si>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</si>
  <si>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</si>
  <si>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</si>
  <si>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</si>
  <si>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</si>
  <si>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</si>
  <si>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</si>
  <si>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</si>
  <si>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</si>
  <si>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FECHA DE SEGUIMIENTO</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</si>
  <si>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</si>
  <si>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</si>
  <si>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</si>
  <si>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</si>
  <si>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</si>
  <si>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</si>
  <si>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</si>
  <si>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</si>
  <si>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</si>
  <si>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</si>
  <si>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</si>
  <si>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</si>
  <si>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</si>
  <si>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</si>
  <si>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</si>
  <si>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FACTORES DE RIESGO EXTERNO</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</si>
  <si>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</si>
  <si>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</si>
  <si>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</si>
  <si>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</si>
  <si>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</si>
  <si>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</si>
  <si>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</si>
  <si>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</si>
  <si>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</si>
  <si>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</si>
  <si>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</si>
  <si>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</si>
  <si>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2. MEDIA</t>
  </si>
  <si>
    <t>Talento Humano</t>
  </si>
  <si>
    <t>Sistemas de Información</t>
  </si>
  <si>
    <t>Recursos Financieros</t>
  </si>
  <si>
    <t>Procedimientos y reglamentación</t>
  </si>
  <si>
    <t>Salud Ocupacional</t>
  </si>
  <si>
    <t>Infraestructura</t>
  </si>
  <si>
    <t>Economicos</t>
  </si>
  <si>
    <t>Socioculturales</t>
  </si>
  <si>
    <t>Orden Público</t>
  </si>
  <si>
    <t>Legales y Normativos</t>
  </si>
  <si>
    <t>Tecnológicos</t>
  </si>
  <si>
    <t>Esta matriz de priorización no tiene en cuenta los controles asociados a la prevención o mitigación del riesgo</t>
  </si>
  <si>
    <t>3. ALTA</t>
  </si>
  <si>
    <t>1. BAJA</t>
  </si>
  <si>
    <t>1. BAJO</t>
  </si>
  <si>
    <t>Evitar
Reducir
Transferir
Compartir</t>
  </si>
  <si>
    <t>Reducir
Transferir
Compartir</t>
  </si>
  <si>
    <t>Asumir</t>
  </si>
  <si>
    <t>Valoración
del Riesgo</t>
  </si>
  <si>
    <t>OPCIÓN DE TRATAMIENTO</t>
  </si>
  <si>
    <t>ACCIONES A TOMAR</t>
  </si>
  <si>
    <t>Matriz de Priorización inicial</t>
  </si>
  <si>
    <t>El riesgo se mide de acuerdo al impacto y la probabilidad para ubicarlo en la matriz de priorización inicial</t>
  </si>
  <si>
    <t>NIVEL
EXPOSICIÓN 
RIESGO</t>
  </si>
  <si>
    <t xml:space="preserve">PRIORIDAD
INICIAL </t>
  </si>
  <si>
    <t>MAPA DE RIESGOS</t>
  </si>
  <si>
    <t>OBJETIVO DEL PROCESO (Usuario Metodología):</t>
  </si>
  <si>
    <t xml:space="preserve">JEFE: </t>
  </si>
  <si>
    <t>FECHA ACTUALIZACIÓN</t>
  </si>
  <si>
    <t>No</t>
  </si>
  <si>
    <t>No.</t>
  </si>
  <si>
    <t>CAUSA</t>
  </si>
  <si>
    <t>PLAN DE MITIGACIÓN PARA EL MAPA DE RIESGOS</t>
  </si>
  <si>
    <t>CONTROLES</t>
  </si>
  <si>
    <t xml:space="preserve">Responsable del Seguimiento: </t>
  </si>
  <si>
    <t>INDICADOR DEL RIESGO</t>
  </si>
  <si>
    <t>Periodicidad</t>
  </si>
  <si>
    <t>SEGUIMIENTO AL MAPA DE RIESGOS</t>
  </si>
  <si>
    <t>Seguimiento al Mapa de riesgos</t>
  </si>
  <si>
    <t>Nombre</t>
  </si>
  <si>
    <t>Medición</t>
  </si>
  <si>
    <t>Análisis</t>
  </si>
  <si>
    <t>SGC-FOR-011-01</t>
  </si>
  <si>
    <t xml:space="preserve">Página </t>
  </si>
  <si>
    <t>Código</t>
  </si>
  <si>
    <t>SGC-FOR-011-02</t>
  </si>
  <si>
    <t>SGC-FOR-011-03</t>
  </si>
  <si>
    <t>Versión</t>
  </si>
  <si>
    <t>Fecha:</t>
  </si>
  <si>
    <t>Código:</t>
  </si>
  <si>
    <t>SGC-INT-011-01</t>
  </si>
  <si>
    <t xml:space="preserve">INSTRUCTIVO METODOLOGÍA ADMINISTRACIÓN DE RIESGOS </t>
  </si>
  <si>
    <t>SISTEMA DE GESTIÓN DE CALIDAD</t>
  </si>
  <si>
    <t>Comunicación</t>
  </si>
  <si>
    <t>TIPO</t>
  </si>
  <si>
    <t>No existen</t>
  </si>
  <si>
    <t>VULNERABILIDAD</t>
  </si>
  <si>
    <t>ACCIÓN</t>
  </si>
  <si>
    <t>CLASE</t>
  </si>
  <si>
    <t>VALORACIÓN</t>
  </si>
  <si>
    <t>Aplicados, No efectivos</t>
  </si>
  <si>
    <t>Documentados, Aplicados y Efectivos</t>
  </si>
  <si>
    <t>No aplicados</t>
  </si>
  <si>
    <t>MATRIZ DE VULNERABILIDAD</t>
  </si>
  <si>
    <t>PRIORIZACIÓN INICIAL</t>
  </si>
  <si>
    <t>VALORACIÓN DEL CONTROL</t>
  </si>
  <si>
    <t>Aplicados, Efectivos y No documentados</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</si>
  <si>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</si>
  <si>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</si>
  <si>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</si>
  <si>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</si>
  <si>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GRAVE
Riesgos con calificación superior o igual a 10</t>
  </si>
  <si>
    <t>IDENTIFICACIÓN DEL RIESGO</t>
  </si>
  <si>
    <t>IDENTIFICACIÓN</t>
  </si>
  <si>
    <t>ANÁLISIS</t>
  </si>
  <si>
    <t>MANEJO</t>
  </si>
  <si>
    <t>PLAN DE MITIGACIÓN</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</si>
  <si>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</si>
  <si>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</si>
  <si>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</si>
  <si>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</si>
  <si>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</si>
  <si>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</si>
  <si>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MODERADO
Riesgos con calificación entre 4 y 9</t>
  </si>
  <si>
    <t>LEVE
Riesgos con calificación inferior o igual a 3</t>
  </si>
  <si>
    <t>CONTROL EXISTENTE
(Máximo 3 controles)</t>
  </si>
  <si>
    <t>Control</t>
  </si>
  <si>
    <t>Dificultades en la aplicación del 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</si>
  <si>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</si>
  <si>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</si>
  <si>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</si>
  <si>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</si>
  <si>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</si>
  <si>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</si>
  <si>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</si>
  <si>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</si>
  <si>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2013-06-27</t>
  </si>
  <si>
    <t>LEVE</t>
  </si>
  <si>
    <t>MODERADO</t>
  </si>
  <si>
    <t>GRAVE</t>
  </si>
  <si>
    <t>ASUMIR</t>
  </si>
  <si>
    <t>REDUCIR</t>
  </si>
  <si>
    <t>EVITAR</t>
  </si>
  <si>
    <t>COMPARTIR</t>
  </si>
  <si>
    <t>TRANSFERIR</t>
  </si>
  <si>
    <t>PROCESOS INCOLUCRADOS EN EL MANEJO</t>
  </si>
  <si>
    <t>SAMYC2</t>
  </si>
  <si>
    <t>PLAN DE CONTINGENCIA</t>
  </si>
  <si>
    <r>
      <t xml:space="preserve">PROCESO (Usuario Metodología) </t>
    </r>
    <r>
      <rPr>
        <sz val="13"/>
        <rFont val="Calibri"/>
        <family val="2"/>
        <scheme val="minor"/>
      </rPr>
      <t xml:space="preserve"> </t>
    </r>
  </si>
  <si>
    <r>
      <rPr>
        <sz val="7"/>
        <rFont val="Calibri"/>
        <family val="2"/>
        <scheme val="minor"/>
      </rPr>
      <t xml:space="preserve"> </t>
    </r>
    <r>
      <rPr>
        <sz val="8"/>
        <rFont val="Calibri"/>
        <family val="2"/>
        <scheme val="minor"/>
      </rPr>
      <t>Ambientales</t>
    </r>
  </si>
  <si>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</si>
  <si>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</si>
  <si>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</si>
  <si>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</si>
  <si>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</si>
  <si>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</si>
  <si>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3. ALTA</t>
    </r>
    <r>
      <rPr>
        <sz val="8"/>
        <rFont val="Calibri"/>
        <family val="2"/>
        <scheme val="minor"/>
      </rPr>
      <t>:  Es inevitable que el riesgo se presente</t>
    </r>
  </si>
  <si>
    <r>
      <t>2. MEDIA</t>
    </r>
    <r>
      <rPr>
        <sz val="8"/>
        <rFont val="Calibri"/>
        <family val="2"/>
        <scheme val="minor"/>
      </rPr>
      <t>: Es factible que el riesgo se presente</t>
    </r>
  </si>
  <si>
    <r>
      <t>1. BAJA</t>
    </r>
    <r>
      <rPr>
        <sz val="8"/>
        <rFont val="Calibri"/>
        <family val="2"/>
        <scheme val="minor"/>
      </rPr>
      <t>:  Es muy poco factible que el riesgo se presente</t>
    </r>
  </si>
  <si>
    <r>
      <t xml:space="preserve">IMPACTO: </t>
    </r>
    <r>
      <rPr>
        <sz val="8"/>
        <rFont val="Calibri"/>
        <family val="2"/>
        <scheme val="minor"/>
      </rPr>
      <t>Forma en la cual el riesgo afecta los resultados del proceso.</t>
    </r>
  </si>
  <si>
    <r>
      <t>3. ALTO</t>
    </r>
    <r>
      <rPr>
        <sz val="8"/>
        <rFont val="Calibri"/>
        <family val="2"/>
        <scheme val="minor"/>
      </rPr>
      <t>: Si el riesgo llegara a presentarse, afecta en alto grado al proceso.</t>
    </r>
  </si>
  <si>
    <r>
      <t>2. MEDIO</t>
    </r>
    <r>
      <rPr>
        <sz val="8"/>
        <rFont val="Calibri"/>
        <family val="2"/>
        <scheme val="minor"/>
      </rPr>
      <t>: Si el riesgo llegara a presentarse, afecta en grado medio al proceso tendría .</t>
    </r>
  </si>
  <si>
    <r>
      <t>1. BAJO</t>
    </r>
    <r>
      <rPr>
        <sz val="8"/>
        <rFont val="Calibri"/>
        <family val="2"/>
        <scheme val="minor"/>
      </rPr>
      <t xml:space="preserve">: Si el riesgo llegara a presentarse, afecta en grado bajo al proceso </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</si>
  <si>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</si>
  <si>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</si>
  <si>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</si>
  <si>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</si>
  <si>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</si>
  <si>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</si>
  <si>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</si>
  <si>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</si>
  <si>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</si>
  <si>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</si>
  <si>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TABLAS PARA EL ANÁLISIS DEL IMPACTO Y LA PROBABILIDAD</t>
  </si>
  <si>
    <t>TABLA 1. ANÁLISIS DE IMPACTO</t>
  </si>
  <si>
    <r>
      <t>Tipo de riesgo
(Descriptor)</t>
    </r>
    <r>
      <rPr>
        <sz val="8"/>
        <color theme="1"/>
        <rFont val="Arial"/>
        <family val="2"/>
      </rPr>
      <t xml:space="preserve"> </t>
    </r>
  </si>
  <si>
    <t>Estratégico</t>
  </si>
  <si>
    <t>Imagen</t>
  </si>
  <si>
    <t>Financiero</t>
  </si>
  <si>
    <t>Contable</t>
  </si>
  <si>
    <t>Presupuestal</t>
  </si>
  <si>
    <t>Cumplimiento</t>
  </si>
  <si>
    <t>Tecnología</t>
  </si>
  <si>
    <t>Información</t>
  </si>
  <si>
    <t>Transparencia</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</si>
  <si>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</si>
  <si>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</si>
  <si>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</si>
  <si>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</si>
  <si>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</si>
  <si>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</si>
  <si>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el manejo de los recursos monetarios de la entidad</t>
  </si>
  <si>
    <t>Se relacionan con la elaboración de los estados financieros para que cumplan con los principios de confiabilidad, relevancia y comprensibilidad. Así como el uso para para la toma de decisiones</t>
  </si>
  <si>
    <t>Se refieren a la capacidad de controlar los recursos por medio del presupuesto asignado</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</si>
  <si>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</si>
  <si>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</si>
  <si>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</si>
  <si>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</si>
  <si>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</si>
  <si>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</si>
  <si>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</si>
  <si>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</si>
  <si>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el cumplimiento de la misión y de los fines establecidos en el PDI</t>
  </si>
  <si>
    <t>Afecta la imagen a Nivel Nacional y/o Internacional</t>
  </si>
  <si>
    <t>Afecta la operación de la Institución /Más de 1 día</t>
  </si>
  <si>
    <t>Afecta los recursos de la entidad en más del 5%</t>
  </si>
  <si>
    <t>Estados financieros que no reflejan la situación de la entidad/ Dictamen de abstención por la CGR</t>
  </si>
  <si>
    <t xml:space="preserve">Se presenta déficit presupuestal en la entidad </t>
  </si>
  <si>
    <t>Intervención, sanción penal, fiscal o disciplinaria</t>
  </si>
  <si>
    <t>Afecta la operación de la Institución / Afecta los SI de la institución / Mas de 5 horas</t>
  </si>
  <si>
    <t xml:space="preserve">Afecta la información sensible (Reservada y clasificada)
</t>
  </si>
  <si>
    <t>Afecta recursos, funciones y credibilidad de la entidad / Desconocimiento de la gestión de la Universidad</t>
  </si>
  <si>
    <t>Afecta a toda la comunidad universitaria/</t>
  </si>
  <si>
    <t>Genera impactos ambientales que afectan a la Institución y zona de influencia</t>
  </si>
  <si>
    <t>Afecta los DDHH de más de 5 miembros de la comunidad universitaria/ se viola un derecho fundamental</t>
  </si>
  <si>
    <t>Se presenta un accidente con lesiones graves o muerte</t>
  </si>
  <si>
    <t>Afecta el cumplimiento de los  objetivos institucionales</t>
  </si>
  <si>
    <t>Afecta la imagen a Nivel Regional o local</t>
  </si>
  <si>
    <t>Afecta la operación de un proceso / Medio día</t>
  </si>
  <si>
    <t>Afecta los recursos de la entidad en más del 2%</t>
  </si>
  <si>
    <t xml:space="preserve">Estados financieros con observaciones que no afectan la situación de la entidad
/ Dictamen con salvedades por la CGR
</t>
  </si>
  <si>
    <t>No se puedan atender los compromisos presupuestales</t>
  </si>
  <si>
    <t>Procesos fiscales o disciplinarios / Procesos judiciales</t>
  </si>
  <si>
    <t>Afecta la operación de un proceso /  Afecta los SI de un proceso / Meno de 3 horas</t>
  </si>
  <si>
    <t>Afecta la información Institucional (Clasificada o pública)</t>
  </si>
  <si>
    <t xml:space="preserve">N/A </t>
  </si>
  <si>
    <t>Afecta a todos los funcionarios de la institución/ Se presenta accidente sin lesiones graves</t>
  </si>
  <si>
    <t>Genera impactos ambientales que afectan a la Institución</t>
  </si>
  <si>
    <t>Afecta los DDHH a menos de 5 miembros de la comunidad universitaria/ se viola un derecho colectivo</t>
  </si>
  <si>
    <t>BAJA</t>
  </si>
  <si>
    <t>Afecta el cumplimiento de los  componentes y/o proyectos del PDI</t>
  </si>
  <si>
    <t>Afecta la imagen a Nivel institucional</t>
  </si>
  <si>
    <t>Afecta un trámite o servicio</t>
  </si>
  <si>
    <t>Afecta los recursos de la entidad en menos 2%</t>
  </si>
  <si>
    <t>Estados financieros con errores sin ninguna incidencia / Dictamen sin salvedades por la CGR, pero con hallazgos contables</t>
  </si>
  <si>
    <t>Se atienden los compromisos presupuestales pero con restricciones</t>
  </si>
  <si>
    <t>Demanda, quejas o denuncia / Hallazgos sin incidencia por parte de la CGR</t>
  </si>
  <si>
    <t>Afecta la información del Proceso (Pública)</t>
  </si>
  <si>
    <t>N/A</t>
  </si>
  <si>
    <t>Afecta a los funcionarios de un proceso/se presenta un incidente que no implica lesiones</t>
  </si>
  <si>
    <t>Genera impactos ambientales que afectan una zona de la institución</t>
  </si>
  <si>
    <t>No existe afectación a los DDHH, pero se presenta una situación que podría desencadenar la vulneración</t>
  </si>
  <si>
    <t>TABLA 2. ANÁLISIS DE PROBABILIDAD</t>
  </si>
  <si>
    <t>Tipo de 
riesgo</t>
  </si>
  <si>
    <t>Probabilidad</t>
  </si>
  <si>
    <t>Nivel</t>
  </si>
  <si>
    <t>Afecta a 5 o más objetivos del PDI</t>
  </si>
  <si>
    <t xml:space="preserve"> 5 o más veces en la vigencia</t>
  </si>
  <si>
    <t>3 veces al semestre</t>
  </si>
  <si>
    <t>Ha ocurrido en los últimos 3 años</t>
  </si>
  <si>
    <t>Mas de 5 veces en el  semestre</t>
  </si>
  <si>
    <t>Más de 3 veces en la vigencia</t>
  </si>
  <si>
    <t>Mas de 5 veces en la vigencia</t>
  </si>
  <si>
    <t>Afecta de 2 a 4 objetivos del PDI</t>
  </si>
  <si>
    <t>3 a 4 veces en la vigencia</t>
  </si>
  <si>
    <t>2 veces al semestre</t>
  </si>
  <si>
    <t>Ha ocurrido en los últimos 2 años</t>
  </si>
  <si>
    <t>3 y 4 veces en el  semestre</t>
  </si>
  <si>
    <t>2 veces en la vigencia</t>
  </si>
  <si>
    <t>2 a 4 veces en la vigencia</t>
  </si>
  <si>
    <t>Afecta a 1 objetivo del PDI</t>
  </si>
  <si>
    <t>Menos de 3 veces en la vigencia</t>
  </si>
  <si>
    <t>1 vez al semestre</t>
  </si>
  <si>
    <t>Ha ocurrido en el último año</t>
  </si>
  <si>
    <t>menos de 2 veces en el  semestre</t>
  </si>
  <si>
    <t>1 vez en la vigencia</t>
  </si>
  <si>
    <t>Menos de 2 veces enla vigencia</t>
  </si>
  <si>
    <t xml:space="preserve">       Impacto </t>
  </si>
  <si>
    <t>ALTO</t>
  </si>
  <si>
    <t>MEDIO</t>
  </si>
  <si>
    <t>BAJO</t>
  </si>
  <si>
    <t xml:space="preserve"> Imagen</t>
  </si>
  <si>
    <t>Financieto</t>
  </si>
  <si>
    <t>Organismo Certificador de Sistemas de Gestión QLCT-UTP</t>
  </si>
  <si>
    <t>Wilson Arenas Valencia</t>
  </si>
  <si>
    <t>Certificar Sistemas de Gestión cumpliendo los requisitos de la norma ISO/IEC 17021:2011</t>
  </si>
  <si>
    <t>ALTA</t>
  </si>
  <si>
    <t>Documentados Aplicados y Efectivos</t>
  </si>
  <si>
    <t>Aplicados efectivos y No Documentados</t>
  </si>
  <si>
    <t>Anual</t>
  </si>
  <si>
    <t>Direccion</t>
  </si>
  <si>
    <t>Preventivo</t>
  </si>
  <si>
    <t>Detectivo</t>
  </si>
  <si>
    <t xml:space="preserve">Suspender la certificación otorgada </t>
  </si>
  <si>
    <t xml:space="preserve">Reunir el Comité para la Preservación de la Imparcialidad para que analice los posibles conflictos de interes presentados y tome las decisiones que amerite </t>
  </si>
  <si>
    <t xml:space="preserve">Comité de Certificación </t>
  </si>
  <si>
    <t xml:space="preserve">Comité para la Preservación de la Imparcialidad </t>
  </si>
  <si>
    <t>Revisar la eficacia de los controles existentes</t>
  </si>
  <si>
    <t xml:space="preserve">Establecer plan de mitigación </t>
  </si>
  <si>
    <t>Organismo de Certificación de Sistemas de Gestión</t>
  </si>
  <si>
    <t>Monitorear el riesgo</t>
  </si>
  <si>
    <t>No se tienen identificadas las dependencias relacionadas que prestan estos servicios en la Universidad
No se tiene control sobre las actividades de extensión que desarrollan actividades de asesoría, consultoría o implementación de Sistemas de Gestión
Existen diferentes programas que ofrecen servicios relacionados con la implementación de sistemas de gestión, de acuerdo a su disciplina</t>
  </si>
  <si>
    <t>Pérdida de credibilidad en la independencia del Organismo.
Disminución de clientes potenciales y por ende de recursos financieros.
Pérdida de la Acreditación</t>
  </si>
  <si>
    <t>Estudio general de conflictos de intereses de dependencias académicas o administrativas de la UTP</t>
  </si>
  <si>
    <t>Formulario información previa  solicitud certificación</t>
  </si>
  <si>
    <t>Otra</t>
  </si>
  <si>
    <t>Número de empresas certificadas que hayan recibido asesoría de Organismos relacionados</t>
  </si>
  <si>
    <t>No se siguen los lineamientos establecidos en el procedimiento de Auditoria.
 Los  directivos tienen vínculos afectivos o comerciales con una empresa.
El Comité Certificador viola el compromiso de imparcialidad
Omisión en la entrega de la documentación requerida por parte de la empresa cliente</t>
  </si>
  <si>
    <t>Pérdida de credibilidad en la independencia del organismo.
Disminución de clientes potenciales y por ende de recursos financieros.
Pérdida de la Acreditación.</t>
  </si>
  <si>
    <t>Verificación de documentos legales y de constitución de la empresa cliente</t>
  </si>
  <si>
    <t>N° de empresas certificadas por QLCT que  tengan vínculo con los directivos de la Universidad</t>
  </si>
  <si>
    <t xml:space="preserve">Falta de autosotenibilldad financiera del Organismo </t>
  </si>
  <si>
    <t>QLCT aún no es auto sostenible dado que sus ingresos  por certificación no cubren sus gastos</t>
  </si>
  <si>
    <t>Falta mercadeo y publicidad de los servicios del Organismo
Portafolio de servicios limitado
Poca experiencia del Organismo</t>
  </si>
  <si>
    <t xml:space="preserve"> Presiones para la generación de ingresos 
Certificar sistemas de gestión que no cumplan con los criterios establecidos en los esquemas de certificación 
Afectación continuidad de la opeación del Organismo</t>
  </si>
  <si>
    <t>Evaluación de la satisfacción del usuario</t>
  </si>
  <si>
    <t>Seguimiento a los clientes del Organismo</t>
  </si>
  <si>
    <t>Compromiso de alta dirección para apoyar a QLCT-UTP y su sostenibilidad</t>
  </si>
  <si>
    <t>Mensual</t>
  </si>
  <si>
    <t>Ingresos vs gastos</t>
  </si>
  <si>
    <t>Vincular Coordinador Comercial QLCT</t>
  </si>
  <si>
    <t>Ampliar del portafolio de servicios de QLCT</t>
  </si>
  <si>
    <t xml:space="preserve">Establecer Plan de mitigación </t>
  </si>
  <si>
    <t xml:space="preserve">Convocar Comité de Imparcialidad </t>
  </si>
  <si>
    <t xml:space="preserve">Buscar apalancamiento con proyectos de la universidad mientras se alcanza el punto de equilibrio. </t>
  </si>
  <si>
    <t xml:space="preserve">Director </t>
  </si>
  <si>
    <t xml:space="preserve">Buscar nuevas fuentes de financiación frente a la ampliación del alcance en cuanto a certificaciones más comerciales </t>
  </si>
  <si>
    <t xml:space="preserve"> Otorgar la certificación a una empresa que no cumple con el esquema</t>
  </si>
  <si>
    <t>Certificar un sistema de gestión a pesar de no cumplir con los requisitos del esquema</t>
  </si>
  <si>
    <t>Ética del Comité Certificador 
Auditores no siguen el procedimiento de certificación
Falta de ética o competencia del auditor
Soborno del cliente al auditor</t>
  </si>
  <si>
    <t xml:space="preserve">Insatisfacción de los clientes 
Demandas o apelaciones a las decisiones del Comité Certificador
Pérdida de credibilidad del Organismo
</t>
  </si>
  <si>
    <t xml:space="preserve">Propuesta técnica y económica la metodológia del proceso </t>
  </si>
  <si>
    <t>Definición de la competencia del auditor</t>
  </si>
  <si>
    <t>Socialización del procedimiento de certificación con el equipo auditor</t>
  </si>
  <si>
    <t xml:space="preserve">Realizar permanente retroalimentación con los auditores </t>
  </si>
  <si>
    <t xml:space="preserve">Designar auditores competentes </t>
  </si>
  <si>
    <t xml:space="preserve">Número de empresas certificadas que no cumplen con los requisitos de  esquemas de certificación </t>
  </si>
  <si>
    <t>NO cumplimiento de las actividades planificadas en las auditorías</t>
  </si>
  <si>
    <t>El cálculo del número de días para una auditoría se basa en el número de personas que tiene la empresa cliente y se planean las actividades en este lapso de tiempo</t>
  </si>
  <si>
    <t xml:space="preserve">No se realiza el cálculo apropiado del número de días de auditoría requeridos.
El auditor no tiene un buen manejo del tiempo de auditoría. </t>
  </si>
  <si>
    <t xml:space="preserve">No obtener la evidencia requerida para tomar una decisión frente a un proceso de certificación. 
Certificar un Sistema de Gestión que no cumpla los criterios establecidos. </t>
  </si>
  <si>
    <t xml:space="preserve">Instructivo para el cálculo del número de días de auditoría </t>
  </si>
  <si>
    <t xml:space="preserve">Muestreo para el establecimiento de los planes de auditoría. </t>
  </si>
  <si>
    <t>% de cumplimiento de los planes de auditoría</t>
  </si>
  <si>
    <t>Elaboración del plan de auditoría</t>
  </si>
  <si>
    <t>Verificar el cumplimiento del plan de auditoría por parte del auditor</t>
  </si>
  <si>
    <t>Existencia de conflicto de interés por certificación del organismo a empresas que han recibido consultoría por parte de dependencias académicas o administrativas de la UTP</t>
  </si>
  <si>
    <t>Otorgar certificación a una empresa  que haya tenido asesoría o consultoría en la implementación del sistema de gestión por parte de una dependencia académica o administrativa de la Universidad</t>
  </si>
  <si>
    <t>Trámite parcial de las quejas de los usuarios del organismo</t>
  </si>
  <si>
    <t xml:space="preserve">El Director reciba directamente las quejas de los clientes y el único que participa en el proceso  
No se cuente con una instancia diferente al director para dar tratamiento a las quejas con la objetividad requerida
No se cuente con un procedimiento definido o no se dé cumplimiento al mismo para el trámite de las quejas recibidas 
Omisión del Director en el trámite de alguna queja. 
</t>
  </si>
  <si>
    <t xml:space="preserve">Pérdida de la imparcialidad del Organismo 
Pérdida de imagen del Organismo 
Insatisfacción de los clientes del Organismo 
Pérdida de clientes del Organismo </t>
  </si>
  <si>
    <t xml:space="preserve">Instructivo apelaciones y quejas INT-14 </t>
  </si>
  <si>
    <t xml:space="preserve">Comité Técnico </t>
  </si>
  <si>
    <t>Trimestral</t>
  </si>
  <si>
    <t>Correctivo</t>
  </si>
  <si>
    <t>Organismo de Certificación de Sistemas de Gestión QLCT</t>
  </si>
  <si>
    <t xml:space="preserve">Numero de queja registradas y tramitadas / número de quejas recibidas  </t>
  </si>
  <si>
    <t xml:space="preserve">Los planes de auditoría establecidos por los auditores se cumplieron en un 100% 
</t>
  </si>
  <si>
    <t>Ninguna</t>
  </si>
  <si>
    <t>CONTINUA LA ACCIÓN ANTERIOR</t>
  </si>
  <si>
    <t>NO</t>
  </si>
  <si>
    <t>SI</t>
  </si>
  <si>
    <t xml:space="preserve">Del total de empresas certificadas en el periodo, la totalidad cumplen con los requisitos de las normas en las que fue llevada a cabo dicha certificación. </t>
  </si>
  <si>
    <t>Definir los planes de auditoría donde se establezcan claramente los criterios para la realización y registrar en el programa de auditoría los requisitos revisados durante la auditoría de cada organización</t>
  </si>
  <si>
    <t>Los directivos de la Universidad o miembros del Consejo Superior tengan vínculo con empresa certificada, ejerciendo presión al Comité Certificador para tomar decisiones</t>
  </si>
  <si>
    <t>Existencia de conflicto de interés por vínculo de los directivos con organización certificada</t>
  </si>
  <si>
    <t>Política  y compromiso de imparcialidad</t>
  </si>
  <si>
    <t xml:space="preserve">Coordinador de Calidad </t>
  </si>
  <si>
    <t>Establecer plan de calidad</t>
  </si>
  <si>
    <t xml:space="preserve">La empresa Aluminios de Colombia, certificada por el Organismo desde el año 2011 presenta un vínculo con el actual Rector de la Universidad, el cual se posesionó posteriormente al otorgamiento de la certificación. </t>
  </si>
  <si>
    <t>Del total de empresas certificadas en el periodo, ninguna ha recibido asesoría de organismos relacionados</t>
  </si>
  <si>
    <t>El Director del Organismo al estar encargado como Coordinador de Calidad, tramite de manera parcial las quejas presentadas por los usuarios del Organismo</t>
  </si>
  <si>
    <t>Copia de las quejas recibidas por aplicativo a la Alta Dirección del Organismo</t>
  </si>
  <si>
    <t>Diaria</t>
  </si>
  <si>
    <t>En la vigencia 2015 no se han recibido quejas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</si>
</sst>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39"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b/>
      <sz val="8"/>
      <color indexed="81"/>
      <name val="Tahoma"/>
      <family val="2"/>
    </font>
    <font>
      <sz val="8"/>
      <color indexed="81"/>
      <name val="Tahoma"/>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b/>
      <sz val="6"/>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sz val="8"/>
      <color indexed="81"/>
      <name val="Calibri"/>
      <family val="2"/>
      <scheme val="minor"/>
    </font>
    <font>
      <b/>
      <sz val="8"/>
      <color indexed="81"/>
      <name val="Calibri"/>
      <family val="2"/>
      <scheme val="minor"/>
    </font>
    <font>
      <sz val="13"/>
      <color theme="1"/>
      <name val="Calibri"/>
      <family val="2"/>
      <scheme val="minor"/>
    </font>
    <font>
      <b/>
      <sz val="9"/>
      <name val="Calibri"/>
      <family val="2"/>
      <scheme val="minor"/>
    </font>
    <font>
      <b/>
      <sz val="12"/>
      <name val="Calibri"/>
      <family val="2"/>
      <scheme val="minor"/>
    </font>
    <font>
      <b/>
      <sz val="14"/>
      <name val="Calibri"/>
      <family val="2"/>
      <scheme val="minor"/>
    </font>
    <font>
      <b/>
      <sz val="8"/>
      <color indexed="8"/>
      <name val="Calibri"/>
      <family val="2"/>
      <scheme val="minor"/>
    </font>
    <font>
      <b/>
      <sz val="16"/>
      <color theme="1"/>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8" fillId="0" borderId="0" applyFont="0" applyFill="0" applyBorder="0" applyAlignment="0" applyProtection="0"/>
  </cellStyleXfs>
  <cellXfs count="383">
    <xf numFmtId="0" fontId="0" fillId="0" borderId="0" xfId="0"/>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Border="1" applyAlignment="1" applyProtection="1">
      <alignment horizontal="center" vertical="center" wrapText="1"/>
    </xf>
    <xf numFmtId="0" fontId="5" fillId="0" borderId="0" xfId="0" applyFont="1"/>
    <xf numFmtId="0" fontId="0" fillId="0" borderId="0" xfId="0" applyBorder="1"/>
    <xf numFmtId="0" fontId="10" fillId="0" borderId="0" xfId="0" applyFont="1" applyBorder="1" applyAlignment="1">
      <alignment vertical="top"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Border="1"/>
    <xf numFmtId="0" fontId="10" fillId="0" borderId="0" xfId="0" applyFont="1" applyFill="1" applyBorder="1" applyAlignment="1">
      <alignment vertical="top" wrapText="1"/>
    </xf>
    <xf numFmtId="0" fontId="13" fillId="0" borderId="0" xfId="0" applyFont="1" applyFill="1" applyBorder="1" applyAlignment="1">
      <alignment horizontal="center" vertical="center" textRotation="90" wrapText="1"/>
    </xf>
    <xf numFmtId="0" fontId="13" fillId="0" borderId="0" xfId="0" applyFont="1" applyFill="1" applyBorder="1" applyAlignment="1">
      <alignment horizontal="center" vertical="center" wrapText="1"/>
    </xf>
    <xf numFmtId="0" fontId="0" fillId="0" borderId="0" xfId="0" applyAlignment="1">
      <alignment horizontal="center"/>
    </xf>
    <xf numFmtId="0" fontId="4" fillId="0" borderId="0" xfId="0" applyFont="1" applyFill="1" applyAlignment="1">
      <alignment horizontal="center" vertical="center" wrapText="1"/>
    </xf>
    <xf numFmtId="0" fontId="1" fillId="2" borderId="17"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4" fillId="0" borderId="0" xfId="0" applyFont="1"/>
    <xf numFmtId="0" fontId="17" fillId="2" borderId="2" xfId="0" applyFont="1" applyFill="1" applyBorder="1" applyAlignment="1" applyProtection="1">
      <alignment horizontal="center" vertical="center"/>
    </xf>
    <xf numFmtId="164" fontId="16" fillId="3" borderId="2" xfId="0" applyNumberFormat="1" applyFont="1" applyFill="1" applyBorder="1" applyAlignment="1" applyProtection="1">
      <alignment horizontal="center" vertical="center" wrapText="1"/>
      <protection locked="0"/>
    </xf>
    <xf numFmtId="0" fontId="23" fillId="0" borderId="2" xfId="0" applyFont="1" applyBorder="1" applyAlignment="1" applyProtection="1">
      <alignment horizontal="right" vertical="center" wrapText="1"/>
    </xf>
    <xf numFmtId="0" fontId="24" fillId="0" borderId="2" xfId="0" applyFont="1" applyBorder="1" applyAlignment="1" applyProtection="1">
      <alignment horizontal="center" vertical="center" wrapText="1"/>
    </xf>
    <xf numFmtId="14" fontId="24" fillId="0" borderId="2" xfId="0" quotePrefix="1" applyNumberFormat="1" applyFont="1" applyBorder="1" applyAlignment="1" applyProtection="1">
      <alignment horizontal="center" vertical="center" wrapText="1"/>
    </xf>
    <xf numFmtId="0" fontId="17" fillId="2" borderId="22" xfId="0" applyFont="1" applyFill="1" applyBorder="1" applyAlignment="1" applyProtection="1">
      <alignment horizontal="left" vertical="center" wrapText="1"/>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0" xfId="0" applyFont="1" applyFill="1" applyAlignment="1">
      <alignment horizontal="center" vertical="center" wrapText="1"/>
    </xf>
    <xf numFmtId="0" fontId="17" fillId="14" borderId="2"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0" xfId="0" applyFont="1" applyFill="1" applyAlignment="1">
      <alignment horizontal="center" vertical="center" wrapText="1"/>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2" borderId="2" xfId="0" applyFont="1" applyFill="1" applyBorder="1" applyAlignment="1" applyProtection="1">
      <alignment horizontal="center" vertical="top" wrapText="1"/>
    </xf>
    <xf numFmtId="0" fontId="16" fillId="2" borderId="14" xfId="0" applyFont="1" applyFill="1" applyBorder="1" applyAlignment="1" applyProtection="1">
      <alignment horizontal="center" vertical="top" wrapText="1"/>
    </xf>
    <xf numFmtId="0" fontId="16" fillId="3" borderId="2" xfId="0" applyFont="1" applyFill="1" applyBorder="1" applyAlignment="1" applyProtection="1">
      <alignment horizontal="center" vertical="center" wrapText="1"/>
      <protection locked="0"/>
    </xf>
    <xf numFmtId="0" fontId="23" fillId="0" borderId="2" xfId="0" applyFont="1" applyBorder="1" applyAlignment="1" applyProtection="1">
      <alignment horizontal="right" vertical="top" wrapText="1"/>
    </xf>
    <xf numFmtId="0" fontId="24" fillId="0" borderId="2" xfId="0" applyFont="1" applyBorder="1" applyAlignment="1" applyProtection="1">
      <alignment horizontal="center" vertical="top" wrapText="1"/>
    </xf>
    <xf numFmtId="14" fontId="24" fillId="0" borderId="2" xfId="0" quotePrefix="1" applyNumberFormat="1" applyFont="1" applyBorder="1" applyAlignment="1" applyProtection="1">
      <alignment horizontal="center" vertical="top" wrapText="1"/>
    </xf>
    <xf numFmtId="0" fontId="16" fillId="2" borderId="17"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17" fillId="14" borderId="11" xfId="0" applyFont="1" applyFill="1" applyBorder="1" applyAlignment="1" applyProtection="1">
      <alignment horizontal="center" vertical="center" wrapText="1"/>
    </xf>
    <xf numFmtId="0" fontId="22" fillId="14" borderId="2" xfId="0" applyFont="1" applyFill="1" applyBorder="1" applyAlignment="1" applyProtection="1">
      <alignment horizontal="center" vertical="center" wrapText="1"/>
    </xf>
    <xf numFmtId="0" fontId="23" fillId="14" borderId="11" xfId="0" applyFont="1" applyFill="1" applyBorder="1" applyAlignment="1" applyProtection="1">
      <alignment horizontal="center" vertical="center" wrapText="1"/>
    </xf>
    <xf numFmtId="0" fontId="14" fillId="2" borderId="11" xfId="0" applyFont="1" applyFill="1" applyBorder="1" applyAlignment="1" applyProtection="1">
      <alignment vertical="center" wrapText="1"/>
      <protection locked="0"/>
    </xf>
    <xf numFmtId="0" fontId="14" fillId="2" borderId="2" xfId="0" applyFont="1" applyFill="1" applyBorder="1" applyAlignment="1" applyProtection="1">
      <alignment horizontal="center" vertical="center" wrapText="1"/>
      <protection locked="0"/>
    </xf>
    <xf numFmtId="0" fontId="14" fillId="2" borderId="14" xfId="0" applyFont="1" applyFill="1" applyBorder="1" applyAlignment="1" applyProtection="1">
      <alignment vertical="center" wrapText="1"/>
      <protection locked="0"/>
    </xf>
    <xf numFmtId="0" fontId="14" fillId="2" borderId="14" xfId="0" applyFont="1" applyFill="1" applyBorder="1" applyAlignment="1" applyProtection="1">
      <alignment horizontal="center" vertical="center" wrapText="1"/>
      <protection locked="0"/>
    </xf>
    <xf numFmtId="0" fontId="17" fillId="14" borderId="32" xfId="0" applyFont="1" applyFill="1" applyBorder="1" applyAlignment="1" applyProtection="1">
      <alignment horizontal="center" vertical="center" wrapText="1"/>
    </xf>
    <xf numFmtId="0" fontId="17" fillId="14" borderId="48"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22" xfId="0" applyFont="1" applyFill="1" applyBorder="1" applyAlignment="1" applyProtection="1">
      <alignment horizontal="center" vertical="center" wrapText="1"/>
      <protection locked="0"/>
    </xf>
    <xf numFmtId="0" fontId="18" fillId="2" borderId="43"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right" vertical="top" wrapText="1"/>
    </xf>
    <xf numFmtId="0" fontId="24" fillId="0" borderId="2" xfId="0" applyFont="1" applyFill="1" applyBorder="1" applyAlignment="1" applyProtection="1">
      <alignment horizontal="center" vertical="top" wrapText="1"/>
    </xf>
    <xf numFmtId="14" fontId="24" fillId="0" borderId="2" xfId="0" quotePrefix="1" applyNumberFormat="1" applyFont="1" applyFill="1" applyBorder="1" applyAlignment="1" applyProtection="1">
      <alignment horizontal="center" vertical="top" wrapText="1"/>
    </xf>
    <xf numFmtId="0" fontId="16" fillId="2" borderId="32" xfId="0" applyFont="1" applyFill="1" applyBorder="1" applyAlignment="1" applyProtection="1">
      <alignment vertical="center" wrapText="1"/>
    </xf>
    <xf numFmtId="0" fontId="16" fillId="2" borderId="17" xfId="0" applyFont="1" applyFill="1" applyBorder="1" applyAlignment="1" applyProtection="1">
      <alignment vertical="center" wrapText="1"/>
    </xf>
    <xf numFmtId="0" fontId="16" fillId="2" borderId="27"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0" xfId="0" applyFont="1" applyFill="1" applyBorder="1" applyAlignment="1">
      <alignment horizontal="center" vertical="center" wrapText="1"/>
    </xf>
    <xf numFmtId="0" fontId="22" fillId="2" borderId="2" xfId="0" applyFont="1" applyFill="1" applyBorder="1" applyAlignment="1" applyProtection="1">
      <alignment horizontal="left" vertical="center" wrapText="1"/>
      <protection locked="0"/>
    </xf>
    <xf numFmtId="0" fontId="17" fillId="2" borderId="2" xfId="0" applyFont="1" applyFill="1" applyBorder="1" applyAlignment="1" applyProtection="1">
      <alignment vertical="center"/>
    </xf>
    <xf numFmtId="0" fontId="15" fillId="2" borderId="17" xfId="0" applyFont="1" applyFill="1" applyBorder="1" applyAlignment="1" applyProtection="1">
      <alignment vertical="center"/>
    </xf>
    <xf numFmtId="0" fontId="15" fillId="2" borderId="0" xfId="0" applyFont="1" applyFill="1" applyBorder="1" applyAlignment="1" applyProtection="1">
      <alignment vertical="center"/>
    </xf>
    <xf numFmtId="0" fontId="16" fillId="2" borderId="13" xfId="0"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18" fillId="0" borderId="27" xfId="0" applyFont="1" applyBorder="1" applyAlignment="1">
      <alignment horizontal="center"/>
    </xf>
    <xf numFmtId="0" fontId="18" fillId="0" borderId="0" xfId="0" applyFont="1" applyBorder="1" applyAlignment="1">
      <alignment horizontal="center"/>
    </xf>
    <xf numFmtId="0" fontId="18" fillId="0" borderId="0" xfId="0" applyFont="1" applyBorder="1"/>
    <xf numFmtId="0" fontId="18" fillId="0" borderId="30" xfId="0" applyFont="1" applyBorder="1"/>
    <xf numFmtId="0" fontId="17" fillId="0" borderId="2" xfId="0" applyFont="1" applyBorder="1"/>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18" fillId="0" borderId="0" xfId="0" applyFont="1" applyAlignment="1">
      <alignment horizontal="center"/>
    </xf>
    <xf numFmtId="0" fontId="18" fillId="0" borderId="0" xfId="0" applyFont="1"/>
    <xf numFmtId="0" fontId="22" fillId="0" borderId="8" xfId="0" applyFont="1" applyBorder="1" applyAlignment="1">
      <alignment horizontal="center" vertical="center"/>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0" xfId="0" applyFont="1" applyBorder="1" applyAlignment="1">
      <alignment vertical="top" wrapText="1"/>
    </xf>
    <xf numFmtId="0" fontId="14" fillId="0" borderId="0" xfId="0" applyFont="1" applyBorder="1" applyAlignment="1">
      <alignment vertical="top" wrapText="1"/>
    </xf>
    <xf numFmtId="0" fontId="20" fillId="2" borderId="0" xfId="0" applyFont="1" applyFill="1" applyBorder="1" applyAlignment="1">
      <alignment horizontal="center" wrapText="1"/>
    </xf>
    <xf numFmtId="0" fontId="22" fillId="0" borderId="0" xfId="0" applyFont="1" applyBorder="1" applyAlignment="1">
      <alignment vertical="center" wrapText="1"/>
    </xf>
    <xf numFmtId="0" fontId="14" fillId="0" borderId="0" xfId="0" applyFont="1" applyBorder="1" applyAlignment="1">
      <alignment vertical="center"/>
    </xf>
    <xf numFmtId="0" fontId="17" fillId="2" borderId="11" xfId="0" applyFont="1" applyFill="1" applyBorder="1" applyAlignment="1">
      <alignment horizontal="center" vertical="center" wrapText="1"/>
    </xf>
    <xf numFmtId="0" fontId="14" fillId="0" borderId="0" xfId="0" applyFont="1" applyBorder="1" applyAlignment="1">
      <alignment horizontal="left" vertical="top" wrapText="1"/>
    </xf>
    <xf numFmtId="0" fontId="22" fillId="0" borderId="0" xfId="0" applyFont="1" applyBorder="1" applyAlignment="1">
      <alignment horizontal="center" vertical="center" wrapText="1"/>
    </xf>
    <xf numFmtId="0" fontId="22" fillId="0" borderId="26" xfId="0" applyFont="1" applyBorder="1" applyAlignment="1">
      <alignment horizontal="center" vertical="top" wrapText="1"/>
    </xf>
    <xf numFmtId="0" fontId="14" fillId="2" borderId="11" xfId="0" applyFont="1" applyFill="1" applyBorder="1" applyAlignment="1" applyProtection="1">
      <alignment vertical="center" wrapText="1"/>
      <protection hidden="1"/>
    </xf>
    <xf numFmtId="0" fontId="14" fillId="2" borderId="14" xfId="0" applyFont="1" applyFill="1" applyBorder="1" applyAlignment="1" applyProtection="1">
      <alignment vertical="center" wrapText="1"/>
      <protection hidden="1"/>
    </xf>
    <xf numFmtId="0" fontId="18" fillId="2" borderId="1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0" fillId="15" borderId="0" xfId="0" applyFill="1" applyAlignment="1">
      <alignment horizontal="center" vertical="center" wrapText="1"/>
    </xf>
    <xf numFmtId="0" fontId="32" fillId="15" borderId="0" xfId="0" applyFont="1" applyFill="1" applyAlignment="1">
      <alignment horizontal="center" vertical="center" wrapText="1"/>
    </xf>
    <xf numFmtId="0" fontId="34" fillId="15" borderId="37"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7" fillId="12" borderId="37"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0" xfId="0" applyFont="1" applyFill="1" applyBorder="1" applyAlignment="1">
      <alignment vertical="center" wrapText="1"/>
    </xf>
    <xf numFmtId="0" fontId="16"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17" fillId="14" borderId="29" xfId="0" applyFont="1" applyFill="1" applyBorder="1" applyAlignment="1" applyProtection="1">
      <alignment horizontal="center" vertical="center" wrapText="1"/>
    </xf>
    <xf numFmtId="0" fontId="17" fillId="14" borderId="39"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hidden="1"/>
    </xf>
    <xf numFmtId="0" fontId="14" fillId="2" borderId="34"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xf>
    <xf numFmtId="0" fontId="28" fillId="0" borderId="34"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27" fillId="2" borderId="28" xfId="0" applyFont="1" applyFill="1" applyBorder="1" applyAlignment="1" applyProtection="1">
      <alignment horizontal="center" vertical="center" wrapText="1"/>
      <protection locked="0"/>
    </xf>
    <xf numFmtId="0" fontId="27" fillId="2" borderId="41" xfId="0" applyFont="1" applyFill="1" applyBorder="1" applyAlignment="1" applyProtection="1">
      <alignment horizontal="center" vertical="center" wrapText="1"/>
      <protection locked="0"/>
    </xf>
    <xf numFmtId="0" fontId="22" fillId="2" borderId="46" xfId="0" applyFont="1" applyFill="1" applyBorder="1" applyAlignment="1" applyProtection="1">
      <alignment horizontal="center" vertical="center" wrapText="1"/>
      <protection locked="0"/>
    </xf>
    <xf numFmtId="0" fontId="22" fillId="2" borderId="47" xfId="0" applyFont="1" applyFill="1" applyBorder="1" applyAlignment="1" applyProtection="1">
      <alignment horizontal="center" vertical="center" wrapText="1"/>
      <protection locked="0"/>
    </xf>
    <xf numFmtId="0" fontId="17" fillId="14" borderId="22" xfId="0" applyFont="1" applyFill="1" applyBorder="1" applyAlignment="1" applyProtection="1">
      <alignment horizontal="center" vertical="center" wrapText="1"/>
    </xf>
    <xf numFmtId="0" fontId="17" fillId="14" borderId="50" xfId="0" applyFont="1" applyFill="1" applyBorder="1" applyAlignment="1" applyProtection="1">
      <alignment horizontal="center" vertical="center" wrapText="1"/>
    </xf>
    <xf numFmtId="0" fontId="17" fillId="14" borderId="42"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22" fillId="14" borderId="22" xfId="0" applyFont="1" applyFill="1" applyBorder="1" applyAlignment="1" applyProtection="1">
      <alignment horizontal="center" vertical="center" wrapText="1"/>
    </xf>
    <xf numFmtId="0" fontId="22" fillId="14" borderId="50" xfId="0" applyFont="1" applyFill="1" applyBorder="1" applyAlignment="1" applyProtection="1">
      <alignment horizontal="center" vertical="center" wrapText="1"/>
    </xf>
    <xf numFmtId="0" fontId="22" fillId="14" borderId="42"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protection locked="0"/>
    </xf>
    <xf numFmtId="0" fontId="18" fillId="2" borderId="38"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8" fillId="2" borderId="48" xfId="0" applyFont="1" applyFill="1" applyBorder="1" applyAlignment="1" applyProtection="1">
      <alignment horizontal="center" vertical="center" wrapText="1"/>
      <protection locked="0"/>
    </xf>
    <xf numFmtId="0" fontId="18" fillId="2" borderId="49" xfId="0" applyFont="1" applyFill="1" applyBorder="1" applyAlignment="1" applyProtection="1">
      <alignment horizontal="center" vertical="center" wrapText="1"/>
      <protection locked="0"/>
    </xf>
    <xf numFmtId="14" fontId="22" fillId="2" borderId="22" xfId="0" applyNumberFormat="1" applyFont="1" applyFill="1" applyBorder="1" applyAlignment="1" applyProtection="1">
      <alignment horizontal="center" vertical="center" wrapText="1"/>
      <protection locked="0"/>
    </xf>
    <xf numFmtId="14" fontId="22" fillId="2" borderId="50" xfId="0" applyNumberFormat="1" applyFont="1" applyFill="1" applyBorder="1" applyAlignment="1" applyProtection="1">
      <alignment horizontal="center" vertical="center" wrapText="1"/>
      <protection locked="0"/>
    </xf>
    <xf numFmtId="0" fontId="22" fillId="2" borderId="42" xfId="0" applyFont="1" applyFill="1" applyBorder="1" applyAlignment="1" applyProtection="1">
      <alignment horizontal="center" vertical="center" wrapText="1"/>
      <protection locked="0"/>
    </xf>
    <xf numFmtId="0" fontId="17" fillId="14" borderId="1" xfId="0" applyFont="1" applyFill="1" applyBorder="1" applyAlignment="1" applyProtection="1">
      <alignment horizontal="center" vertical="center" wrapText="1"/>
    </xf>
    <xf numFmtId="0" fontId="17" fillId="14" borderId="2"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center" vertical="center"/>
    </xf>
    <xf numFmtId="0" fontId="17" fillId="2" borderId="14"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left" vertical="center"/>
    </xf>
    <xf numFmtId="0" fontId="15" fillId="2" borderId="29"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28" xfId="0" applyFont="1" applyFill="1" applyBorder="1" applyAlignment="1" applyProtection="1">
      <alignment horizontal="left" vertical="center" wrapText="1"/>
    </xf>
    <xf numFmtId="0" fontId="17" fillId="2" borderId="1"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protection locked="0"/>
    </xf>
    <xf numFmtId="0" fontId="18" fillId="2" borderId="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4"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xf>
    <xf numFmtId="0" fontId="16" fillId="2" borderId="43"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16" fillId="2" borderId="44" xfId="0" applyFont="1" applyFill="1" applyBorder="1" applyAlignment="1" applyProtection="1">
      <alignment horizontal="center" vertical="center" wrapText="1"/>
      <protection locked="0"/>
    </xf>
    <xf numFmtId="0" fontId="18" fillId="2" borderId="1" xfId="0" applyFont="1" applyFill="1" applyBorder="1" applyAlignment="1">
      <alignment horizontal="center" vertical="center" wrapText="1"/>
    </xf>
    <xf numFmtId="0" fontId="17" fillId="14" borderId="20" xfId="0" applyFont="1" applyFill="1" applyBorder="1" applyAlignment="1" applyProtection="1">
      <alignment horizontal="center" vertical="center" wrapText="1"/>
    </xf>
    <xf numFmtId="0" fontId="17" fillId="14" borderId="9" xfId="0" applyFont="1" applyFill="1" applyBorder="1" applyAlignment="1" applyProtection="1">
      <alignment horizontal="center" vertical="center" wrapText="1"/>
    </xf>
    <xf numFmtId="0" fontId="17" fillId="14" borderId="3" xfId="0" applyFont="1" applyFill="1" applyBorder="1" applyAlignment="1" applyProtection="1">
      <alignment horizontal="center" vertical="center" wrapText="1"/>
    </xf>
    <xf numFmtId="0" fontId="17" fillId="14" borderId="23" xfId="0" applyFont="1" applyFill="1" applyBorder="1" applyAlignment="1" applyProtection="1">
      <alignment horizontal="center" vertical="center" wrapText="1"/>
    </xf>
    <xf numFmtId="0" fontId="17" fillId="14" borderId="10" xfId="0" applyFont="1" applyFill="1" applyBorder="1" applyAlignment="1" applyProtection="1">
      <alignment horizontal="center" vertical="center" wrapText="1"/>
    </xf>
    <xf numFmtId="0" fontId="17" fillId="14" borderId="28" xfId="0" applyFont="1" applyFill="1" applyBorder="1" applyAlignment="1" applyProtection="1">
      <alignment horizontal="center" vertical="center" wrapText="1"/>
    </xf>
    <xf numFmtId="0" fontId="17" fillId="14" borderId="24" xfId="0" applyFont="1" applyFill="1" applyBorder="1" applyAlignment="1" applyProtection="1">
      <alignment horizontal="center" vertical="center" wrapText="1"/>
    </xf>
    <xf numFmtId="0" fontId="15" fillId="2" borderId="6" xfId="0" applyFont="1" applyFill="1" applyBorder="1" applyAlignment="1" applyProtection="1">
      <alignment horizontal="left" vertical="center" wrapText="1"/>
    </xf>
    <xf numFmtId="0" fontId="17" fillId="14" borderId="45"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8" fillId="2" borderId="22" xfId="0" applyNumberFormat="1" applyFont="1" applyFill="1" applyBorder="1" applyAlignment="1" applyProtection="1">
      <alignment horizontal="center" vertical="center"/>
    </xf>
    <xf numFmtId="0" fontId="18" fillId="2" borderId="50" xfId="0" applyNumberFormat="1" applyFont="1" applyFill="1" applyBorder="1" applyAlignment="1" applyProtection="1">
      <alignment horizontal="center" vertical="center"/>
    </xf>
    <xf numFmtId="0" fontId="18" fillId="2" borderId="42" xfId="0" applyNumberFormat="1" applyFont="1" applyFill="1" applyBorder="1" applyAlignment="1" applyProtection="1">
      <alignment horizontal="center" vertical="center"/>
    </xf>
    <xf numFmtId="0" fontId="17" fillId="14" borderId="1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26" xfId="0" applyFont="1" applyFill="1" applyBorder="1" applyAlignment="1" applyProtection="1">
      <alignment horizontal="center" vertical="center" wrapText="1"/>
    </xf>
    <xf numFmtId="0" fontId="17" fillId="14" borderId="21" xfId="0" applyFont="1" applyFill="1" applyBorder="1" applyAlignment="1" applyProtection="1">
      <alignment horizontal="center" vertical="center" wrapText="1"/>
    </xf>
    <xf numFmtId="0" fontId="17" fillId="14" borderId="13"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0" fontId="16" fillId="10" borderId="2" xfId="1" applyNumberFormat="1"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10" borderId="14" xfId="1" applyNumberFormat="1"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14" fillId="10" borderId="2" xfId="0" applyFont="1" applyFill="1" applyBorder="1" applyAlignment="1" applyProtection="1">
      <alignment horizontal="center" vertical="center" wrapText="1"/>
      <protection locked="0"/>
    </xf>
    <xf numFmtId="0" fontId="22" fillId="2" borderId="40"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38" xfId="0" applyFont="1" applyFill="1" applyBorder="1" applyAlignment="1" applyProtection="1">
      <alignment horizontal="center" vertical="center" wrapText="1"/>
      <protection locked="0"/>
    </xf>
    <xf numFmtId="0" fontId="14" fillId="10" borderId="35" xfId="0" applyFont="1" applyFill="1" applyBorder="1" applyAlignment="1" applyProtection="1">
      <alignment horizontal="center" vertical="center" wrapText="1"/>
      <protection locked="0"/>
    </xf>
    <xf numFmtId="0" fontId="14" fillId="10" borderId="31"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5" fillId="2" borderId="54"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9" fillId="2" borderId="51" xfId="0" applyFont="1" applyFill="1" applyBorder="1" applyAlignment="1" applyProtection="1">
      <alignment horizontal="center" vertical="center" wrapText="1"/>
    </xf>
    <xf numFmtId="0" fontId="19" fillId="2" borderId="55" xfId="0" applyFont="1" applyFill="1" applyBorder="1" applyAlignment="1" applyProtection="1">
      <alignment horizontal="center" vertical="center" wrapText="1"/>
    </xf>
    <xf numFmtId="0" fontId="18" fillId="14" borderId="2" xfId="0" applyFont="1" applyFill="1" applyBorder="1" applyProtection="1"/>
    <xf numFmtId="0" fontId="17" fillId="2" borderId="2" xfId="0" applyFont="1" applyFill="1" applyBorder="1" applyAlignment="1" applyProtection="1">
      <alignment horizontal="center" vertical="center" wrapText="1"/>
    </xf>
    <xf numFmtId="49" fontId="16" fillId="0" borderId="2"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xf>
    <xf numFmtId="0" fontId="16" fillId="2" borderId="50"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17" fillId="14" borderId="53" xfId="0" applyFont="1" applyFill="1" applyBorder="1" applyAlignment="1" applyProtection="1">
      <alignment horizontal="center" vertical="center" wrapText="1"/>
    </xf>
    <xf numFmtId="0" fontId="17" fillId="2" borderId="2" xfId="0" applyFont="1" applyFill="1" applyBorder="1" applyAlignment="1" applyProtection="1">
      <alignment horizontal="left" vertical="center" wrapText="1"/>
    </xf>
    <xf numFmtId="0" fontId="17" fillId="14" borderId="52" xfId="0" applyFont="1" applyFill="1" applyBorder="1" applyAlignment="1" applyProtection="1">
      <alignment horizontal="center" vertical="center" wrapText="1"/>
    </xf>
    <xf numFmtId="0" fontId="17" fillId="14" borderId="15" xfId="0"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18" fillId="11" borderId="11" xfId="0" applyFont="1" applyFill="1" applyBorder="1" applyAlignment="1">
      <alignment horizontal="center" vertical="center"/>
    </xf>
    <xf numFmtId="0" fontId="18" fillId="11" borderId="1"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 xfId="0" applyFont="1" applyFill="1" applyBorder="1" applyAlignment="1">
      <alignment horizontal="center" vertical="center"/>
    </xf>
    <xf numFmtId="0" fontId="2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22" fillId="0" borderId="0" xfId="0" applyFont="1" applyBorder="1" applyAlignment="1">
      <alignment horizontal="left" vertical="center" wrapText="1"/>
    </xf>
    <xf numFmtId="0" fontId="20" fillId="2" borderId="2"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24" fillId="0" borderId="34" xfId="0" applyFont="1" applyBorder="1" applyAlignment="1">
      <alignment horizontal="center" vertical="center" wrapText="1"/>
    </xf>
    <xf numFmtId="0" fontId="24" fillId="0" borderId="1" xfId="0" applyFont="1" applyBorder="1" applyAlignment="1">
      <alignment horizontal="center" vertical="center" wrapText="1"/>
    </xf>
    <xf numFmtId="0" fontId="18" fillId="0" borderId="4" xfId="0" applyFont="1" applyBorder="1" applyAlignment="1">
      <alignment horizontal="center"/>
    </xf>
    <xf numFmtId="0" fontId="18" fillId="9" borderId="11" xfId="0" applyFont="1" applyFill="1" applyBorder="1" applyAlignment="1">
      <alignment horizontal="center" vertical="center"/>
    </xf>
    <xf numFmtId="0" fontId="18" fillId="9" borderId="1" xfId="0" applyFont="1" applyFill="1" applyBorder="1" applyAlignment="1">
      <alignment horizontal="center" vertical="center"/>
    </xf>
    <xf numFmtId="0" fontId="22" fillId="0" borderId="8"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14" fillId="0" borderId="4" xfId="0" applyFont="1" applyBorder="1" applyAlignment="1">
      <alignment horizontal="center" vertical="top" wrapText="1"/>
    </xf>
    <xf numFmtId="0" fontId="18" fillId="0" borderId="12" xfId="0" applyFont="1" applyBorder="1" applyAlignment="1">
      <alignment horizontal="center"/>
    </xf>
    <xf numFmtId="0" fontId="14" fillId="0" borderId="2" xfId="0" applyFont="1" applyFill="1" applyBorder="1" applyAlignment="1">
      <alignment horizontal="center" vertical="center" wrapText="1"/>
    </xf>
    <xf numFmtId="0" fontId="22" fillId="0" borderId="23" xfId="0" applyFont="1" applyBorder="1" applyAlignment="1">
      <alignment horizontal="center" vertical="top" wrapText="1"/>
    </xf>
    <xf numFmtId="0" fontId="22" fillId="0" borderId="30" xfId="0" applyFont="1" applyBorder="1" applyAlignment="1">
      <alignment horizontal="center" vertical="top" wrapText="1"/>
    </xf>
    <xf numFmtId="0" fontId="22" fillId="0" borderId="9" xfId="0" applyFont="1" applyBorder="1" applyAlignment="1">
      <alignment horizontal="center" vertical="top" wrapText="1"/>
    </xf>
    <xf numFmtId="0" fontId="22" fillId="0" borderId="27" xfId="0" applyFont="1" applyBorder="1" applyAlignment="1">
      <alignment horizontal="center" vertical="top" wrapText="1"/>
    </xf>
    <xf numFmtId="0" fontId="18" fillId="0" borderId="0" xfId="0" applyFont="1" applyFill="1" applyBorder="1" applyAlignment="1">
      <alignment horizontal="center"/>
    </xf>
    <xf numFmtId="0" fontId="18" fillId="0" borderId="0" xfId="0" applyFont="1" applyBorder="1" applyAlignment="1">
      <alignment horizontal="center"/>
    </xf>
    <xf numFmtId="0" fontId="18" fillId="0" borderId="26" xfId="0" applyFont="1" applyBorder="1" applyAlignment="1">
      <alignment horizontal="center"/>
    </xf>
    <xf numFmtId="0" fontId="22" fillId="0" borderId="25" xfId="0" applyFont="1" applyBorder="1" applyAlignment="1">
      <alignment horizontal="center" vertical="top" wrapText="1"/>
    </xf>
    <xf numFmtId="0" fontId="22" fillId="0" borderId="26" xfId="0" applyFont="1" applyBorder="1" applyAlignment="1">
      <alignment horizontal="center" vertical="top"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22" fillId="0" borderId="0" xfId="0" applyFont="1" applyBorder="1" applyAlignment="1">
      <alignment horizontal="center" vertical="top" wrapText="1"/>
    </xf>
    <xf numFmtId="0" fontId="14" fillId="0" borderId="0" xfId="0" applyFont="1" applyBorder="1" applyAlignment="1">
      <alignment horizontal="center" vertical="top" wrapText="1"/>
    </xf>
    <xf numFmtId="0" fontId="22" fillId="0" borderId="0" xfId="0" applyFont="1" applyBorder="1" applyAlignment="1">
      <alignment horizontal="left" vertical="top" wrapText="1"/>
    </xf>
    <xf numFmtId="0" fontId="20" fillId="2" borderId="0" xfId="0" applyFont="1" applyFill="1" applyBorder="1" applyAlignment="1">
      <alignment horizontal="center" vertical="center" textRotation="90" wrapText="1"/>
    </xf>
    <xf numFmtId="0" fontId="21" fillId="0" borderId="0" xfId="0" applyFont="1" applyBorder="1" applyAlignment="1">
      <alignment horizontal="justify" vertical="top" wrapText="1"/>
    </xf>
    <xf numFmtId="0" fontId="12" fillId="0" borderId="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2" fillId="0" borderId="2" xfId="0" applyFont="1" applyFill="1" applyBorder="1" applyAlignment="1">
      <alignment horizontal="center" vertical="center" textRotation="90"/>
    </xf>
    <xf numFmtId="0" fontId="22" fillId="0" borderId="35" xfId="0" applyFont="1" applyBorder="1" applyAlignment="1">
      <alignment horizontal="center" vertical="top" wrapText="1"/>
    </xf>
    <xf numFmtId="0" fontId="22" fillId="0" borderId="2"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17" fillId="4" borderId="1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20" fillId="2" borderId="0" xfId="0" applyFont="1" applyFill="1" applyBorder="1" applyAlignment="1">
      <alignment horizontal="center" wrapText="1"/>
    </xf>
    <xf numFmtId="0" fontId="22" fillId="0" borderId="31" xfId="0" applyFont="1" applyBorder="1" applyAlignment="1">
      <alignment horizontal="center" vertical="top" wrapText="1"/>
    </xf>
    <xf numFmtId="0" fontId="18" fillId="0" borderId="9" xfId="0" applyFont="1" applyBorder="1" applyAlignment="1">
      <alignment horizontal="center"/>
    </xf>
    <xf numFmtId="0" fontId="18" fillId="0" borderId="27" xfId="0" applyFont="1" applyBorder="1" applyAlignment="1">
      <alignment horizontal="center"/>
    </xf>
    <xf numFmtId="0" fontId="18" fillId="0" borderId="35" xfId="0" applyFont="1" applyBorder="1" applyAlignment="1">
      <alignment horizontal="center"/>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17" fillId="0" borderId="2" xfId="0" applyFont="1" applyBorder="1" applyAlignment="1">
      <alignment horizontal="center"/>
    </xf>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29" fillId="0" borderId="32" xfId="0" applyFont="1" applyBorder="1" applyAlignment="1">
      <alignment horizontal="center"/>
    </xf>
    <xf numFmtId="0" fontId="29" fillId="0" borderId="17" xfId="0" applyFont="1" applyBorder="1" applyAlignment="1">
      <alignment horizontal="center"/>
    </xf>
    <xf numFmtId="0" fontId="29" fillId="0" borderId="33" xfId="0" applyFont="1" applyBorder="1" applyAlignment="1">
      <alignment horizontal="center"/>
    </xf>
    <xf numFmtId="0" fontId="18" fillId="0" borderId="2" xfId="0" applyFont="1" applyBorder="1" applyAlignment="1">
      <alignment horizontal="left"/>
    </xf>
    <xf numFmtId="14" fontId="18" fillId="0" borderId="2" xfId="0" quotePrefix="1" applyNumberFormat="1" applyFont="1" applyBorder="1" applyAlignment="1" applyProtection="1">
      <alignment horizontal="left"/>
      <protection locked="0"/>
    </xf>
    <xf numFmtId="14" fontId="18" fillId="0" borderId="2" xfId="0" applyNumberFormat="1" applyFont="1" applyBorder="1" applyAlignment="1" applyProtection="1">
      <alignment horizontal="left"/>
      <protection locked="0"/>
    </xf>
    <xf numFmtId="0" fontId="18" fillId="0" borderId="2" xfId="0" applyFont="1" applyBorder="1" applyAlignment="1" applyProtection="1">
      <alignment horizontal="left"/>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22" fillId="0" borderId="4" xfId="0" applyFont="1" applyBorder="1" applyAlignment="1">
      <alignment horizontal="center" vertical="top" wrapText="1"/>
    </xf>
    <xf numFmtId="0" fontId="18" fillId="0" borderId="4" xfId="0" applyFont="1" applyBorder="1" applyAlignment="1">
      <alignment horizontal="center" vertical="top" wrapText="1"/>
    </xf>
    <xf numFmtId="0" fontId="22" fillId="0" borderId="8"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4" fillId="0" borderId="3" xfId="0" applyFont="1" applyBorder="1" applyAlignment="1">
      <alignment horizontal="left" vertical="center"/>
    </xf>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7" fillId="0" borderId="22" xfId="0" applyFont="1" applyBorder="1" applyAlignment="1">
      <alignment horizontal="center"/>
    </xf>
    <xf numFmtId="0" fontId="17" fillId="0" borderId="42" xfId="0" applyFont="1" applyBorder="1" applyAlignment="1">
      <alignment horizontal="center"/>
    </xf>
    <xf numFmtId="0" fontId="18" fillId="0" borderId="22" xfId="0" applyFont="1" applyBorder="1" applyAlignment="1">
      <alignment horizontal="center"/>
    </xf>
    <xf numFmtId="0" fontId="18" fillId="0" borderId="50" xfId="0" applyFont="1" applyBorder="1" applyAlignment="1">
      <alignment horizontal="center"/>
    </xf>
    <xf numFmtId="0" fontId="18" fillId="0" borderId="42" xfId="0" applyFont="1" applyBorder="1" applyAlignment="1">
      <alignment horizontal="center"/>
    </xf>
    <xf numFmtId="0" fontId="14" fillId="0" borderId="0" xfId="0" quotePrefix="1" applyFont="1" applyBorder="1" applyAlignment="1">
      <alignment horizontal="left" vertical="center" wrapText="1"/>
    </xf>
    <xf numFmtId="0" fontId="18" fillId="0" borderId="25" xfId="0" applyFont="1" applyBorder="1" applyAlignment="1">
      <alignment horizontal="center"/>
    </xf>
    <xf numFmtId="0" fontId="18" fillId="0" borderId="5" xfId="0" applyFont="1" applyBorder="1" applyAlignment="1">
      <alignment horizontal="center"/>
    </xf>
    <xf numFmtId="0" fontId="22" fillId="0" borderId="5" xfId="0" applyFont="1" applyBorder="1" applyAlignment="1">
      <alignment horizontal="center" vertical="top" wrapText="1"/>
    </xf>
    <xf numFmtId="0" fontId="10" fillId="0" borderId="23" xfId="0" applyFont="1" applyBorder="1" applyAlignment="1">
      <alignment horizontal="center" vertical="top" wrapText="1"/>
    </xf>
    <xf numFmtId="0" fontId="10" fillId="0" borderId="30" xfId="0" applyFont="1" applyBorder="1" applyAlignment="1">
      <alignment horizontal="center" vertical="top" wrapText="1"/>
    </xf>
    <xf numFmtId="0" fontId="10" fillId="0" borderId="31" xfId="0" applyFont="1" applyBorder="1" applyAlignment="1">
      <alignment horizontal="center" vertical="top"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14" fillId="0" borderId="2" xfId="0" applyFont="1" applyBorder="1" applyAlignment="1">
      <alignment horizontal="center" vertical="center" wrapText="1"/>
    </xf>
    <xf numFmtId="0" fontId="22" fillId="13" borderId="2"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34" fillId="15" borderId="59" xfId="0" applyFont="1" applyFill="1" applyBorder="1" applyAlignment="1">
      <alignment horizontal="center" vertical="center" wrapText="1"/>
    </xf>
    <xf numFmtId="0" fontId="34" fillId="15" borderId="37" xfId="0" applyFont="1" applyFill="1" applyBorder="1" applyAlignment="1">
      <alignment horizontal="center" vertical="center" wrapText="1"/>
    </xf>
    <xf numFmtId="0" fontId="32" fillId="15" borderId="0" xfId="0" applyFont="1" applyFill="1" applyAlignment="1">
      <alignment horizontal="center" vertical="center" wrapText="1"/>
    </xf>
    <xf numFmtId="0" fontId="33" fillId="15" borderId="56" xfId="0" applyFont="1" applyFill="1" applyBorder="1" applyAlignment="1">
      <alignment horizontal="center" vertical="center" wrapText="1"/>
    </xf>
    <xf numFmtId="0" fontId="33" fillId="15" borderId="57" xfId="0" applyFont="1" applyFill="1" applyBorder="1" applyAlignment="1">
      <alignment horizontal="center" vertical="center" wrapText="1"/>
    </xf>
    <xf numFmtId="0" fontId="33" fillId="15" borderId="58" xfId="0" applyFont="1" applyFill="1" applyBorder="1" applyAlignment="1">
      <alignment horizontal="center" vertical="center" wrapText="1"/>
    </xf>
    <xf numFmtId="0" fontId="34" fillId="15" borderId="59" xfId="0" applyFont="1" applyFill="1" applyBorder="1" applyAlignment="1">
      <alignment horizontal="left" vertical="center" wrapText="1"/>
    </xf>
    <xf numFmtId="0" fontId="34" fillId="15" borderId="36" xfId="0" applyFont="1" applyFill="1" applyBorder="1" applyAlignment="1">
      <alignment horizontal="left" vertical="center" wrapText="1"/>
    </xf>
    <xf numFmtId="0" fontId="34" fillId="15" borderId="25" xfId="0" applyFont="1" applyFill="1" applyBorder="1" applyAlignment="1">
      <alignment horizontal="center" vertical="center" wrapText="1"/>
    </xf>
    <xf numFmtId="0" fontId="34" fillId="15" borderId="5" xfId="0" applyFont="1" applyFill="1" applyBorder="1" applyAlignment="1">
      <alignment horizontal="center" vertical="center" wrapText="1"/>
    </xf>
    <xf numFmtId="0" fontId="3" fillId="15" borderId="59" xfId="0" applyFont="1" applyFill="1" applyBorder="1" applyAlignment="1">
      <alignment horizontal="center" vertical="center" wrapText="1"/>
    </xf>
    <xf numFmtId="0" fontId="3" fillId="15" borderId="37" xfId="0" applyFont="1" applyFill="1" applyBorder="1" applyAlignment="1">
      <alignment horizontal="center" vertical="center" wrapText="1"/>
    </xf>
    <xf numFmtId="0" fontId="35" fillId="15" borderId="25"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59" xfId="0" applyFont="1" applyFill="1" applyBorder="1" applyAlignment="1">
      <alignment horizontal="center" vertical="center" wrapText="1"/>
    </xf>
    <xf numFmtId="0" fontId="35" fillId="15" borderId="37" xfId="0" applyFont="1" applyFill="1" applyBorder="1" applyAlignment="1">
      <alignment horizontal="center" vertical="center" wrapText="1"/>
    </xf>
    <xf numFmtId="0" fontId="37" fillId="13" borderId="36" xfId="0" applyFont="1" applyFill="1" applyBorder="1" applyAlignment="1">
      <alignment horizontal="center" vertical="center" wrapText="1"/>
    </xf>
    <xf numFmtId="0" fontId="37" fillId="13" borderId="37" xfId="0" applyFont="1" applyFill="1" applyBorder="1" applyAlignment="1">
      <alignment horizontal="center" vertical="center" wrapText="1"/>
    </xf>
    <xf numFmtId="0" fontId="37" fillId="8" borderId="59" xfId="0" applyFont="1" applyFill="1" applyBorder="1" applyAlignment="1">
      <alignment horizontal="center" vertical="center" wrapText="1"/>
    </xf>
    <xf numFmtId="0" fontId="37" fillId="8" borderId="37" xfId="0" applyFont="1" applyFill="1" applyBorder="1" applyAlignment="1">
      <alignment horizontal="center" vertical="center" wrapText="1"/>
    </xf>
    <xf numFmtId="0" fontId="35" fillId="15" borderId="13" xfId="0" applyFont="1" applyFill="1" applyBorder="1" applyAlignment="1">
      <alignment horizontal="center" vertical="center" wrapText="1"/>
    </xf>
    <xf numFmtId="0" fontId="34" fillId="15" borderId="21" xfId="0" applyFont="1" applyFill="1" applyBorder="1" applyAlignment="1">
      <alignment horizontal="center" vertical="center" wrapText="1"/>
    </xf>
    <xf numFmtId="0" fontId="34" fillId="15" borderId="13" xfId="0" applyFont="1" applyFill="1" applyBorder="1" applyAlignment="1">
      <alignment horizontal="center" vertical="center" wrapText="1"/>
    </xf>
    <xf numFmtId="0" fontId="38" fillId="15" borderId="6" xfId="0" applyFont="1" applyFill="1" applyBorder="1" applyAlignment="1">
      <alignment horizontal="right" vertical="center" wrapText="1"/>
    </xf>
    <xf numFmtId="0" fontId="37" fillId="13" borderId="15"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4" fillId="15" borderId="20" xfId="0" applyFont="1" applyFill="1" applyBorder="1" applyAlignment="1">
      <alignment horizontal="center" vertical="center" wrapText="1"/>
    </xf>
    <xf numFmtId="0" fontId="34" fillId="15" borderId="2" xfId="0" applyFont="1" applyFill="1" applyBorder="1" applyAlignment="1">
      <alignment horizontal="center" vertical="center" wrapText="1"/>
    </xf>
    <xf numFmtId="0" fontId="38" fillId="15" borderId="8" xfId="0" applyFont="1" applyFill="1" applyBorder="1" applyAlignment="1">
      <alignment horizontal="left" vertical="center" wrapText="1"/>
    </xf>
    <xf numFmtId="0" fontId="38" fillId="15" borderId="6" xfId="0" applyFont="1" applyFill="1" applyBorder="1" applyAlignment="1">
      <alignment horizontal="left" vertical="center" wrapText="1"/>
    </xf>
    <xf numFmtId="0" fontId="3" fillId="15" borderId="14" xfId="0" applyFont="1" applyFill="1" applyBorder="1" applyAlignment="1">
      <alignment horizontal="center" vertical="center" wrapText="1"/>
    </xf>
    <xf numFmtId="0" fontId="35" fillId="15" borderId="38" xfId="0" applyFont="1" applyFill="1" applyBorder="1" applyAlignment="1">
      <alignment horizontal="center" vertical="center" wrapText="1"/>
    </xf>
    <xf numFmtId="0" fontId="37" fillId="12" borderId="15" xfId="0" applyFont="1" applyFill="1" applyBorder="1" applyAlignment="1">
      <alignment horizontal="center" vertical="center" wrapText="1"/>
    </xf>
    <xf numFmtId="0" fontId="37" fillId="12" borderId="16" xfId="0" applyFont="1" applyFill="1" applyBorder="1" applyAlignment="1">
      <alignment horizontal="center" vertical="center" wrapText="1"/>
    </xf>
    <xf numFmtId="0" fontId="35" fillId="15" borderId="14" xfId="0" applyFont="1" applyFill="1" applyBorder="1" applyAlignment="1">
      <alignment horizontal="center" vertical="center" wrapText="1"/>
    </xf>
    <xf numFmtId="0" fontId="37" fillId="8" borderId="15" xfId="0" applyFont="1" applyFill="1" applyBorder="1" applyAlignment="1">
      <alignment horizontal="center" vertical="center" wrapText="1"/>
    </xf>
  </cellXfs>
  <cellStyles count="2">
    <cellStyle name="Normal" xfId="0" builtinId="0"/>
    <cellStyle name="Porcentaje" xfId="1" builtinId="5"/>
  </cellStyles>
  <dxfs count="45">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FFFCC"/>
      <color rgb="FFFF5050"/>
      <color rgb="FFFF0066"/>
      <color rgb="FFFFD685"/>
      <color rgb="FFFFCC66"/>
      <color rgb="FFFFD211"/>
      <color rgb="FFFFD54F"/>
      <color rgb="FFFFCE33"/>
      <color rgb="FFFFD03B"/>
      <color rgb="FFFFD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appserver.utp.edu.co/cas/login?service=http://reportes.utp.edu.co/aplicaciones/j_acegi_cas_security_check" TargetMode="External"/><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03-Seguimiento'!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7" Type="http://schemas.openxmlformats.org/officeDocument/2006/relationships/hyperlink" Target="#ESCALA!A1"/><Relationship Id="rId2" Type="http://schemas.openxmlformats.org/officeDocument/2006/relationships/hyperlink" Target="#'01-Mapa de riesgo'!A1"/><Relationship Id="rId1" Type="http://schemas.openxmlformats.org/officeDocument/2006/relationships/hyperlink" Target="#'Formato Plan Manejo Riesgos'!A1"/><Relationship Id="rId6" Type="http://schemas.openxmlformats.org/officeDocument/2006/relationships/image" Target="../media/image1.png"/><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13</xdr:col>
      <xdr:colOff>440532</xdr:colOff>
      <xdr:row>30</xdr:row>
      <xdr:rowOff>131138</xdr:rowOff>
    </xdr:from>
    <xdr:to>
      <xdr:col>15</xdr:col>
      <xdr:colOff>559594</xdr:colOff>
      <xdr:row>34</xdr:row>
      <xdr:rowOff>83344</xdr:rowOff>
    </xdr:to>
    <xdr:sp macro="" textlink="">
      <xdr:nvSpPr>
        <xdr:cNvPr id="10" name="9 Rectángulo redondeado">
          <a:hlinkClick xmlns:r="http://schemas.openxmlformats.org/officeDocument/2006/relationships" r:id="rId1"/>
        </xdr:cNvPr>
        <xdr:cNvSpPr/>
      </xdr:nvSpPr>
      <xdr:spPr>
        <a:xfrm>
          <a:off x="15156657" y="18716794"/>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17</xdr:col>
      <xdr:colOff>591119</xdr:colOff>
      <xdr:row>30</xdr:row>
      <xdr:rowOff>108832</xdr:rowOff>
    </xdr:from>
    <xdr:to>
      <xdr:col>18</xdr:col>
      <xdr:colOff>1178717</xdr:colOff>
      <xdr:row>34</xdr:row>
      <xdr:rowOff>28450</xdr:rowOff>
    </xdr:to>
    <xdr:sp macro="" textlink="">
      <xdr:nvSpPr>
        <xdr:cNvPr id="11" name="10 Rectángulo redondeado">
          <a:hlinkClick xmlns:r="http://schemas.openxmlformats.org/officeDocument/2006/relationships" r:id="rId2"/>
        </xdr:cNvPr>
        <xdr:cNvSpPr/>
      </xdr:nvSpPr>
      <xdr:spPr>
        <a:xfrm>
          <a:off x="18998182" y="18694488"/>
          <a:ext cx="1790129" cy="5863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15</xdr:col>
      <xdr:colOff>130969</xdr:colOff>
      <xdr:row>35</xdr:row>
      <xdr:rowOff>83342</xdr:rowOff>
    </xdr:from>
    <xdr:to>
      <xdr:col>17</xdr:col>
      <xdr:colOff>935899</xdr:colOff>
      <xdr:row>40</xdr:row>
      <xdr:rowOff>95248</xdr:rowOff>
    </xdr:to>
    <xdr:sp macro="" textlink="">
      <xdr:nvSpPr>
        <xdr:cNvPr id="12" name="11 Rectángulo redondeado">
          <a:hlinkClick xmlns:r="http://schemas.openxmlformats.org/officeDocument/2006/relationships" r:id="rId3"/>
        </xdr:cNvPr>
        <xdr:cNvSpPr/>
      </xdr:nvSpPr>
      <xdr:spPr>
        <a:xfrm>
          <a:off x="16502063" y="19502436"/>
          <a:ext cx="2840899" cy="8453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15</xdr:col>
      <xdr:colOff>714375</xdr:colOff>
      <xdr:row>30</xdr:row>
      <xdr:rowOff>95250</xdr:rowOff>
    </xdr:from>
    <xdr:to>
      <xdr:col>17</xdr:col>
      <xdr:colOff>452437</xdr:colOff>
      <xdr:row>34</xdr:row>
      <xdr:rowOff>47456</xdr:rowOff>
    </xdr:to>
    <xdr:sp macro="" textlink="">
      <xdr:nvSpPr>
        <xdr:cNvPr id="8" name="7 Rectángulo redondeado">
          <a:hlinkClick xmlns:r="http://schemas.openxmlformats.org/officeDocument/2006/relationships" r:id="rId4"/>
        </xdr:cNvPr>
        <xdr:cNvSpPr/>
      </xdr:nvSpPr>
      <xdr:spPr>
        <a:xfrm>
          <a:off x="17085469" y="18680906"/>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762000</xdr:colOff>
      <xdr:row>3</xdr:row>
      <xdr:rowOff>226219</xdr:rowOff>
    </xdr:to>
    <xdr:pic>
      <xdr:nvPicPr>
        <xdr:cNvPr id="9" name="8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twoCellAnchor>
    <xdr:from>
      <xdr:col>18</xdr:col>
      <xdr:colOff>1309687</xdr:colOff>
      <xdr:row>30</xdr:row>
      <xdr:rowOff>95250</xdr:rowOff>
    </xdr:from>
    <xdr:to>
      <xdr:col>19</xdr:col>
      <xdr:colOff>1153535</xdr:colOff>
      <xdr:row>34</xdr:row>
      <xdr:rowOff>22225</xdr:rowOff>
    </xdr:to>
    <xdr:sp macro="" textlink="">
      <xdr:nvSpPr>
        <xdr:cNvPr id="7" name="5 Rectángulo redondeado">
          <a:hlinkClick xmlns:r="http://schemas.openxmlformats.org/officeDocument/2006/relationships" r:id="rId6"/>
        </xdr:cNvPr>
        <xdr:cNvSpPr/>
      </xdr:nvSpPr>
      <xdr:spPr>
        <a:xfrm>
          <a:off x="21276468" y="18680906"/>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21</xdr:row>
      <xdr:rowOff>34925</xdr:rowOff>
    </xdr:from>
    <xdr:to>
      <xdr:col>17</xdr:col>
      <xdr:colOff>0</xdr:colOff>
      <xdr:row>26</xdr:row>
      <xdr:rowOff>0</xdr:rowOff>
    </xdr:to>
    <xdr:sp macro="" textlink="">
      <xdr:nvSpPr>
        <xdr:cNvPr id="7184" name="AutoShape 16">
          <a:hlinkClick xmlns:r="http://schemas.openxmlformats.org/officeDocument/2006/relationships" r:id="rId1"/>
        </xdr:cNvPr>
        <xdr:cNvSpPr>
          <a:spLocks noChangeArrowheads="1"/>
        </xdr:cNvSpPr>
      </xdr:nvSpPr>
      <xdr:spPr bwMode="auto">
        <a:xfrm>
          <a:off x="15554325" y="8362950"/>
          <a:ext cx="1447800" cy="1143000"/>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9</xdr:col>
      <xdr:colOff>1238250</xdr:colOff>
      <xdr:row>33</xdr:row>
      <xdr:rowOff>137319</xdr:rowOff>
    </xdr:from>
    <xdr:to>
      <xdr:col>10</xdr:col>
      <xdr:colOff>1309688</xdr:colOff>
      <xdr:row>37</xdr:row>
      <xdr:rowOff>71437</xdr:rowOff>
    </xdr:to>
    <xdr:sp macro="" textlink="">
      <xdr:nvSpPr>
        <xdr:cNvPr id="5" name="4 Rectángulo redondeado">
          <a:hlinkClick xmlns:r="http://schemas.openxmlformats.org/officeDocument/2006/relationships" r:id="rId2"/>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10</xdr:col>
      <xdr:colOff>1500301</xdr:colOff>
      <xdr:row>33</xdr:row>
      <xdr:rowOff>89695</xdr:rowOff>
    </xdr:from>
    <xdr:to>
      <xdr:col>12</xdr:col>
      <xdr:colOff>107155</xdr:colOff>
      <xdr:row>37</xdr:row>
      <xdr:rowOff>11906</xdr:rowOff>
    </xdr:to>
    <xdr:sp macro="" textlink="">
      <xdr:nvSpPr>
        <xdr:cNvPr id="6" name="5 Rectángulo redondeado">
          <a:hlinkClick xmlns:r="http://schemas.openxmlformats.org/officeDocument/2006/relationships" r:id="rId3"/>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8</xdr:col>
      <xdr:colOff>705304</xdr:colOff>
      <xdr:row>33</xdr:row>
      <xdr:rowOff>159883</xdr:rowOff>
    </xdr:from>
    <xdr:to>
      <xdr:col>9</xdr:col>
      <xdr:colOff>952500</xdr:colOff>
      <xdr:row>37</xdr:row>
      <xdr:rowOff>71436</xdr:rowOff>
    </xdr:to>
    <xdr:sp macro="" textlink="">
      <xdr:nvSpPr>
        <xdr:cNvPr id="7" name="6 Rectángulo redondeado">
          <a:hlinkClick xmlns:r="http://schemas.openxmlformats.org/officeDocument/2006/relationships" r:id="rId4"/>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9</xdr:col>
      <xdr:colOff>547687</xdr:colOff>
      <xdr:row>38</xdr:row>
      <xdr:rowOff>89694</xdr:rowOff>
    </xdr:from>
    <xdr:to>
      <xdr:col>11</xdr:col>
      <xdr:colOff>530793</xdr:colOff>
      <xdr:row>43</xdr:row>
      <xdr:rowOff>11905</xdr:rowOff>
    </xdr:to>
    <xdr:sp macro="" textlink="">
      <xdr:nvSpPr>
        <xdr:cNvPr id="9" name="8 Rectángulo redondeado">
          <a:hlinkClick xmlns:r="http://schemas.openxmlformats.org/officeDocument/2006/relationships" r:id="rId5"/>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205808</xdr:rowOff>
    </xdr:to>
    <xdr:pic>
      <xdr:nvPicPr>
        <xdr:cNvPr id="10" name="9 Imagen"/>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12</xdr:col>
      <xdr:colOff>238125</xdr:colOff>
      <xdr:row>33</xdr:row>
      <xdr:rowOff>111125</xdr:rowOff>
    </xdr:from>
    <xdr:to>
      <xdr:col>12</xdr:col>
      <xdr:colOff>1558348</xdr:colOff>
      <xdr:row>37</xdr:row>
      <xdr:rowOff>69850</xdr:rowOff>
    </xdr:to>
    <xdr:sp macro="" textlink="">
      <xdr:nvSpPr>
        <xdr:cNvPr id="8" name="5 Rectángulo redondeado">
          <a:hlinkClick xmlns:r="http://schemas.openxmlformats.org/officeDocument/2006/relationships" r:id="rId7"/>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285751</xdr:colOff>
      <xdr:row>29</xdr:row>
      <xdr:rowOff>158750</xdr:rowOff>
    </xdr:from>
    <xdr:to>
      <xdr:col>15</xdr:col>
      <xdr:colOff>963037</xdr:colOff>
      <xdr:row>33</xdr:row>
      <xdr:rowOff>85725</xdr:rowOff>
    </xdr:to>
    <xdr:sp macro="" textlink="">
      <xdr:nvSpPr>
        <xdr:cNvPr id="6" name="5 Rectángulo redondeado">
          <a:hlinkClick xmlns:r="http://schemas.openxmlformats.org/officeDocument/2006/relationships" r:id="rId1"/>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15</xdr:col>
      <xdr:colOff>1219199</xdr:colOff>
      <xdr:row>29</xdr:row>
      <xdr:rowOff>152400</xdr:rowOff>
    </xdr:from>
    <xdr:to>
      <xdr:col>16</xdr:col>
      <xdr:colOff>210128</xdr:colOff>
      <xdr:row>33</xdr:row>
      <xdr:rowOff>66964</xdr:rowOff>
    </xdr:to>
    <xdr:sp macro="" textlink="">
      <xdr:nvSpPr>
        <xdr:cNvPr id="7" name="6 Rectángulo redondeado">
          <a:hlinkClick xmlns:r="http://schemas.openxmlformats.org/officeDocument/2006/relationships" r:id="rId2"/>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12</xdr:col>
      <xdr:colOff>1943100</xdr:colOff>
      <xdr:row>29</xdr:row>
      <xdr:rowOff>133350</xdr:rowOff>
    </xdr:from>
    <xdr:to>
      <xdr:col>13</xdr:col>
      <xdr:colOff>886836</xdr:colOff>
      <xdr:row>33</xdr:row>
      <xdr:rowOff>60325</xdr:rowOff>
    </xdr:to>
    <xdr:sp macro="" textlink="">
      <xdr:nvSpPr>
        <xdr:cNvPr id="9" name="8 Rectángulo redondeado">
          <a:hlinkClick xmlns:r="http://schemas.openxmlformats.org/officeDocument/2006/relationships" r:id="rId3"/>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13</xdr:col>
      <xdr:colOff>323850</xdr:colOff>
      <xdr:row>34</xdr:row>
      <xdr:rowOff>19050</xdr:rowOff>
    </xdr:from>
    <xdr:to>
      <xdr:col>15</xdr:col>
      <xdr:colOff>1628775</xdr:colOff>
      <xdr:row>39</xdr:row>
      <xdr:rowOff>28575</xdr:rowOff>
    </xdr:to>
    <xdr:sp macro="" textlink="">
      <xdr:nvSpPr>
        <xdr:cNvPr id="8" name="7 Rectángulo redondeado">
          <a:hlinkClick xmlns:r="http://schemas.openxmlformats.org/officeDocument/2006/relationships" r:id="rId4"/>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16</xdr:col>
      <xdr:colOff>369094</xdr:colOff>
      <xdr:row>30</xdr:row>
      <xdr:rowOff>11906</xdr:rowOff>
    </xdr:from>
    <xdr:to>
      <xdr:col>17</xdr:col>
      <xdr:colOff>1070192</xdr:colOff>
      <xdr:row>33</xdr:row>
      <xdr:rowOff>105568</xdr:rowOff>
    </xdr:to>
    <xdr:sp macro="" textlink="">
      <xdr:nvSpPr>
        <xdr:cNvPr id="12" name="5 Rectángulo redondeado">
          <a:hlinkClick xmlns:r="http://schemas.openxmlformats.org/officeDocument/2006/relationships" r:id="rId6"/>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78</xdr:row>
      <xdr:rowOff>137583</xdr:rowOff>
    </xdr:from>
    <xdr:to>
      <xdr:col>7</xdr:col>
      <xdr:colOff>145521</xdr:colOff>
      <xdr:row>82</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78</xdr:row>
      <xdr:rowOff>137583</xdr:rowOff>
    </xdr:from>
    <xdr:to>
      <xdr:col>11</xdr:col>
      <xdr:colOff>360317</xdr:colOff>
      <xdr:row>82</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78</xdr:row>
      <xdr:rowOff>139891</xdr:rowOff>
    </xdr:from>
    <xdr:to>
      <xdr:col>13</xdr:col>
      <xdr:colOff>453786</xdr:colOff>
      <xdr:row>82</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83</xdr:row>
      <xdr:rowOff>60371</xdr:rowOff>
    </xdr:from>
    <xdr:to>
      <xdr:col>12</xdr:col>
      <xdr:colOff>533737</xdr:colOff>
      <xdr:row>87</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3362</xdr:colOff>
      <xdr:row>3</xdr:row>
      <xdr:rowOff>9525</xdr:rowOff>
    </xdr:from>
    <xdr:to>
      <xdr:col>0</xdr:col>
      <xdr:colOff>1209675</xdr:colOff>
      <xdr:row>6</xdr:row>
      <xdr:rowOff>1840006</xdr:rowOff>
    </xdr:to>
    <xdr:cxnSp macro="">
      <xdr:nvCxnSpPr>
        <xdr:cNvPr id="2" name="2 Conector recto"/>
        <xdr:cNvCxnSpPr/>
      </xdr:nvCxnSpPr>
      <xdr:spPr>
        <a:xfrm flipH="1">
          <a:off x="3362" y="800100"/>
          <a:ext cx="1206313" cy="2859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15</xdr:row>
      <xdr:rowOff>33618</xdr:rowOff>
    </xdr:from>
    <xdr:to>
      <xdr:col>1</xdr:col>
      <xdr:colOff>0</xdr:colOff>
      <xdr:row>19</xdr:row>
      <xdr:rowOff>0</xdr:rowOff>
    </xdr:to>
    <xdr:cxnSp macro="">
      <xdr:nvCxnSpPr>
        <xdr:cNvPr id="3" name="5 Conector recto"/>
        <xdr:cNvCxnSpPr/>
      </xdr:nvCxnSpPr>
      <xdr:spPr>
        <a:xfrm flipH="1">
          <a:off x="1" y="92538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28</xdr:row>
      <xdr:rowOff>66675</xdr:rowOff>
    </xdr:from>
    <xdr:to>
      <xdr:col>5</xdr:col>
      <xdr:colOff>405871</xdr:colOff>
      <xdr:row>31</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28</xdr:row>
      <xdr:rowOff>66675</xdr:rowOff>
    </xdr:from>
    <xdr:to>
      <xdr:col>7</xdr:col>
      <xdr:colOff>146533</xdr:colOff>
      <xdr:row>31</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28</xdr:row>
      <xdr:rowOff>68983</xdr:rowOff>
    </xdr:from>
    <xdr:to>
      <xdr:col>8</xdr:col>
      <xdr:colOff>749061</xdr:colOff>
      <xdr:row>31</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32</xdr:row>
      <xdr:rowOff>135513</xdr:rowOff>
    </xdr:from>
    <xdr:to>
      <xdr:col>7</xdr:col>
      <xdr:colOff>976120</xdr:colOff>
      <xdr:row>37</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1048569"/>
  <sheetViews>
    <sheetView tabSelected="1" view="pageBreakPreview" zoomScale="70" zoomScaleNormal="85" zoomScaleSheetLayoutView="70" workbookViewId="0">
      <selection activeCell="F12" sqref="F12:F14"/>
    </sheetView>
  </sheetViews>
  <sheetFormatPr baseColWidth="10" defaultColWidth="11.42578125" defaultRowHeight="12.75" x14ac:dyDescent="0.2"/>
  <cols>
    <col min="1" max="1" width="6" style="3" customWidth="1"/>
    <col min="2" max="2" width="14.85546875" style="4" customWidth="1"/>
    <col min="3" max="3" width="30" style="4" customWidth="1"/>
    <col min="4" max="5" width="28.7109375" style="4" customWidth="1"/>
    <col min="6" max="6" width="22.5703125" style="4" customWidth="1"/>
    <col min="7" max="7" width="18.7109375" style="4" customWidth="1"/>
    <col min="8" max="8" width="18.85546875" style="4" customWidth="1"/>
    <col min="9" max="9" width="14.7109375" style="4" customWidth="1"/>
    <col min="10" max="10" width="12.5703125" style="4" customWidth="1"/>
    <col min="11" max="11" width="5.42578125" style="4" hidden="1" customWidth="1"/>
    <col min="12" max="12" width="5.42578125" style="4" customWidth="1"/>
    <col min="13" max="13" width="25" style="4" customWidth="1"/>
    <col min="14" max="14" width="15.7109375" style="4" customWidth="1"/>
    <col min="15" max="15" width="9.140625" style="4" customWidth="1"/>
    <col min="16" max="16" width="16" style="4" customWidth="1"/>
    <col min="17" max="17" width="14.42578125" style="4" customWidth="1"/>
    <col min="18" max="18" width="18" style="3" customWidth="1"/>
    <col min="19" max="20" width="22.140625" style="3" customWidth="1"/>
    <col min="21" max="21" width="17" style="3" customWidth="1"/>
    <col min="22" max="16384" width="11.42578125" style="3"/>
  </cols>
  <sheetData>
    <row r="1" spans="1:21" s="1" customFormat="1" ht="18.75" customHeight="1" x14ac:dyDescent="0.2">
      <c r="A1" s="65"/>
      <c r="B1" s="66"/>
      <c r="C1" s="66"/>
      <c r="D1" s="45"/>
      <c r="E1" s="45"/>
      <c r="F1" s="45"/>
      <c r="G1" s="45"/>
      <c r="H1" s="45"/>
      <c r="I1" s="45"/>
      <c r="J1" s="45"/>
      <c r="K1" s="45"/>
      <c r="L1" s="45"/>
      <c r="M1" s="45"/>
      <c r="N1" s="45"/>
      <c r="O1" s="45"/>
      <c r="P1" s="45"/>
      <c r="Q1" s="152"/>
      <c r="R1" s="46"/>
      <c r="S1" s="69"/>
      <c r="T1" s="42" t="s">
        <v>9</v>
      </c>
      <c r="U1" s="43" t="s">
        <v>85</v>
      </c>
    </row>
    <row r="2" spans="1:21" s="1" customFormat="1" ht="18.75" customHeight="1" x14ac:dyDescent="0.2">
      <c r="A2" s="67"/>
      <c r="B2" s="68"/>
      <c r="C2" s="68"/>
      <c r="D2" s="162" t="s">
        <v>95</v>
      </c>
      <c r="E2" s="162"/>
      <c r="F2" s="162"/>
      <c r="G2" s="162"/>
      <c r="H2" s="162"/>
      <c r="I2" s="162"/>
      <c r="J2" s="162"/>
      <c r="K2" s="162"/>
      <c r="L2" s="162"/>
      <c r="M2" s="162"/>
      <c r="N2" s="162"/>
      <c r="O2" s="162"/>
      <c r="P2" s="162"/>
      <c r="Q2" s="153"/>
      <c r="R2" s="46"/>
      <c r="S2" s="69"/>
      <c r="T2" s="62" t="s">
        <v>10</v>
      </c>
      <c r="U2" s="63">
        <v>2</v>
      </c>
    </row>
    <row r="3" spans="1:21" s="1" customFormat="1" ht="18.75" customHeight="1" x14ac:dyDescent="0.2">
      <c r="A3" s="67"/>
      <c r="B3" s="68"/>
      <c r="C3" s="68"/>
      <c r="D3" s="162" t="s">
        <v>68</v>
      </c>
      <c r="E3" s="162"/>
      <c r="F3" s="162"/>
      <c r="G3" s="162"/>
      <c r="H3" s="162"/>
      <c r="I3" s="162"/>
      <c r="J3" s="162"/>
      <c r="K3" s="162"/>
      <c r="L3" s="162"/>
      <c r="M3" s="162"/>
      <c r="N3" s="162"/>
      <c r="O3" s="162"/>
      <c r="P3" s="162"/>
      <c r="Q3" s="153"/>
      <c r="R3" s="46"/>
      <c r="S3" s="69"/>
      <c r="T3" s="62" t="s">
        <v>11</v>
      </c>
      <c r="U3" s="64" t="s">
        <v>139</v>
      </c>
    </row>
    <row r="4" spans="1:21" s="1" customFormat="1" ht="19.5" customHeight="1" x14ac:dyDescent="0.2">
      <c r="A4" s="67"/>
      <c r="B4" s="68"/>
      <c r="C4" s="68"/>
      <c r="D4" s="162"/>
      <c r="E4" s="162"/>
      <c r="F4" s="162"/>
      <c r="G4" s="162"/>
      <c r="H4" s="162"/>
      <c r="I4" s="162"/>
      <c r="J4" s="162"/>
      <c r="K4" s="162"/>
      <c r="L4" s="162"/>
      <c r="M4" s="162"/>
      <c r="N4" s="162"/>
      <c r="O4" s="162"/>
      <c r="P4" s="162"/>
      <c r="Q4" s="153"/>
      <c r="R4" s="46"/>
      <c r="S4" s="69"/>
      <c r="T4" s="62" t="s">
        <v>86</v>
      </c>
      <c r="U4" s="63" t="s">
        <v>131</v>
      </c>
    </row>
    <row r="5" spans="1:21" s="1" customFormat="1" ht="29.25" customHeight="1" x14ac:dyDescent="0.2">
      <c r="A5" s="164" t="s">
        <v>151</v>
      </c>
      <c r="B5" s="164"/>
      <c r="C5" s="164"/>
      <c r="D5" s="151" t="s">
        <v>276</v>
      </c>
      <c r="E5" s="151"/>
      <c r="F5" s="151"/>
      <c r="G5" s="151"/>
      <c r="H5" s="71" t="s">
        <v>70</v>
      </c>
      <c r="I5" s="151" t="s">
        <v>277</v>
      </c>
      <c r="J5" s="151"/>
      <c r="K5" s="151"/>
      <c r="L5" s="151"/>
      <c r="M5" s="151"/>
      <c r="N5" s="151"/>
      <c r="O5" s="151"/>
      <c r="P5" s="151"/>
      <c r="Q5" s="151"/>
      <c r="R5" s="70" t="s">
        <v>71</v>
      </c>
      <c r="S5" s="156">
        <v>42060</v>
      </c>
      <c r="T5" s="157"/>
      <c r="U5" s="158"/>
    </row>
    <row r="6" spans="1:21" s="1" customFormat="1" ht="66" customHeight="1" x14ac:dyDescent="0.2">
      <c r="A6" s="165" t="s">
        <v>69</v>
      </c>
      <c r="B6" s="166"/>
      <c r="C6" s="167"/>
      <c r="D6" s="134" t="s">
        <v>278</v>
      </c>
      <c r="E6" s="134"/>
      <c r="F6" s="134"/>
      <c r="G6" s="134"/>
      <c r="H6" s="134"/>
      <c r="I6" s="134"/>
      <c r="J6" s="134"/>
      <c r="K6" s="134"/>
      <c r="L6" s="134"/>
      <c r="M6" s="134"/>
      <c r="N6" s="134"/>
      <c r="O6" s="134"/>
      <c r="P6" s="134"/>
      <c r="Q6" s="134"/>
      <c r="R6" s="134"/>
      <c r="S6" s="134"/>
      <c r="T6" s="134"/>
      <c r="U6" s="135"/>
    </row>
    <row r="7" spans="1:21" s="1" customFormat="1" ht="34.5" customHeight="1" x14ac:dyDescent="0.2">
      <c r="A7" s="117" t="s">
        <v>72</v>
      </c>
      <c r="B7" s="138" t="s">
        <v>116</v>
      </c>
      <c r="C7" s="139"/>
      <c r="D7" s="139"/>
      <c r="E7" s="139"/>
      <c r="F7" s="140"/>
      <c r="G7" s="138" t="s">
        <v>117</v>
      </c>
      <c r="H7" s="139"/>
      <c r="I7" s="140"/>
      <c r="J7" s="138" t="s">
        <v>102</v>
      </c>
      <c r="K7" s="139"/>
      <c r="L7" s="139"/>
      <c r="M7" s="139"/>
      <c r="N7" s="139"/>
      <c r="O7" s="139"/>
      <c r="P7" s="140"/>
      <c r="Q7" s="159" t="s">
        <v>110</v>
      </c>
      <c r="R7" s="138" t="s">
        <v>118</v>
      </c>
      <c r="S7" s="139"/>
      <c r="T7" s="139"/>
      <c r="U7" s="139"/>
    </row>
    <row r="8" spans="1:21" s="2" customFormat="1" ht="44.25" customHeight="1" x14ac:dyDescent="0.2">
      <c r="A8" s="118"/>
      <c r="B8" s="50" t="s">
        <v>101</v>
      </c>
      <c r="C8" s="50" t="s">
        <v>4</v>
      </c>
      <c r="D8" s="50" t="s">
        <v>0</v>
      </c>
      <c r="E8" s="50" t="s">
        <v>39</v>
      </c>
      <c r="F8" s="50" t="s">
        <v>40</v>
      </c>
      <c r="G8" s="50" t="s">
        <v>5</v>
      </c>
      <c r="H8" s="50" t="s">
        <v>6</v>
      </c>
      <c r="I8" s="50" t="s">
        <v>67</v>
      </c>
      <c r="J8" s="143" t="s">
        <v>7</v>
      </c>
      <c r="K8" s="144"/>
      <c r="L8" s="145"/>
      <c r="M8" s="51" t="s">
        <v>128</v>
      </c>
      <c r="N8" s="51" t="s">
        <v>16</v>
      </c>
      <c r="O8" s="51" t="s">
        <v>17</v>
      </c>
      <c r="P8" s="52" t="s">
        <v>99</v>
      </c>
      <c r="Q8" s="160"/>
      <c r="R8" s="33" t="s">
        <v>97</v>
      </c>
      <c r="S8" s="33" t="s">
        <v>100</v>
      </c>
      <c r="T8" s="57" t="s">
        <v>148</v>
      </c>
      <c r="U8" s="58" t="s">
        <v>41</v>
      </c>
    </row>
    <row r="9" spans="1:21" s="2" customFormat="1" ht="115.5" customHeight="1" x14ac:dyDescent="0.2">
      <c r="A9" s="136">
        <v>1</v>
      </c>
      <c r="B9" s="119" t="s">
        <v>175</v>
      </c>
      <c r="C9" s="119" t="s">
        <v>341</v>
      </c>
      <c r="D9" s="119" t="s">
        <v>364</v>
      </c>
      <c r="E9" s="119" t="s">
        <v>342</v>
      </c>
      <c r="F9" s="119" t="s">
        <v>343</v>
      </c>
      <c r="G9" s="141" t="s">
        <v>174</v>
      </c>
      <c r="H9" s="141" t="s">
        <v>272</v>
      </c>
      <c r="I9" s="132">
        <f>IF(AND(G9="ALTA",H9="ALTO"),9,IF(AND(G9="MEDIA",H9="ALTO"),6,IF(AND(G9="BAJA",H9="ALTO"),3,IF(AND(G9="ALTA",H9="MEDIO"),6,IF(AND(G9="MEDIA",H9="MEDIO"),4,IF(AND(G9="BAJA",H9="MEDIO"),2,IF(AND(G9="ALTA",H9="BAJO"),3,IF(AND(G9="MEDIA",H9="BAJO"),2,1))))))))</f>
        <v>4</v>
      </c>
      <c r="J9" s="53" t="s">
        <v>280</v>
      </c>
      <c r="K9" s="98">
        <f>IF(J9="Documentados Aplicados y Efectivos",1,IF(J9="No existen",5,IF(J9="No aplicados",4,IF(J9="Aplicados - No Efectivos",3,IF(J9="Aplicados efectivos y No Documentados",2,0)))))</f>
        <v>1</v>
      </c>
      <c r="L9" s="127">
        <f>ROUND(AVERAGEIF(K9:K11,"&gt;0"),0)</f>
        <v>1</v>
      </c>
      <c r="M9" s="54" t="s">
        <v>344</v>
      </c>
      <c r="N9" s="54" t="s">
        <v>298</v>
      </c>
      <c r="O9" s="54" t="s">
        <v>284</v>
      </c>
      <c r="P9" s="130">
        <f>ROUND((I9*L9),0)</f>
        <v>4</v>
      </c>
      <c r="Q9" s="124" t="str">
        <f>IF(P9&gt;=12,"GRAVE", IF(P9&lt;=3, "LEVE", "MODERADO"))</f>
        <v>MODERADO</v>
      </c>
      <c r="R9" s="100" t="s">
        <v>143</v>
      </c>
      <c r="S9" s="59" t="s">
        <v>293</v>
      </c>
      <c r="T9" s="59" t="s">
        <v>348</v>
      </c>
      <c r="U9" s="154" t="s">
        <v>349</v>
      </c>
    </row>
    <row r="10" spans="1:21" s="2" customFormat="1" ht="65.099999999999994" customHeight="1" x14ac:dyDescent="0.2">
      <c r="A10" s="137"/>
      <c r="B10" s="120"/>
      <c r="C10" s="120"/>
      <c r="D10" s="120"/>
      <c r="E10" s="120"/>
      <c r="F10" s="120"/>
      <c r="G10" s="142"/>
      <c r="H10" s="142"/>
      <c r="I10" s="133"/>
      <c r="J10" s="53" t="s">
        <v>280</v>
      </c>
      <c r="K10" s="98">
        <f t="shared" ref="K10:K26" si="0">IF(J10="Documentados Aplicados y Efectivos",1,IF(J10="No existen",5,IF(J10="No aplicados",4,IF(J10="Aplicados - No Efectivos",3,IF(J10="Aplicados efectivos y No Documentados",2,0)))))</f>
        <v>1</v>
      </c>
      <c r="L10" s="128"/>
      <c r="M10" s="54" t="s">
        <v>345</v>
      </c>
      <c r="N10" s="54" t="s">
        <v>346</v>
      </c>
      <c r="O10" s="54" t="s">
        <v>347</v>
      </c>
      <c r="P10" s="131"/>
      <c r="Q10" s="125"/>
      <c r="R10" s="100"/>
      <c r="S10" s="59"/>
      <c r="T10" s="59"/>
      <c r="U10" s="155"/>
    </row>
    <row r="11" spans="1:21" s="2" customFormat="1" ht="65.099999999999994" customHeight="1" x14ac:dyDescent="0.2">
      <c r="A11" s="137"/>
      <c r="B11" s="120"/>
      <c r="C11" s="120"/>
      <c r="D11" s="120"/>
      <c r="E11" s="120"/>
      <c r="F11" s="120"/>
      <c r="G11" s="142"/>
      <c r="H11" s="142"/>
      <c r="I11" s="133"/>
      <c r="J11" s="53" t="s">
        <v>280</v>
      </c>
      <c r="K11" s="98">
        <f t="shared" si="0"/>
        <v>1</v>
      </c>
      <c r="L11" s="129"/>
      <c r="M11" s="54" t="s">
        <v>365</v>
      </c>
      <c r="N11" s="54" t="s">
        <v>366</v>
      </c>
      <c r="O11" s="54" t="s">
        <v>285</v>
      </c>
      <c r="P11" s="131"/>
      <c r="Q11" s="125"/>
      <c r="R11" s="100"/>
      <c r="S11" s="59"/>
      <c r="T11" s="59"/>
      <c r="U11" s="155"/>
    </row>
    <row r="12" spans="1:21" s="2" customFormat="1" ht="64.5" customHeight="1" x14ac:dyDescent="0.2">
      <c r="A12" s="115">
        <v>2</v>
      </c>
      <c r="B12" s="119" t="s">
        <v>175</v>
      </c>
      <c r="C12" s="122" t="s">
        <v>339</v>
      </c>
      <c r="D12" s="122" t="s">
        <v>340</v>
      </c>
      <c r="E12" s="119" t="s">
        <v>294</v>
      </c>
      <c r="F12" s="122" t="s">
        <v>295</v>
      </c>
      <c r="G12" s="126" t="s">
        <v>279</v>
      </c>
      <c r="H12" s="126" t="s">
        <v>272</v>
      </c>
      <c r="I12" s="132">
        <f t="shared" ref="I12" si="1">IF(AND(G12="ALTA",H12="ALTO"),9,IF(AND(G12="MEDIA",H12="ALTO"),6,IF(AND(G12="BAJA",H12="ALTO"),3,IF(AND(G12="ALTA",H12="MEDIO"),6,IF(AND(G12="MEDIA",H12="MEDIO"),4,IF(AND(G12="BAJA",H12="MEDIO"),2,IF(AND(G12="ALTA",H12="BAJO"),3,IF(AND(G12="MEDIA",H12="BAJO"),2,
1))))))))</f>
        <v>6</v>
      </c>
      <c r="J12" s="53" t="s">
        <v>280</v>
      </c>
      <c r="K12" s="98">
        <f t="shared" si="0"/>
        <v>1</v>
      </c>
      <c r="L12" s="127">
        <f t="shared" ref="L12" si="2">ROUND(AVERAGEIF(K12:K14,"&gt;0"),0)</f>
        <v>1</v>
      </c>
      <c r="M12" s="54" t="s">
        <v>296</v>
      </c>
      <c r="N12" s="54" t="s">
        <v>282</v>
      </c>
      <c r="O12" s="54" t="s">
        <v>285</v>
      </c>
      <c r="P12" s="130">
        <f t="shared" ref="P12" si="3">ROUND((I12*L12),0)</f>
        <v>6</v>
      </c>
      <c r="Q12" s="124" t="str">
        <f t="shared" ref="Q12" si="4">IF(P12&gt;=12,"GRAVE", IF(P12&lt;=3, "LEVE", "MODERADO"))</f>
        <v>MODERADO</v>
      </c>
      <c r="R12" s="100" t="s">
        <v>144</v>
      </c>
      <c r="S12" s="59" t="s">
        <v>291</v>
      </c>
      <c r="T12" s="59" t="s">
        <v>292</v>
      </c>
      <c r="U12" s="146" t="s">
        <v>299</v>
      </c>
    </row>
    <row r="13" spans="1:21" s="2" customFormat="1" ht="64.5" customHeight="1" x14ac:dyDescent="0.2">
      <c r="A13" s="115"/>
      <c r="B13" s="120"/>
      <c r="C13" s="122"/>
      <c r="D13" s="122"/>
      <c r="E13" s="120"/>
      <c r="F13" s="122"/>
      <c r="G13" s="126"/>
      <c r="H13" s="126"/>
      <c r="I13" s="133"/>
      <c r="J13" s="53" t="s">
        <v>280</v>
      </c>
      <c r="K13" s="98">
        <f t="shared" si="0"/>
        <v>1</v>
      </c>
      <c r="L13" s="128"/>
      <c r="M13" s="54" t="s">
        <v>297</v>
      </c>
      <c r="N13" s="54" t="s">
        <v>298</v>
      </c>
      <c r="O13" s="54" t="s">
        <v>285</v>
      </c>
      <c r="P13" s="131"/>
      <c r="Q13" s="125"/>
      <c r="R13" s="100" t="s">
        <v>144</v>
      </c>
      <c r="S13" s="59" t="s">
        <v>293</v>
      </c>
      <c r="T13" s="59" t="s">
        <v>292</v>
      </c>
      <c r="U13" s="146"/>
    </row>
    <row r="14" spans="1:21" s="2" customFormat="1" ht="64.5" customHeight="1" x14ac:dyDescent="0.2">
      <c r="A14" s="115"/>
      <c r="B14" s="120"/>
      <c r="C14" s="122"/>
      <c r="D14" s="122"/>
      <c r="E14" s="120"/>
      <c r="F14" s="122"/>
      <c r="G14" s="126"/>
      <c r="H14" s="126"/>
      <c r="I14" s="133"/>
      <c r="J14" s="53"/>
      <c r="K14" s="98">
        <f t="shared" si="0"/>
        <v>0</v>
      </c>
      <c r="L14" s="129"/>
      <c r="M14" s="54"/>
      <c r="N14" s="54"/>
      <c r="O14" s="54"/>
      <c r="P14" s="131"/>
      <c r="Q14" s="125"/>
      <c r="R14" s="100"/>
      <c r="S14" s="60"/>
      <c r="T14" s="60"/>
      <c r="U14" s="146"/>
    </row>
    <row r="15" spans="1:21" s="2" customFormat="1" ht="64.5" customHeight="1" x14ac:dyDescent="0.2">
      <c r="A15" s="115">
        <v>3</v>
      </c>
      <c r="B15" s="119" t="s">
        <v>175</v>
      </c>
      <c r="C15" s="122" t="s">
        <v>358</v>
      </c>
      <c r="D15" s="122" t="s">
        <v>357</v>
      </c>
      <c r="E15" s="119" t="s">
        <v>300</v>
      </c>
      <c r="F15" s="122" t="s">
        <v>301</v>
      </c>
      <c r="G15" s="126" t="s">
        <v>174</v>
      </c>
      <c r="H15" s="126" t="s">
        <v>271</v>
      </c>
      <c r="I15" s="132">
        <f t="shared" ref="I15" si="5">IF(AND(G15="ALTA",H15="ALTO"),9,IF(AND(G15="MEDIA",H15="ALTO"),6,IF(AND(G15="BAJA",H15="ALTO"),3,IF(AND(G15="ALTA",H15="MEDIO"),6,IF(AND(G15="MEDIA",H15="MEDIO"),4,IF(AND(G15="BAJA",H15="MEDIO"),2,IF(AND(G15="ALTA",H15="BAJO"),3,IF(AND(G15="MEDIA",H15="BAJO"),2,
1))))))))</f>
        <v>6</v>
      </c>
      <c r="J15" s="53" t="s">
        <v>280</v>
      </c>
      <c r="K15" s="98">
        <f t="shared" si="0"/>
        <v>1</v>
      </c>
      <c r="L15" s="127">
        <f t="shared" ref="L15" si="6">ROUND(AVERAGEIF(K15:K17,"&gt;0"),0)</f>
        <v>1</v>
      </c>
      <c r="M15" s="111" t="s">
        <v>302</v>
      </c>
      <c r="N15" s="54" t="s">
        <v>298</v>
      </c>
      <c r="O15" s="54" t="s">
        <v>285</v>
      </c>
      <c r="P15" s="130">
        <f t="shared" ref="P15" si="7">ROUND((I15*L15),0)</f>
        <v>6</v>
      </c>
      <c r="Q15" s="124" t="str">
        <f t="shared" ref="Q15" si="8">IF(P15&gt;=12,"GRAVE", IF(P15&lt;=3, "LEVE", "MODERADO"))</f>
        <v>MODERADO</v>
      </c>
      <c r="R15" s="100" t="s">
        <v>144</v>
      </c>
      <c r="S15" s="60" t="s">
        <v>316</v>
      </c>
      <c r="T15" s="59" t="s">
        <v>292</v>
      </c>
      <c r="U15" s="146" t="s">
        <v>303</v>
      </c>
    </row>
    <row r="16" spans="1:21" s="2" customFormat="1" ht="64.5" customHeight="1" x14ac:dyDescent="0.2">
      <c r="A16" s="115"/>
      <c r="B16" s="120"/>
      <c r="C16" s="122"/>
      <c r="D16" s="122"/>
      <c r="E16" s="120"/>
      <c r="F16" s="122"/>
      <c r="G16" s="126"/>
      <c r="H16" s="126"/>
      <c r="I16" s="133"/>
      <c r="J16" s="53" t="s">
        <v>280</v>
      </c>
      <c r="K16" s="98">
        <f t="shared" si="0"/>
        <v>1</v>
      </c>
      <c r="L16" s="128"/>
      <c r="M16" s="54" t="s">
        <v>297</v>
      </c>
      <c r="N16" s="54" t="s">
        <v>298</v>
      </c>
      <c r="O16" s="54" t="s">
        <v>285</v>
      </c>
      <c r="P16" s="131"/>
      <c r="Q16" s="125"/>
      <c r="R16" s="100" t="s">
        <v>144</v>
      </c>
      <c r="S16" s="59" t="s">
        <v>291</v>
      </c>
      <c r="T16" s="59" t="s">
        <v>292</v>
      </c>
      <c r="U16" s="146"/>
    </row>
    <row r="17" spans="1:21" s="2" customFormat="1" ht="64.5" customHeight="1" x14ac:dyDescent="0.2">
      <c r="A17" s="115"/>
      <c r="B17" s="120"/>
      <c r="C17" s="122"/>
      <c r="D17" s="122"/>
      <c r="E17" s="120"/>
      <c r="F17" s="122"/>
      <c r="G17" s="126"/>
      <c r="H17" s="126"/>
      <c r="I17" s="133"/>
      <c r="J17" s="53" t="s">
        <v>280</v>
      </c>
      <c r="K17" s="98">
        <f t="shared" si="0"/>
        <v>1</v>
      </c>
      <c r="L17" s="129"/>
      <c r="M17" s="111" t="s">
        <v>359</v>
      </c>
      <c r="N17" s="54" t="s">
        <v>298</v>
      </c>
      <c r="O17" s="54" t="s">
        <v>283</v>
      </c>
      <c r="P17" s="131"/>
      <c r="Q17" s="125"/>
      <c r="R17" s="100" t="s">
        <v>144</v>
      </c>
      <c r="S17" s="60" t="s">
        <v>361</v>
      </c>
      <c r="T17" s="59" t="s">
        <v>292</v>
      </c>
      <c r="U17" s="146"/>
    </row>
    <row r="18" spans="1:21" s="2" customFormat="1" ht="64.5" customHeight="1" x14ac:dyDescent="0.2">
      <c r="A18" s="115">
        <v>4</v>
      </c>
      <c r="B18" s="119" t="s">
        <v>183</v>
      </c>
      <c r="C18" s="122" t="s">
        <v>304</v>
      </c>
      <c r="D18" s="122" t="s">
        <v>305</v>
      </c>
      <c r="E18" s="119" t="s">
        <v>306</v>
      </c>
      <c r="F18" s="122" t="s">
        <v>307</v>
      </c>
      <c r="G18" s="126" t="s">
        <v>174</v>
      </c>
      <c r="H18" s="126" t="s">
        <v>271</v>
      </c>
      <c r="I18" s="132">
        <f t="shared" ref="I18" si="9">IF(AND(G18="ALTA",H18="ALTO"),9,IF(AND(G18="MEDIA",H18="ALTO"),6,IF(AND(G18="BAJA",H18="ALTO"),3,IF(AND(G18="ALTA",H18="MEDIO"),6,IF(AND(G18="MEDIA",H18="MEDIO"),4,IF(AND(G18="BAJA",H18="MEDIO"),2,IF(AND(G18="ALTA",H18="BAJO"),3,IF(AND(G18="MEDIA",H18="BAJO"),2,
1))))))))</f>
        <v>6</v>
      </c>
      <c r="J18" s="53" t="s">
        <v>280</v>
      </c>
      <c r="K18" s="98">
        <f t="shared" si="0"/>
        <v>1</v>
      </c>
      <c r="L18" s="127">
        <f t="shared" ref="L18" si="10">ROUND(AVERAGEIF(K18:K20,"&gt;0"),0)</f>
        <v>1</v>
      </c>
      <c r="M18" s="111" t="s">
        <v>309</v>
      </c>
      <c r="N18" s="54" t="s">
        <v>311</v>
      </c>
      <c r="O18" s="54" t="s">
        <v>284</v>
      </c>
      <c r="P18" s="130">
        <f t="shared" ref="P18" si="11">ROUND((I18*L18),0)</f>
        <v>6</v>
      </c>
      <c r="Q18" s="124" t="str">
        <f t="shared" ref="Q18" si="12">IF(P18&gt;=12,"GRAVE", IF(P18&lt;=3, "LEVE", "MODERADO"))</f>
        <v>MODERADO</v>
      </c>
      <c r="R18" s="100" t="s">
        <v>144</v>
      </c>
      <c r="S18" s="112" t="s">
        <v>315</v>
      </c>
      <c r="T18" s="59" t="s">
        <v>292</v>
      </c>
      <c r="U18" s="146" t="s">
        <v>312</v>
      </c>
    </row>
    <row r="19" spans="1:21" s="2" customFormat="1" ht="64.5" customHeight="1" x14ac:dyDescent="0.2">
      <c r="A19" s="115"/>
      <c r="B19" s="120"/>
      <c r="C19" s="122"/>
      <c r="D19" s="122"/>
      <c r="E19" s="120"/>
      <c r="F19" s="122"/>
      <c r="G19" s="126"/>
      <c r="H19" s="126"/>
      <c r="I19" s="133"/>
      <c r="J19" s="53" t="s">
        <v>280</v>
      </c>
      <c r="K19" s="98">
        <f t="shared" si="0"/>
        <v>1</v>
      </c>
      <c r="L19" s="128"/>
      <c r="M19" s="111" t="s">
        <v>308</v>
      </c>
      <c r="N19" s="54" t="s">
        <v>298</v>
      </c>
      <c r="O19" s="54" t="s">
        <v>285</v>
      </c>
      <c r="P19" s="131"/>
      <c r="Q19" s="125"/>
      <c r="R19" s="100" t="s">
        <v>144</v>
      </c>
      <c r="S19" s="112" t="s">
        <v>314</v>
      </c>
      <c r="T19" s="59" t="s">
        <v>292</v>
      </c>
      <c r="U19" s="146"/>
    </row>
    <row r="20" spans="1:21" s="2" customFormat="1" ht="64.5" customHeight="1" x14ac:dyDescent="0.2">
      <c r="A20" s="115"/>
      <c r="B20" s="120"/>
      <c r="C20" s="122"/>
      <c r="D20" s="122"/>
      <c r="E20" s="120"/>
      <c r="F20" s="122"/>
      <c r="G20" s="126"/>
      <c r="H20" s="126"/>
      <c r="I20" s="133"/>
      <c r="J20" s="53" t="s">
        <v>280</v>
      </c>
      <c r="K20" s="98">
        <f t="shared" si="0"/>
        <v>1</v>
      </c>
      <c r="L20" s="129"/>
      <c r="M20" s="111" t="s">
        <v>310</v>
      </c>
      <c r="N20" s="54" t="s">
        <v>282</v>
      </c>
      <c r="O20" s="54" t="s">
        <v>283</v>
      </c>
      <c r="P20" s="131"/>
      <c r="Q20" s="125"/>
      <c r="R20" s="100" t="s">
        <v>144</v>
      </c>
      <c r="S20" s="112" t="s">
        <v>313</v>
      </c>
      <c r="T20" s="59" t="s">
        <v>292</v>
      </c>
      <c r="U20" s="146"/>
    </row>
    <row r="21" spans="1:21" s="2" customFormat="1" ht="117.75" customHeight="1" x14ac:dyDescent="0.2">
      <c r="A21" s="115">
        <v>5</v>
      </c>
      <c r="B21" s="119" t="s">
        <v>184</v>
      </c>
      <c r="C21" s="122" t="s">
        <v>320</v>
      </c>
      <c r="D21" s="122" t="s">
        <v>321</v>
      </c>
      <c r="E21" s="119" t="s">
        <v>322</v>
      </c>
      <c r="F21" s="122" t="s">
        <v>323</v>
      </c>
      <c r="G21" s="126" t="s">
        <v>232</v>
      </c>
      <c r="H21" s="126" t="s">
        <v>272</v>
      </c>
      <c r="I21" s="132">
        <f t="shared" ref="I21" si="13">IF(AND(G21="ALTA",H21="ALTO"),9,IF(AND(G21="MEDIA",H21="ALTO"),6,IF(AND(G21="BAJA",H21="ALTO"),3,IF(AND(G21="ALTA",H21="MEDIO"),6,IF(AND(G21="MEDIA",H21="MEDIO"),4,IF(AND(G21="BAJA",H21="MEDIO"),2,IF(AND(G21="ALTA",H21="BAJO"),3,IF(AND(G21="MEDIA",H21="BAJO"),2,
1))))))))</f>
        <v>2</v>
      </c>
      <c r="J21" s="53" t="s">
        <v>280</v>
      </c>
      <c r="K21" s="98">
        <f t="shared" si="0"/>
        <v>1</v>
      </c>
      <c r="L21" s="127">
        <f t="shared" ref="L21" si="14">ROUND(AVERAGEIF(K21:K23,"&gt;0"),0)</f>
        <v>1</v>
      </c>
      <c r="M21" s="111" t="s">
        <v>324</v>
      </c>
      <c r="N21" s="54" t="s">
        <v>298</v>
      </c>
      <c r="O21" s="54" t="s">
        <v>284</v>
      </c>
      <c r="P21" s="130">
        <f t="shared" ref="P21" si="15">ROUND((I21*L21),0)</f>
        <v>2</v>
      </c>
      <c r="Q21" s="124" t="str">
        <f t="shared" ref="Q21" si="16">IF(P21&gt;=12,"GRAVE", IF(P21&lt;=3, "LEVE", "MODERADO"))</f>
        <v>LEVE</v>
      </c>
      <c r="R21" s="100" t="s">
        <v>143</v>
      </c>
      <c r="S21" s="112" t="s">
        <v>356</v>
      </c>
      <c r="T21" s="59" t="s">
        <v>292</v>
      </c>
      <c r="U21" s="146" t="s">
        <v>329</v>
      </c>
    </row>
    <row r="22" spans="1:21" s="2" customFormat="1" ht="64.5" customHeight="1" x14ac:dyDescent="0.2">
      <c r="A22" s="115"/>
      <c r="B22" s="120"/>
      <c r="C22" s="122"/>
      <c r="D22" s="122"/>
      <c r="E22" s="120"/>
      <c r="F22" s="122"/>
      <c r="G22" s="126"/>
      <c r="H22" s="126"/>
      <c r="I22" s="133"/>
      <c r="J22" s="53" t="s">
        <v>280</v>
      </c>
      <c r="K22" s="98">
        <f t="shared" si="0"/>
        <v>1</v>
      </c>
      <c r="L22" s="128"/>
      <c r="M22" s="54" t="s">
        <v>325</v>
      </c>
      <c r="N22" s="54" t="s">
        <v>298</v>
      </c>
      <c r="O22" s="54" t="s">
        <v>284</v>
      </c>
      <c r="P22" s="131"/>
      <c r="Q22" s="125"/>
      <c r="R22" s="100" t="s">
        <v>143</v>
      </c>
      <c r="S22" s="112" t="s">
        <v>327</v>
      </c>
      <c r="T22" s="59" t="s">
        <v>292</v>
      </c>
      <c r="U22" s="146"/>
    </row>
    <row r="23" spans="1:21" s="2" customFormat="1" ht="64.5" customHeight="1" x14ac:dyDescent="0.2">
      <c r="A23" s="115"/>
      <c r="B23" s="120"/>
      <c r="C23" s="122"/>
      <c r="D23" s="122"/>
      <c r="E23" s="120"/>
      <c r="F23" s="122"/>
      <c r="G23" s="126"/>
      <c r="H23" s="126"/>
      <c r="I23" s="133"/>
      <c r="J23" s="53" t="s">
        <v>281</v>
      </c>
      <c r="K23" s="98">
        <f t="shared" si="0"/>
        <v>2</v>
      </c>
      <c r="L23" s="129"/>
      <c r="M23" s="54" t="s">
        <v>326</v>
      </c>
      <c r="N23" s="54" t="s">
        <v>282</v>
      </c>
      <c r="O23" s="54" t="s">
        <v>284</v>
      </c>
      <c r="P23" s="131"/>
      <c r="Q23" s="125"/>
      <c r="R23" s="100" t="s">
        <v>143</v>
      </c>
      <c r="S23" s="112" t="s">
        <v>328</v>
      </c>
      <c r="T23" s="59" t="s">
        <v>292</v>
      </c>
      <c r="U23" s="146"/>
    </row>
    <row r="24" spans="1:21" s="2" customFormat="1" ht="63.75" customHeight="1" x14ac:dyDescent="0.2">
      <c r="A24" s="115">
        <v>6</v>
      </c>
      <c r="B24" s="119" t="s">
        <v>175</v>
      </c>
      <c r="C24" s="122" t="s">
        <v>330</v>
      </c>
      <c r="D24" s="122" t="s">
        <v>331</v>
      </c>
      <c r="E24" s="119" t="s">
        <v>332</v>
      </c>
      <c r="F24" s="122" t="s">
        <v>333</v>
      </c>
      <c r="G24" s="126" t="s">
        <v>174</v>
      </c>
      <c r="H24" s="126" t="s">
        <v>273</v>
      </c>
      <c r="I24" s="132">
        <f t="shared" ref="I24" si="17">IF(AND(G24="ALTA",H24="ALTO"),9,IF(AND(G24="MEDIA",H24="ALTO"),6,IF(AND(G24="BAJA",H24="ALTO"),3,IF(AND(G24="ALTA",H24="MEDIO"),6,IF(AND(G24="MEDIA",H24="MEDIO"),4,IF(AND(G24="BAJA",H24="MEDIO"),2,IF(AND(G24="ALTA",H24="BAJO"),3,IF(AND(G24="MEDIA",H24="BAJO"),2,
1))))))))</f>
        <v>2</v>
      </c>
      <c r="J24" s="53" t="s">
        <v>280</v>
      </c>
      <c r="K24" s="98">
        <f t="shared" si="0"/>
        <v>1</v>
      </c>
      <c r="L24" s="127">
        <f t="shared" ref="L24" si="18">ROUND(AVERAGEIF(K24:K26,"&gt;0"),0)</f>
        <v>1</v>
      </c>
      <c r="M24" s="111" t="s">
        <v>334</v>
      </c>
      <c r="N24" s="54" t="s">
        <v>298</v>
      </c>
      <c r="O24" s="54" t="s">
        <v>284</v>
      </c>
      <c r="P24" s="130">
        <f t="shared" ref="P24" si="19">ROUND((I24*L24),0)</f>
        <v>2</v>
      </c>
      <c r="Q24" s="124" t="str">
        <f t="shared" ref="Q24" si="20">IF(P24&gt;=12,"GRAVE", IF(P24&lt;=3, "LEVE", "MODERADO"))</f>
        <v>LEVE</v>
      </c>
      <c r="R24" s="100" t="s">
        <v>143</v>
      </c>
      <c r="S24" s="60" t="s">
        <v>338</v>
      </c>
      <c r="T24" s="59" t="s">
        <v>292</v>
      </c>
      <c r="U24" s="146" t="s">
        <v>336</v>
      </c>
    </row>
    <row r="25" spans="1:21" s="2" customFormat="1" ht="63.75" customHeight="1" x14ac:dyDescent="0.2">
      <c r="A25" s="115"/>
      <c r="B25" s="120"/>
      <c r="C25" s="122"/>
      <c r="D25" s="122"/>
      <c r="E25" s="120"/>
      <c r="F25" s="122"/>
      <c r="G25" s="126"/>
      <c r="H25" s="126"/>
      <c r="I25" s="133"/>
      <c r="J25" s="53" t="s">
        <v>280</v>
      </c>
      <c r="K25" s="98">
        <f t="shared" si="0"/>
        <v>1</v>
      </c>
      <c r="L25" s="128"/>
      <c r="M25" s="111" t="s">
        <v>335</v>
      </c>
      <c r="N25" s="54" t="s">
        <v>298</v>
      </c>
      <c r="O25" s="54" t="s">
        <v>284</v>
      </c>
      <c r="P25" s="131"/>
      <c r="Q25" s="125"/>
      <c r="R25" s="100"/>
      <c r="S25" s="60"/>
      <c r="T25" s="60"/>
      <c r="U25" s="146"/>
    </row>
    <row r="26" spans="1:21" s="2" customFormat="1" ht="63.75" customHeight="1" thickBot="1" x14ac:dyDescent="0.25">
      <c r="A26" s="116"/>
      <c r="B26" s="121"/>
      <c r="C26" s="123"/>
      <c r="D26" s="123"/>
      <c r="E26" s="121"/>
      <c r="F26" s="123"/>
      <c r="G26" s="163"/>
      <c r="H26" s="163"/>
      <c r="I26" s="150"/>
      <c r="J26" s="55" t="s">
        <v>280</v>
      </c>
      <c r="K26" s="99">
        <f t="shared" si="0"/>
        <v>1</v>
      </c>
      <c r="L26" s="161"/>
      <c r="M26" s="56" t="s">
        <v>337</v>
      </c>
      <c r="N26" s="56" t="s">
        <v>298</v>
      </c>
      <c r="O26" s="56" t="s">
        <v>284</v>
      </c>
      <c r="P26" s="148"/>
      <c r="Q26" s="149"/>
      <c r="R26" s="101"/>
      <c r="S26" s="61"/>
      <c r="T26" s="61"/>
      <c r="U26" s="147"/>
    </row>
    <row r="31" spans="1:21" x14ac:dyDescent="0.2">
      <c r="M31" s="17"/>
    </row>
    <row r="1048542" spans="6:9" ht="25.5" x14ac:dyDescent="0.2">
      <c r="F1048542" s="4" t="s">
        <v>97</v>
      </c>
      <c r="G1048542" s="4" t="s">
        <v>179</v>
      </c>
      <c r="H1048542" s="4" t="s">
        <v>187</v>
      </c>
      <c r="I1048542" s="4" t="s">
        <v>190</v>
      </c>
    </row>
    <row r="1048543" spans="6:9" x14ac:dyDescent="0.2">
      <c r="F1048543" s="4" t="s">
        <v>179</v>
      </c>
      <c r="G1048543" s="4" t="s">
        <v>271</v>
      </c>
      <c r="H1048543" s="4" t="s">
        <v>271</v>
      </c>
      <c r="I1048543" s="4" t="s">
        <v>271</v>
      </c>
    </row>
    <row r="1048544" spans="6:9" x14ac:dyDescent="0.2">
      <c r="F1048544" s="4" t="s">
        <v>274</v>
      </c>
      <c r="G1048544" s="4" t="s">
        <v>272</v>
      </c>
      <c r="I1048544" s="4" t="s">
        <v>272</v>
      </c>
    </row>
    <row r="1048545" spans="6:10" x14ac:dyDescent="0.2">
      <c r="F1048545" s="4" t="s">
        <v>175</v>
      </c>
      <c r="G1048545" s="4" t="s">
        <v>273</v>
      </c>
      <c r="I1048545" s="4" t="s">
        <v>273</v>
      </c>
    </row>
    <row r="1048546" spans="6:10" x14ac:dyDescent="0.2">
      <c r="F1048546" s="4" t="s">
        <v>181</v>
      </c>
    </row>
    <row r="1048547" spans="6:10" x14ac:dyDescent="0.2">
      <c r="F1048547" s="4" t="s">
        <v>182</v>
      </c>
      <c r="G1048547" s="4" t="s">
        <v>180</v>
      </c>
      <c r="H1048547" s="4" t="s">
        <v>175</v>
      </c>
      <c r="I1048547" s="4" t="s">
        <v>275</v>
      </c>
      <c r="J1048547" s="4" t="s">
        <v>185</v>
      </c>
    </row>
    <row r="1048548" spans="6:10" x14ac:dyDescent="0.2">
      <c r="F1048548" s="4" t="s">
        <v>183</v>
      </c>
      <c r="G1048548" s="4" t="s">
        <v>271</v>
      </c>
      <c r="H1048548" s="4" t="s">
        <v>271</v>
      </c>
      <c r="I1048548" s="4" t="s">
        <v>271</v>
      </c>
      <c r="J1048548" s="4" t="s">
        <v>271</v>
      </c>
    </row>
    <row r="1048549" spans="6:10" x14ac:dyDescent="0.2">
      <c r="F1048549" s="4" t="s">
        <v>184</v>
      </c>
      <c r="G1048549" s="4" t="s">
        <v>272</v>
      </c>
      <c r="H1048549" s="4" t="s">
        <v>272</v>
      </c>
      <c r="I1048549" s="4" t="s">
        <v>272</v>
      </c>
      <c r="J1048549" s="4" t="s">
        <v>272</v>
      </c>
    </row>
    <row r="1048550" spans="6:10" x14ac:dyDescent="0.2">
      <c r="F1048550" s="4" t="s">
        <v>185</v>
      </c>
      <c r="G1048550" s="4" t="s">
        <v>273</v>
      </c>
      <c r="H1048550" s="4" t="s">
        <v>273</v>
      </c>
      <c r="I1048550" s="4" t="s">
        <v>273</v>
      </c>
      <c r="J1048550" s="4" t="s">
        <v>273</v>
      </c>
    </row>
    <row r="1048551" spans="6:10" x14ac:dyDescent="0.2">
      <c r="F1048551" s="4" t="s">
        <v>186</v>
      </c>
    </row>
    <row r="1048552" spans="6:10" x14ac:dyDescent="0.2">
      <c r="F1048552" s="4" t="s">
        <v>187</v>
      </c>
      <c r="G1048552" s="4" t="s">
        <v>182</v>
      </c>
      <c r="H1048552" s="4" t="s">
        <v>183</v>
      </c>
      <c r="I1048552" s="4" t="s">
        <v>184</v>
      </c>
      <c r="J1048552" s="4" t="s">
        <v>186</v>
      </c>
    </row>
    <row r="1048553" spans="6:10" x14ac:dyDescent="0.2">
      <c r="F1048553" s="4" t="s">
        <v>188</v>
      </c>
      <c r="G1048553" s="4" t="s">
        <v>271</v>
      </c>
      <c r="H1048553" s="4" t="s">
        <v>271</v>
      </c>
      <c r="I1048553" s="4" t="s">
        <v>271</v>
      </c>
      <c r="J1048553" s="4" t="s">
        <v>271</v>
      </c>
    </row>
    <row r="1048554" spans="6:10" x14ac:dyDescent="0.2">
      <c r="F1048554" s="4" t="s">
        <v>189</v>
      </c>
      <c r="G1048554" s="4" t="s">
        <v>272</v>
      </c>
      <c r="H1048554" s="4" t="s">
        <v>272</v>
      </c>
      <c r="I1048554" s="4" t="s">
        <v>272</v>
      </c>
      <c r="J1048554" s="4" t="s">
        <v>272</v>
      </c>
    </row>
    <row r="1048555" spans="6:10" x14ac:dyDescent="0.2">
      <c r="F1048555" s="4" t="s">
        <v>190</v>
      </c>
      <c r="G1048555" s="4" t="s">
        <v>273</v>
      </c>
      <c r="H1048555" s="4" t="s">
        <v>273</v>
      </c>
      <c r="I1048555" s="4" t="s">
        <v>273</v>
      </c>
      <c r="J1048555" s="4" t="s">
        <v>273</v>
      </c>
    </row>
    <row r="1048557" spans="6:10" x14ac:dyDescent="0.2">
      <c r="G1048557" s="4" t="s">
        <v>188</v>
      </c>
      <c r="H1048557" s="4" t="s">
        <v>189</v>
      </c>
    </row>
    <row r="1048558" spans="6:10" x14ac:dyDescent="0.2">
      <c r="G1048558" s="4" t="s">
        <v>271</v>
      </c>
      <c r="H1048558" s="4" t="s">
        <v>271</v>
      </c>
    </row>
    <row r="1048559" spans="6:10" x14ac:dyDescent="0.2">
      <c r="G1048559" s="4" t="s">
        <v>272</v>
      </c>
      <c r="H1048559" s="4" t="s">
        <v>272</v>
      </c>
    </row>
    <row r="1048560" spans="6:10" x14ac:dyDescent="0.2">
      <c r="G1048560" s="4" t="s">
        <v>273</v>
      </c>
      <c r="H1048560" s="4" t="s">
        <v>273</v>
      </c>
    </row>
    <row r="1048564" spans="7:10" x14ac:dyDescent="0.2">
      <c r="G1048564" s="4" t="s">
        <v>100</v>
      </c>
    </row>
    <row r="1048565" spans="7:10" x14ac:dyDescent="0.2">
      <c r="G1048565" s="4" t="s">
        <v>140</v>
      </c>
      <c r="H1048565" s="4" t="s">
        <v>140</v>
      </c>
      <c r="I1048565" s="4" t="s">
        <v>141</v>
      </c>
      <c r="J1048565" s="4" t="s">
        <v>142</v>
      </c>
    </row>
    <row r="1048566" spans="7:10" x14ac:dyDescent="0.2">
      <c r="G1048566" s="4" t="s">
        <v>141</v>
      </c>
      <c r="H1048566" s="4" t="s">
        <v>143</v>
      </c>
      <c r="I1048566" s="4" t="s">
        <v>144</v>
      </c>
      <c r="J1048566" s="4" t="s">
        <v>145</v>
      </c>
    </row>
    <row r="1048567" spans="7:10" ht="12" customHeight="1" x14ac:dyDescent="0.2">
      <c r="G1048567" s="4" t="s">
        <v>142</v>
      </c>
      <c r="I1048567" s="4" t="s">
        <v>146</v>
      </c>
      <c r="J1048567" s="4" t="s">
        <v>144</v>
      </c>
    </row>
    <row r="1048568" spans="7:10" x14ac:dyDescent="0.2">
      <c r="I1048568" s="4" t="s">
        <v>147</v>
      </c>
      <c r="J1048568" s="4" t="s">
        <v>146</v>
      </c>
    </row>
    <row r="1048569" spans="7:10" x14ac:dyDescent="0.2">
      <c r="J1048569" s="4" t="s">
        <v>147</v>
      </c>
    </row>
  </sheetData>
  <sheetProtection algorithmName="SHA-512" hashValue="19O+SMgC4ujXzp4pdmSuXV1Qbnll6QLKMuwkji6F6aM9A2BdjZklb2ItVH1eDkUZvCWSgKKdP+BphVNpdiOM+w==" saltValue="d2xmsY7ewGkRyIT24KI0UQ==" spinCount="100000" sheet="1" objects="1" scenarios="1" formatRows="0" insertRows="0" deleteRows="0" selectLockedCells="1" autoFilter="0"/>
  <mergeCells count="94">
    <mergeCell ref="L24:L26"/>
    <mergeCell ref="D2:P2"/>
    <mergeCell ref="D3:P4"/>
    <mergeCell ref="B7:F7"/>
    <mergeCell ref="G24:G26"/>
    <mergeCell ref="H24:H26"/>
    <mergeCell ref="G18:G20"/>
    <mergeCell ref="G21:G23"/>
    <mergeCell ref="E18:E20"/>
    <mergeCell ref="F18:F20"/>
    <mergeCell ref="E24:E26"/>
    <mergeCell ref="F24:F26"/>
    <mergeCell ref="A5:C5"/>
    <mergeCell ref="A12:A14"/>
    <mergeCell ref="A6:C6"/>
    <mergeCell ref="D18:D20"/>
    <mergeCell ref="U12:U14"/>
    <mergeCell ref="Q12:Q14"/>
    <mergeCell ref="H12:H14"/>
    <mergeCell ref="I5:Q5"/>
    <mergeCell ref="Q1:Q4"/>
    <mergeCell ref="P9:P11"/>
    <mergeCell ref="Q9:Q11"/>
    <mergeCell ref="U9:U11"/>
    <mergeCell ref="S5:U5"/>
    <mergeCell ref="Q7:Q8"/>
    <mergeCell ref="G7:I7"/>
    <mergeCell ref="D5:G5"/>
    <mergeCell ref="G12:G14"/>
    <mergeCell ref="D9:D11"/>
    <mergeCell ref="E9:E11"/>
    <mergeCell ref="F12:F14"/>
    <mergeCell ref="U24:U26"/>
    <mergeCell ref="H15:H17"/>
    <mergeCell ref="U18:U20"/>
    <mergeCell ref="Q15:Q17"/>
    <mergeCell ref="U15:U17"/>
    <mergeCell ref="P15:P17"/>
    <mergeCell ref="U21:U23"/>
    <mergeCell ref="P24:P26"/>
    <mergeCell ref="Q24:Q26"/>
    <mergeCell ref="H21:H23"/>
    <mergeCell ref="P18:P20"/>
    <mergeCell ref="I24:I26"/>
    <mergeCell ref="I15:I17"/>
    <mergeCell ref="I18:I20"/>
    <mergeCell ref="I21:I23"/>
    <mergeCell ref="L18:L20"/>
    <mergeCell ref="D6:U6"/>
    <mergeCell ref="A9:A11"/>
    <mergeCell ref="B9:B11"/>
    <mergeCell ref="J7:P7"/>
    <mergeCell ref="R7:U7"/>
    <mergeCell ref="F9:F11"/>
    <mergeCell ref="G9:G11"/>
    <mergeCell ref="H9:H11"/>
    <mergeCell ref="I9:I11"/>
    <mergeCell ref="J8:L8"/>
    <mergeCell ref="L9:L11"/>
    <mergeCell ref="P12:P14"/>
    <mergeCell ref="H18:H20"/>
    <mergeCell ref="B18:B20"/>
    <mergeCell ref="B15:B17"/>
    <mergeCell ref="C15:C17"/>
    <mergeCell ref="E12:E14"/>
    <mergeCell ref="I12:I14"/>
    <mergeCell ref="L12:L14"/>
    <mergeCell ref="C18:C20"/>
    <mergeCell ref="Q21:Q23"/>
    <mergeCell ref="Q18:Q20"/>
    <mergeCell ref="E15:E17"/>
    <mergeCell ref="F15:F17"/>
    <mergeCell ref="G15:G17"/>
    <mergeCell ref="L21:L23"/>
    <mergeCell ref="L15:L17"/>
    <mergeCell ref="P21:P23"/>
    <mergeCell ref="F21:F23"/>
    <mergeCell ref="E21:E23"/>
    <mergeCell ref="A24:A26"/>
    <mergeCell ref="A7:A8"/>
    <mergeCell ref="B24:B26"/>
    <mergeCell ref="C24:C26"/>
    <mergeCell ref="D24:D26"/>
    <mergeCell ref="D15:D17"/>
    <mergeCell ref="B12:B14"/>
    <mergeCell ref="C12:C14"/>
    <mergeCell ref="D12:D14"/>
    <mergeCell ref="A21:A23"/>
    <mergeCell ref="A15:A17"/>
    <mergeCell ref="A18:A20"/>
    <mergeCell ref="C9:C11"/>
    <mergeCell ref="D21:D23"/>
    <mergeCell ref="C21:C23"/>
    <mergeCell ref="B21:B23"/>
  </mergeCells>
  <phoneticPr fontId="3" type="noConversion"/>
  <conditionalFormatting sqref="M9:O14 J9:J26 M22:O23 N15:O21 M26:O26 N24:O25">
    <cfRule type="containsText" dxfId="44" priority="83" stopIfTrue="1" operator="containsText" text="3">
      <formula>NOT(ISERROR(SEARCH("3",J9)))</formula>
    </cfRule>
    <cfRule type="containsText" dxfId="43" priority="84" stopIfTrue="1" operator="containsText" text="3">
      <formula>NOT(ISERROR(SEARCH("3",J9)))</formula>
    </cfRule>
    <cfRule type="containsText" dxfId="42" priority="87" stopIfTrue="1" operator="containsText" text="1">
      <formula>NOT(ISERROR(SEARCH("1",J9)))</formula>
    </cfRule>
  </conditionalFormatting>
  <conditionalFormatting sqref="G9:G26">
    <cfRule type="containsText" dxfId="41" priority="39" operator="containsText" text="MEDIA">
      <formula>NOT(ISERROR(SEARCH("MEDIA",G9)))</formula>
    </cfRule>
    <cfRule type="containsText" dxfId="40" priority="40" operator="containsText" text="ALTA">
      <formula>NOT(ISERROR(SEARCH("ALTA",G9)))</formula>
    </cfRule>
    <cfRule type="containsText" dxfId="39" priority="41" operator="containsText" text="BAJA">
      <formula>NOT(ISERROR(SEARCH("BAJA",G9)))</formula>
    </cfRule>
  </conditionalFormatting>
  <conditionalFormatting sqref="H9:H26">
    <cfRule type="containsText" dxfId="38" priority="36" operator="containsText" text="MEDIO">
      <formula>NOT(ISERROR(SEARCH("MEDIO",H9)))</formula>
    </cfRule>
    <cfRule type="containsText" dxfId="37" priority="37" operator="containsText" text="ALTO">
      <formula>NOT(ISERROR(SEARCH("ALTO",H9)))</formula>
    </cfRule>
    <cfRule type="containsText" dxfId="36" priority="38" operator="containsText" text="BAJO">
      <formula>NOT(ISERROR(SEARCH("BAJO",H9)))</formula>
    </cfRule>
  </conditionalFormatting>
  <conditionalFormatting sqref="J9:J26">
    <cfRule type="cellIs" dxfId="35" priority="27" operator="between">
      <formula>2</formula>
      <formula>3</formula>
    </cfRule>
  </conditionalFormatting>
  <conditionalFormatting sqref="I9:I26">
    <cfRule type="cellIs" dxfId="34" priority="10" operator="equal">
      <formula>1</formula>
    </cfRule>
    <cfRule type="cellIs" dxfId="33" priority="11" stopIfTrue="1" operator="between">
      <formula>2</formula>
      <formula>4</formula>
    </cfRule>
    <cfRule type="cellIs" dxfId="32" priority="12" operator="greaterThanOrEqual">
      <formula>6</formula>
    </cfRule>
  </conditionalFormatting>
  <conditionalFormatting sqref="P9:P26">
    <cfRule type="cellIs" dxfId="31" priority="7" operator="lessThanOrEqual">
      <formula>3</formula>
    </cfRule>
    <cfRule type="cellIs" dxfId="30" priority="8" stopIfTrue="1" operator="between">
      <formula>4</formula>
      <formula>10</formula>
    </cfRule>
    <cfRule type="cellIs" dxfId="29" priority="9" operator="greaterThanOrEqual">
      <formula>10</formula>
    </cfRule>
  </conditionalFormatting>
  <conditionalFormatting sqref="Q9:Q26">
    <cfRule type="cellIs" dxfId="28" priority="4" operator="equal">
      <formula>"LEVE"</formula>
    </cfRule>
    <cfRule type="cellIs" dxfId="27" priority="5" operator="equal">
      <formula>"MODERADO"</formula>
    </cfRule>
    <cfRule type="cellIs" dxfId="26" priority="6" operator="equal">
      <formula>"GRAVE"</formula>
    </cfRule>
  </conditionalFormatting>
  <conditionalFormatting sqref="M16">
    <cfRule type="containsText" dxfId="25" priority="1" stopIfTrue="1" operator="containsText" text="3">
      <formula>NOT(ISERROR(SEARCH("3",M16)))</formula>
    </cfRule>
    <cfRule type="containsText" dxfId="24" priority="2" stopIfTrue="1" operator="containsText" text="3">
      <formula>NOT(ISERROR(SEARCH("3",M16)))</formula>
    </cfRule>
    <cfRule type="containsText" dxfId="23" priority="3" stopIfTrue="1" operator="containsText" text="1">
      <formula>NOT(ISERROR(SEARCH("1",M16)))</formula>
    </cfRule>
  </conditionalFormatting>
  <dataValidations xWindow="420" yWindow="597" count="25">
    <dataValidation allowBlank="1" showInputMessage="1" showErrorMessage="1" promptTitle="INDICADOR  DEL RIESGO" prompt="Establezca un indicador que permita monitorear el riesgo" sqref="U9:U26"/>
    <dataValidation allowBlank="1" showInputMessage="1" showErrorMessage="1" promptTitle="CONTROL" prompt="Defina el estado del control asociado al riesgo" sqref="K18:L18 L9 K21:L21 K24:L24 K12:L12 K9:K11 K25:K26 K13:K14 K16:K17 K19:K20 K22:K23 K15:L15"/>
    <dataValidation type="list" allowBlank="1" showInputMessage="1" showErrorMessage="1" promptTitle="PROBABILIDAD" prompt="Seleccione la probabilidad de ocurrencia del riesgo" sqref="G12:G26">
      <formula1>"ALTA,MEDIA, BAJA"</formula1>
    </dataValidation>
    <dataValidation type="list" allowBlank="1" showInputMessage="1" showErrorMessage="1" promptTitle="IMPACTO" prompt="Seleccione el nivel de impacto del riesgo" sqref="H12:H26">
      <formula1>"ALTO, MEDIO, BAJO"</formula1>
    </dataValidation>
    <dataValidation allowBlank="1" showInputMessage="1" showErrorMessage="1" prompt="Defina el riesgo_x000a_" sqref="C9:C26"/>
    <dataValidation allowBlank="1" showInputMessage="1" showErrorMessage="1" prompt="Describa brevemente en qué consiste el riesgo" sqref="D9:D26"/>
    <dataValidation allowBlank="1" showInputMessage="1" showErrorMessage="1" prompt="Identiique aquellas principales consecuencias que se pueden presentar al momento de que se materialice el riesgo" sqref="F9:F26"/>
    <dataValidation type="date" operator="greaterThan" allowBlank="1" showInputMessage="1" showErrorMessage="1" errorTitle="INTRODUZCA FECHA" error="DD/MM/AA" promptTitle="FECHA DE ELABORACIÓN" prompt="Ingrese la fecha en la cual elabora el plan de manejo de riesgos" sqref="T3">
      <formula1>#REF!</formula1>
    </dataValidation>
    <dataValidation type="list" allowBlank="1" showInputMessage="1" showErrorMessage="1" promptTitle="Periodicidad" prompt="Determine los intervalos en los cuales aplica el control" sqref="N9:N26">
      <formula1>"Anual, Semestral, Trimestral, Bimestral, Mensual, Quincenal, Semanal, Diaria,Otra"</formula1>
    </dataValidation>
    <dataValidation type="list" allowBlank="1" showInputMessage="1" showErrorMessage="1" promptTitle="Tipo de control" prompt="Defina que tipo de control es el que se aplica" sqref="O9:O26">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E9:E26"/>
    <dataValidation type="list" allowBlank="1" showInputMessage="1" showErrorMessage="1" errorTitle="DATO NO VALIDO" error="CELDA DE SELECCIÓN  - NO CAMBIAR CONFIGURACIÓN" promptTitle="PROBABILIDAD" prompt="Seleccione la probabilidad de ocurrencia del riesgo" sqref="G9:G11">
      <formula1>"ALTA,MEDIA, BAJA"</formula1>
    </dataValidation>
    <dataValidation type="list" allowBlank="1" showInputMessage="1" showErrorMessage="1" errorTitle="DATO NO VALIDO" error="CELDA DE SELECCIÓN - NO CAMBIAR CONFIGURACIÓN" promptTitle="IMPACTO" prompt="Seleccione el nivel de impacto del riesgo" sqref="H9:H11">
      <formula1>INDIRECT($B$9)</formula1>
    </dataValidation>
    <dataValidation type="list" allowBlank="1" showInputMessage="1" showErrorMessage="1" errorTitle="DATO NO VALIDO" error="CELDA DE SELECCIÓN - NO CAMBIAR CONFIGURACIÓN" promptTitle="TIPO DE RIESGO" prompt="Seleccione el Tipo de Riesgo" sqref="B12:B26">
      <formula1>"Estratégico, Imagen, Operacional, Financiero, Contable, Presupuestal, Cumplimiento, Tecnología, Información, Transparencia, Laborales, Ambiental, Derechos Humanos"</formula1>
    </dataValidation>
    <dataValidation type="custom" allowBlank="1" showInputMessage="1" showErrorMessage="1" sqref="M31">
      <formula1>IF(OR(#REF!="0", #REF!="I", #REF!="II"),"NO APLICA", "xxxxxx")</formula1>
    </dataValidation>
    <dataValidation type="list" allowBlank="1" showInputMessage="1" showErrorMessage="1" errorTitle="DATO NO VÁLIDO" error="CELDA DE SELECCIÓN - NO CAMBIAR CONFIGURACIÓN" promptTitle="Estado del Control" prompt="Determine el estado del control" sqref="J9:J26">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J9:J26">
      <formula1>"No existen, No aplicados, Aplicados - No efectivos, Aplicados efectivos y No Documentados, Documentados Aplicados y Efectivos"</formula1>
    </dataValidation>
    <dataValidation type="date" allowBlank="1" showInputMessage="1" showErrorMessage="1" promptTitle="FECHA" prompt="DD/MM/AAAA" sqref="S5:U5">
      <formula1>41426</formula1>
      <formula2>45078</formula2>
    </dataValidation>
    <dataValidation type="list" allowBlank="1" showInputMessage="1" showErrorMessage="1" promptTitle="TRATAMIENTO DEL RIESGO" prompt="Defina el tratamiento que se le dará al riesgo" sqref="R9:R11">
      <formula1>INDIRECT($Q$9)</formula1>
    </dataValidation>
    <dataValidation type="list" allowBlank="1" showInputMessage="1" showErrorMessage="1" promptTitle="TRATAMIENTO DEL RIESGO" prompt="Defina el tratamiento que se le dará al riesgo" sqref="R12:R14">
      <formula1>INDIRECT($Q$12)</formula1>
    </dataValidation>
    <dataValidation type="list" allowBlank="1" showInputMessage="1" showErrorMessage="1" promptTitle="TRATAMIENTO DEL RIESGO" prompt="Defina el tratamiento que se le dará al riesgo" sqref="R15:R17">
      <formula1>INDIRECT($Q$15)</formula1>
    </dataValidation>
    <dataValidation type="list" allowBlank="1" showInputMessage="1" showErrorMessage="1" promptTitle="TRATAMIENTO DEL RIESGO" prompt="Defina el tratamiento que se le dará al riesgo" sqref="R18:R20">
      <formula1>INDIRECT($Q$18)</formula1>
    </dataValidation>
    <dataValidation type="list" allowBlank="1" showInputMessage="1" showErrorMessage="1" promptTitle="TRATAMIENTO DEL RIESGO" prompt="Defina el tratamiento que se le dará al riesgo" sqref="R21:R23">
      <formula1>INDIRECT($Q$21)</formula1>
    </dataValidation>
    <dataValidation type="list" allowBlank="1" showInputMessage="1" showErrorMessage="1" promptTitle="TRATAMIENTO DEL RIESGO" prompt="Defina el tratamiento que se le dará al riesgo" sqref="R24:R26">
      <formula1>INDIRECT($Q$24)</formula1>
    </dataValidation>
    <dataValidation type="list" allowBlank="1" showInputMessage="1" showErrorMessage="1" errorTitle="DATO NO VALIDO" error="CELDA DE SELECCIÓN - NO CAMBIAR CONFIGURACIÓN" promptTitle="TIPO DE RIESGO" prompt="Seleccione el Tipo de Riesgo" sqref="B9:B11">
      <formula1>"Estratégico, Imagen, Operacional, Financiero, Contable, Presupuestal, Cumplimiento, Tecnología, Información, Transparencia, Laborales, Ambiental, Derechos_Humanos"</formula1>
    </dataValidation>
  </dataValidations>
  <pageMargins left="0.23622047244094491" right="0.23622047244094491" top="0.74803149606299213" bottom="0.74803149606299213" header="0.31496062992125984" footer="0.31496062992125984"/>
  <pageSetup scale="35" fitToHeight="10" orientation="landscape" r:id="rId1"/>
  <headerFooter alignWithMargins="0"/>
  <rowBreaks count="3" manualBreakCount="3">
    <brk id="17" max="20" man="1"/>
    <brk id="26" max="20" man="1"/>
    <brk id="102962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6"/>
  <sheetViews>
    <sheetView zoomScale="85" zoomScaleNormal="85" zoomScaleSheetLayoutView="130" workbookViewId="0">
      <pane xSplit="3" ySplit="8" topLeftCell="L9" activePane="bottomRight" state="frozen"/>
      <selection pane="topRight" activeCell="D1" sqref="D1"/>
      <selection pane="bottomLeft" activeCell="A9" sqref="A9"/>
      <selection pane="bottomRight" activeCell="J14" sqref="J14:L14"/>
    </sheetView>
  </sheetViews>
  <sheetFormatPr baseColWidth="10" defaultColWidth="11.42578125" defaultRowHeight="12.75" x14ac:dyDescent="0.2"/>
  <cols>
    <col min="1" max="1" width="8" style="3" customWidth="1"/>
    <col min="2" max="2" width="13.42578125" style="3" customWidth="1"/>
    <col min="3" max="3" width="20.7109375" style="4" customWidth="1"/>
    <col min="4" max="5" width="32.42578125" style="4" customWidth="1"/>
    <col min="6" max="6" width="24.7109375" style="4" customWidth="1"/>
    <col min="7" max="7" width="16" style="4" customWidth="1"/>
    <col min="8" max="8" width="22.140625" style="3" customWidth="1"/>
    <col min="9" max="9" width="19.5703125" style="3" customWidth="1"/>
    <col min="10" max="11" width="22.7109375" style="3" customWidth="1"/>
    <col min="12" max="12" width="21.85546875" style="3" customWidth="1"/>
    <col min="13" max="13" width="28.7109375" style="3" customWidth="1"/>
    <col min="14" max="15" width="22.7109375" style="3" customWidth="1"/>
    <col min="16" max="16" width="21.85546875" style="3" customWidth="1"/>
    <col min="17" max="17" width="28.85546875" style="3" customWidth="1"/>
    <col min="18" max="16384" width="11.42578125" style="3"/>
  </cols>
  <sheetData>
    <row r="1" spans="1:17" s="5" customFormat="1" ht="19.5" customHeight="1" x14ac:dyDescent="0.2">
      <c r="A1" s="21"/>
      <c r="B1" s="18"/>
      <c r="C1" s="45"/>
      <c r="D1" s="45"/>
      <c r="E1" s="45"/>
      <c r="F1" s="45"/>
      <c r="G1" s="45"/>
      <c r="H1" s="45"/>
      <c r="I1" s="45"/>
      <c r="J1" s="45"/>
      <c r="K1" s="45"/>
      <c r="L1" s="45"/>
      <c r="M1" s="72"/>
      <c r="N1" s="72"/>
      <c r="O1" s="72"/>
      <c r="P1" s="26" t="s">
        <v>87</v>
      </c>
      <c r="Q1" s="27" t="s">
        <v>88</v>
      </c>
    </row>
    <row r="2" spans="1:17" s="5" customFormat="1" ht="18.75" customHeight="1" x14ac:dyDescent="0.2">
      <c r="A2" s="22"/>
      <c r="C2" s="162" t="s">
        <v>95</v>
      </c>
      <c r="D2" s="162"/>
      <c r="E2" s="162"/>
      <c r="F2" s="162"/>
      <c r="G2" s="162"/>
      <c r="H2" s="162"/>
      <c r="I2" s="162"/>
      <c r="J2" s="162"/>
      <c r="K2" s="162"/>
      <c r="L2" s="162"/>
      <c r="M2" s="73"/>
      <c r="N2" s="73"/>
      <c r="O2" s="73"/>
      <c r="P2" s="26" t="s">
        <v>10</v>
      </c>
      <c r="Q2" s="27">
        <v>2</v>
      </c>
    </row>
    <row r="3" spans="1:17" s="5" customFormat="1" ht="18.75" customHeight="1" x14ac:dyDescent="0.2">
      <c r="A3" s="22"/>
      <c r="C3" s="162" t="s">
        <v>75</v>
      </c>
      <c r="D3" s="162"/>
      <c r="E3" s="162"/>
      <c r="F3" s="162"/>
      <c r="G3" s="162"/>
      <c r="H3" s="162"/>
      <c r="I3" s="162"/>
      <c r="J3" s="162"/>
      <c r="K3" s="162"/>
      <c r="L3" s="162"/>
      <c r="M3" s="73"/>
      <c r="N3" s="73"/>
      <c r="O3" s="73"/>
      <c r="P3" s="26" t="s">
        <v>11</v>
      </c>
      <c r="Q3" s="28" t="s">
        <v>139</v>
      </c>
    </row>
    <row r="4" spans="1:17" s="5" customFormat="1" ht="18.75" customHeight="1" x14ac:dyDescent="0.2">
      <c r="A4" s="22"/>
      <c r="C4" s="153"/>
      <c r="D4" s="153"/>
      <c r="E4" s="153"/>
      <c r="F4" s="153"/>
      <c r="G4" s="153"/>
      <c r="H4" s="153"/>
      <c r="I4" s="153"/>
      <c r="J4" s="153"/>
      <c r="K4" s="153"/>
      <c r="L4" s="153"/>
      <c r="M4" s="73"/>
      <c r="N4" s="73"/>
      <c r="O4" s="73"/>
      <c r="P4" s="26" t="s">
        <v>86</v>
      </c>
      <c r="Q4" s="27" t="s">
        <v>12</v>
      </c>
    </row>
    <row r="5" spans="1:17" s="1" customFormat="1" ht="29.25" customHeight="1" x14ac:dyDescent="0.2">
      <c r="A5" s="164" t="str">
        <f>'01-Mapa de riesgo'!A5:C5</f>
        <v xml:space="preserve">PROCESO (Usuario Metodología)  </v>
      </c>
      <c r="B5" s="164"/>
      <c r="C5" s="164"/>
      <c r="D5" s="193" t="str">
        <f>'01-Mapa de riesgo'!D5:G5</f>
        <v>Organismo Certificador de Sistemas de Gestión QLCT-UTP</v>
      </c>
      <c r="E5" s="193"/>
      <c r="F5" s="193"/>
      <c r="G5" s="193"/>
      <c r="H5" s="24" t="s">
        <v>70</v>
      </c>
      <c r="I5" s="194" t="str">
        <f>'01-Mapa de riesgo'!I5:Q5</f>
        <v>Wilson Arenas Valencia</v>
      </c>
      <c r="J5" s="195"/>
      <c r="K5" s="195"/>
      <c r="L5" s="195"/>
      <c r="M5" s="195"/>
      <c r="N5" s="195"/>
      <c r="O5" s="196"/>
      <c r="P5" s="29" t="s">
        <v>8</v>
      </c>
      <c r="Q5" s="25"/>
    </row>
    <row r="6" spans="1:17" s="1" customFormat="1" ht="66" customHeight="1" thickBot="1" x14ac:dyDescent="0.25">
      <c r="A6" s="191" t="str">
        <f>'01-Mapa de riesgo'!A6:C6</f>
        <v>OBJETIVO DEL PROCESO (Usuario Metodología):</v>
      </c>
      <c r="B6" s="166"/>
      <c r="C6" s="166"/>
      <c r="D6" s="198" t="str">
        <f>'01-Mapa de riesgo'!D6:U6</f>
        <v>Certificar Sistemas de Gestión cumpliendo los requisitos de la norma ISO/IEC 17021:2011</v>
      </c>
      <c r="E6" s="198"/>
      <c r="F6" s="198"/>
      <c r="G6" s="198"/>
      <c r="H6" s="198"/>
      <c r="I6" s="198"/>
      <c r="J6" s="198"/>
      <c r="K6" s="198"/>
      <c r="L6" s="198"/>
      <c r="M6" s="198"/>
      <c r="N6" s="198"/>
      <c r="O6" s="198"/>
      <c r="P6" s="198"/>
      <c r="Q6" s="199"/>
    </row>
    <row r="7" spans="1:17" s="1" customFormat="1" ht="45" customHeight="1" x14ac:dyDescent="0.2">
      <c r="A7" s="192" t="s">
        <v>73</v>
      </c>
      <c r="B7" s="185" t="s">
        <v>115</v>
      </c>
      <c r="C7" s="186"/>
      <c r="D7" s="186"/>
      <c r="E7" s="186"/>
      <c r="F7" s="187"/>
      <c r="G7" s="184" t="s">
        <v>110</v>
      </c>
      <c r="H7" s="184" t="s">
        <v>2</v>
      </c>
      <c r="I7" s="197" t="s">
        <v>150</v>
      </c>
      <c r="J7" s="185" t="s">
        <v>14</v>
      </c>
      <c r="K7" s="186"/>
      <c r="L7" s="187"/>
      <c r="M7" s="197" t="s">
        <v>3</v>
      </c>
      <c r="N7" s="185" t="s">
        <v>15</v>
      </c>
      <c r="O7" s="186"/>
      <c r="P7" s="187"/>
      <c r="Q7" s="200" t="s">
        <v>3</v>
      </c>
    </row>
    <row r="8" spans="1:17" s="2" customFormat="1" ht="36.75" customHeight="1" x14ac:dyDescent="0.2">
      <c r="A8" s="118"/>
      <c r="B8" s="33" t="s">
        <v>101</v>
      </c>
      <c r="C8" s="33" t="s">
        <v>4</v>
      </c>
      <c r="D8" s="33" t="s">
        <v>0</v>
      </c>
      <c r="E8" s="33" t="s">
        <v>74</v>
      </c>
      <c r="F8" s="33" t="s">
        <v>1</v>
      </c>
      <c r="G8" s="160"/>
      <c r="H8" s="160"/>
      <c r="I8" s="159"/>
      <c r="J8" s="188"/>
      <c r="K8" s="189"/>
      <c r="L8" s="190"/>
      <c r="M8" s="159"/>
      <c r="N8" s="188"/>
      <c r="O8" s="189"/>
      <c r="P8" s="190"/>
      <c r="Q8" s="201"/>
    </row>
    <row r="9" spans="1:17" s="2" customFormat="1" ht="62.45" customHeight="1" x14ac:dyDescent="0.2">
      <c r="A9" s="171">
        <v>1</v>
      </c>
      <c r="B9" s="183" t="str">
        <f>'01-Mapa de riesgo'!B9:B11</f>
        <v>Operacional</v>
      </c>
      <c r="C9" s="169" t="str">
        <f>'01-Mapa de riesgo'!C9:C11</f>
        <v>Trámite parcial de las quejas de los usuarios del organismo</v>
      </c>
      <c r="D9" s="169" t="str">
        <f>'01-Mapa de riesgo'!D9:D11</f>
        <v>El Director del Organismo al estar encargado como Coordinador de Calidad, tramite de manera parcial las quejas presentadas por los usuarios del Organismo</v>
      </c>
      <c r="E9" s="169" t="str">
        <f>'01-Mapa de riesgo'!E9:E11</f>
        <v xml:space="preserve">El Director reciba directamente las quejas de los clientes y el único que participa en el proceso  
No se cuente con una instancia diferente al director para dar tratamiento a las quejas con la objetividad requerida
No se cuente con un procedimiento definido o no se dé cumplimiento al mismo para el trámite de las quejas recibidas 
Omisión del Director en el trámite de alguna queja. 
</v>
      </c>
      <c r="F9" s="169" t="str">
        <f>'01-Mapa de riesgo'!F9:F11</f>
        <v xml:space="preserve">Pérdida de la imparcialidad del Organismo 
Pérdida de imagen del Organismo 
Insatisfacción de los clientes del Organismo 
Pérdida de clientes del Organismo </v>
      </c>
      <c r="G9" s="170" t="str">
        <f>'01-Mapa de riesgo'!Q9:Q11</f>
        <v>MODERADO</v>
      </c>
      <c r="H9" s="34" t="str">
        <f>'01-Mapa de riesgo'!R9:R11</f>
        <v>ASUMIR</v>
      </c>
      <c r="I9" s="132" t="str">
        <f t="shared" ref="I9" si="0">IF(G9="GRAVE","Debe formularse",IF(G9="MODERADO", "Si el proceso lo requiere","NO"))</f>
        <v>Si el proceso lo requiere</v>
      </c>
      <c r="J9" s="122" t="s">
        <v>286</v>
      </c>
      <c r="K9" s="122"/>
      <c r="L9" s="122"/>
      <c r="M9" s="30" t="s">
        <v>288</v>
      </c>
      <c r="N9" s="176" t="s">
        <v>290</v>
      </c>
      <c r="O9" s="177"/>
      <c r="P9" s="178"/>
      <c r="Q9" s="74" t="s">
        <v>360</v>
      </c>
    </row>
    <row r="10" spans="1:17" s="2" customFormat="1" ht="62.45" customHeight="1" x14ac:dyDescent="0.2">
      <c r="A10" s="171"/>
      <c r="B10" s="173"/>
      <c r="C10" s="169"/>
      <c r="D10" s="169"/>
      <c r="E10" s="169"/>
      <c r="F10" s="169"/>
      <c r="G10" s="170"/>
      <c r="H10" s="34">
        <f>'01-Mapa de riesgo'!R10:R12</f>
        <v>0</v>
      </c>
      <c r="I10" s="133"/>
      <c r="J10" s="122" t="s">
        <v>287</v>
      </c>
      <c r="K10" s="122"/>
      <c r="L10" s="122"/>
      <c r="M10" s="30" t="s">
        <v>289</v>
      </c>
      <c r="N10" s="176"/>
      <c r="O10" s="177"/>
      <c r="P10" s="178"/>
      <c r="Q10" s="74"/>
    </row>
    <row r="11" spans="1:17" s="2" customFormat="1" ht="62.45" customHeight="1" x14ac:dyDescent="0.2">
      <c r="A11" s="171"/>
      <c r="B11" s="173"/>
      <c r="C11" s="169"/>
      <c r="D11" s="169"/>
      <c r="E11" s="169"/>
      <c r="F11" s="169"/>
      <c r="G11" s="170"/>
      <c r="H11" s="34">
        <f>'01-Mapa de riesgo'!R11:R13</f>
        <v>0</v>
      </c>
      <c r="I11" s="168"/>
      <c r="J11" s="176"/>
      <c r="K11" s="177"/>
      <c r="L11" s="178"/>
      <c r="M11" s="30"/>
      <c r="N11" s="176"/>
      <c r="O11" s="177"/>
      <c r="P11" s="178"/>
      <c r="Q11" s="74"/>
    </row>
    <row r="12" spans="1:17" s="2" customFormat="1" ht="62.45" customHeight="1" x14ac:dyDescent="0.2">
      <c r="A12" s="171">
        <v>2</v>
      </c>
      <c r="B12" s="173" t="str">
        <f>'01-Mapa de riesgo'!B12:B14</f>
        <v>Operacional</v>
      </c>
      <c r="C12" s="169" t="str">
        <f>'01-Mapa de riesgo'!C12:C14</f>
        <v>Existencia de conflicto de interés por certificación del organismo a empresas que han recibido consultoría por parte de dependencias académicas o administrativas de la UTP</v>
      </c>
      <c r="D12" s="169" t="str">
        <f>'01-Mapa de riesgo'!D12:D14</f>
        <v>Otorgar certificación a una empresa  que haya tenido asesoría o consultoría en la implementación del sistema de gestión por parte de una dependencia académica o administrativa de la Universidad</v>
      </c>
      <c r="E12" s="169" t="str">
        <f>'01-Mapa de riesgo'!E12:E14</f>
        <v>No se tienen identificadas las dependencias relacionadas que prestan estos servicios en la Universidad
No se tiene control sobre las actividades de extensión que desarrollan actividades de asesoría, consultoría o implementación de Sistemas de Gestión
Existen diferentes programas que ofrecen servicios relacionados con la implementación de sistemas de gestión, de acuerdo a su disciplina</v>
      </c>
      <c r="F12" s="169" t="str">
        <f>'01-Mapa de riesgo'!F12:F14</f>
        <v>Pérdida de credibilidad en la independencia del Organismo.
Disminución de clientes potenciales y por ende de recursos financieros.
Pérdida de la Acreditación</v>
      </c>
      <c r="G12" s="170" t="str">
        <f>'01-Mapa de riesgo'!Q12:Q14</f>
        <v>MODERADO</v>
      </c>
      <c r="H12" s="34" t="str">
        <f>'01-Mapa de riesgo'!R12:R14</f>
        <v>REDUCIR</v>
      </c>
      <c r="I12" s="132" t="str">
        <f t="shared" ref="I12:I24" si="1">IF(G12="GRAVE","Debe formularse",IF(G12="MODERADO", "Si el proceso lo requiere","NO"))</f>
        <v>Si el proceso lo requiere</v>
      </c>
      <c r="J12" s="122" t="s">
        <v>286</v>
      </c>
      <c r="K12" s="122"/>
      <c r="L12" s="122"/>
      <c r="M12" s="110" t="s">
        <v>288</v>
      </c>
      <c r="N12" s="176" t="s">
        <v>290</v>
      </c>
      <c r="O12" s="177"/>
      <c r="P12" s="178"/>
      <c r="Q12" s="74" t="s">
        <v>360</v>
      </c>
    </row>
    <row r="13" spans="1:17" s="2" customFormat="1" ht="62.45" customHeight="1" x14ac:dyDescent="0.2">
      <c r="A13" s="171"/>
      <c r="B13" s="173"/>
      <c r="C13" s="169"/>
      <c r="D13" s="169"/>
      <c r="E13" s="169"/>
      <c r="F13" s="169"/>
      <c r="G13" s="170"/>
      <c r="H13" s="34" t="str">
        <f>'01-Mapa de riesgo'!R13:R15</f>
        <v>REDUCIR</v>
      </c>
      <c r="I13" s="133"/>
      <c r="J13" s="122" t="s">
        <v>287</v>
      </c>
      <c r="K13" s="122"/>
      <c r="L13" s="122"/>
      <c r="M13" s="110" t="s">
        <v>289</v>
      </c>
      <c r="N13" s="176"/>
      <c r="O13" s="177"/>
      <c r="P13" s="178"/>
      <c r="Q13" s="74"/>
    </row>
    <row r="14" spans="1:17" s="2" customFormat="1" ht="62.45" customHeight="1" x14ac:dyDescent="0.2">
      <c r="A14" s="171"/>
      <c r="B14" s="173"/>
      <c r="C14" s="169"/>
      <c r="D14" s="169"/>
      <c r="E14" s="169"/>
      <c r="F14" s="169"/>
      <c r="G14" s="170"/>
      <c r="H14" s="34">
        <f>'01-Mapa de riesgo'!R14:R16</f>
        <v>0</v>
      </c>
      <c r="I14" s="168"/>
      <c r="J14" s="176"/>
      <c r="K14" s="177"/>
      <c r="L14" s="178"/>
      <c r="M14" s="30"/>
      <c r="N14" s="176"/>
      <c r="O14" s="177"/>
      <c r="P14" s="178"/>
      <c r="Q14" s="74"/>
    </row>
    <row r="15" spans="1:17" s="2" customFormat="1" ht="62.45" customHeight="1" x14ac:dyDescent="0.2">
      <c r="A15" s="171">
        <v>3</v>
      </c>
      <c r="B15" s="173" t="str">
        <f>'01-Mapa de riesgo'!B15:B17</f>
        <v>Operacional</v>
      </c>
      <c r="C15" s="169" t="str">
        <f>'01-Mapa de riesgo'!C15:C17</f>
        <v>Existencia de conflicto de interés por vínculo de los directivos con organización certificada</v>
      </c>
      <c r="D15" s="169" t="str">
        <f>'01-Mapa de riesgo'!D15:D17</f>
        <v>Los directivos de la Universidad o miembros del Consejo Superior tengan vínculo con empresa certificada, ejerciendo presión al Comité Certificador para tomar decisiones</v>
      </c>
      <c r="E15" s="169" t="str">
        <f>'01-Mapa de riesgo'!E15:E17</f>
        <v>No se siguen los lineamientos establecidos en el procedimiento de Auditoria.
 Los  directivos tienen vínculos afectivos o comerciales con una empresa.
El Comité Certificador viola el compromiso de imparcialidad
Omisión en la entrega de la documentación requerida por parte de la empresa cliente</v>
      </c>
      <c r="F15" s="169" t="str">
        <f>'01-Mapa de riesgo'!F15:F17</f>
        <v>Pérdida de credibilidad en la independencia del organismo.
Disminución de clientes potenciales y por ende de recursos financieros.
Pérdida de la Acreditación.</v>
      </c>
      <c r="G15" s="170" t="str">
        <f>'01-Mapa de riesgo'!Q15:Q17</f>
        <v>MODERADO</v>
      </c>
      <c r="H15" s="34" t="str">
        <f>'01-Mapa de riesgo'!R15:R17</f>
        <v>REDUCIR</v>
      </c>
      <c r="I15" s="132" t="str">
        <f t="shared" si="1"/>
        <v>Si el proceso lo requiere</v>
      </c>
      <c r="J15" s="122" t="s">
        <v>286</v>
      </c>
      <c r="K15" s="122"/>
      <c r="L15" s="122"/>
      <c r="M15" s="114" t="s">
        <v>288</v>
      </c>
      <c r="N15" s="176" t="s">
        <v>290</v>
      </c>
      <c r="O15" s="177"/>
      <c r="P15" s="178"/>
      <c r="Q15" s="74" t="s">
        <v>360</v>
      </c>
    </row>
    <row r="16" spans="1:17" s="2" customFormat="1" ht="62.45" customHeight="1" x14ac:dyDescent="0.2">
      <c r="A16" s="171"/>
      <c r="B16" s="173"/>
      <c r="C16" s="169"/>
      <c r="D16" s="169"/>
      <c r="E16" s="169"/>
      <c r="F16" s="169"/>
      <c r="G16" s="170"/>
      <c r="H16" s="34" t="str">
        <f>'01-Mapa de riesgo'!R16:R18</f>
        <v>REDUCIR</v>
      </c>
      <c r="I16" s="133"/>
      <c r="J16" s="122" t="s">
        <v>287</v>
      </c>
      <c r="K16" s="122"/>
      <c r="L16" s="122"/>
      <c r="M16" s="114" t="s">
        <v>289</v>
      </c>
      <c r="N16" s="176"/>
      <c r="O16" s="177"/>
      <c r="P16" s="178"/>
      <c r="Q16" s="74"/>
    </row>
    <row r="17" spans="1:17" s="2" customFormat="1" ht="62.45" customHeight="1" x14ac:dyDescent="0.2">
      <c r="A17" s="171"/>
      <c r="B17" s="173"/>
      <c r="C17" s="169"/>
      <c r="D17" s="169"/>
      <c r="E17" s="169"/>
      <c r="F17" s="169"/>
      <c r="G17" s="170"/>
      <c r="H17" s="34" t="str">
        <f>'01-Mapa de riesgo'!R17:R19</f>
        <v>REDUCIR</v>
      </c>
      <c r="I17" s="168"/>
      <c r="J17" s="176"/>
      <c r="K17" s="177"/>
      <c r="L17" s="178"/>
      <c r="M17" s="30"/>
      <c r="N17" s="176"/>
      <c r="O17" s="177"/>
      <c r="P17" s="178"/>
      <c r="Q17" s="74"/>
    </row>
    <row r="18" spans="1:17" s="2" customFormat="1" ht="62.45" customHeight="1" x14ac:dyDescent="0.2">
      <c r="A18" s="171">
        <v>4</v>
      </c>
      <c r="B18" s="173" t="str">
        <f>'01-Mapa de riesgo'!B18:B20</f>
        <v>Presupuestal</v>
      </c>
      <c r="C18" s="169" t="str">
        <f>'01-Mapa de riesgo'!C18:C20</f>
        <v xml:space="preserve">Falta de autosotenibilldad financiera del Organismo </v>
      </c>
      <c r="D18" s="169" t="str">
        <f>'01-Mapa de riesgo'!D18:D20</f>
        <v>QLCT aún no es auto sostenible dado que sus ingresos  por certificación no cubren sus gastos</v>
      </c>
      <c r="E18" s="169" t="str">
        <f>'01-Mapa de riesgo'!E18:E20</f>
        <v>Falta mercadeo y publicidad de los servicios del Organismo
Portafolio de servicios limitado
Poca experiencia del Organismo</v>
      </c>
      <c r="F18" s="169" t="str">
        <f>'01-Mapa de riesgo'!F18:F20</f>
        <v xml:space="preserve"> Presiones para la generación de ingresos 
Certificar sistemas de gestión que no cumplan con los criterios establecidos en los esquemas de certificación 
Afectación continuidad de la opeación del Organismo</v>
      </c>
      <c r="G18" s="170" t="str">
        <f>'01-Mapa de riesgo'!Q18:Q20</f>
        <v>MODERADO</v>
      </c>
      <c r="H18" s="34" t="str">
        <f>'01-Mapa de riesgo'!R18:R20</f>
        <v>REDUCIR</v>
      </c>
      <c r="I18" s="132" t="str">
        <f t="shared" si="1"/>
        <v>Si el proceso lo requiere</v>
      </c>
      <c r="J18" s="202" t="s">
        <v>317</v>
      </c>
      <c r="K18" s="203"/>
      <c r="L18" s="204"/>
      <c r="M18" s="113" t="s">
        <v>318</v>
      </c>
      <c r="N18" s="202" t="s">
        <v>319</v>
      </c>
      <c r="O18" s="203"/>
      <c r="P18" s="204"/>
      <c r="Q18" s="113" t="s">
        <v>318</v>
      </c>
    </row>
    <row r="19" spans="1:17" ht="62.45" customHeight="1" x14ac:dyDescent="0.2">
      <c r="A19" s="171"/>
      <c r="B19" s="173"/>
      <c r="C19" s="169"/>
      <c r="D19" s="169"/>
      <c r="E19" s="169"/>
      <c r="F19" s="169"/>
      <c r="G19" s="170"/>
      <c r="H19" s="34" t="str">
        <f>'01-Mapa de riesgo'!R19:R21</f>
        <v>REDUCIR</v>
      </c>
      <c r="I19" s="133"/>
      <c r="J19" s="176"/>
      <c r="K19" s="177"/>
      <c r="L19" s="178"/>
      <c r="M19" s="30"/>
      <c r="N19" s="176"/>
      <c r="O19" s="177"/>
      <c r="P19" s="178"/>
      <c r="Q19" s="74"/>
    </row>
    <row r="20" spans="1:17" ht="62.45" customHeight="1" x14ac:dyDescent="0.2">
      <c r="A20" s="171"/>
      <c r="B20" s="173"/>
      <c r="C20" s="169"/>
      <c r="D20" s="169"/>
      <c r="E20" s="169"/>
      <c r="F20" s="169"/>
      <c r="G20" s="170"/>
      <c r="H20" s="34" t="str">
        <f>'01-Mapa de riesgo'!R20:R22</f>
        <v>REDUCIR</v>
      </c>
      <c r="I20" s="168"/>
      <c r="J20" s="176"/>
      <c r="K20" s="177"/>
      <c r="L20" s="178"/>
      <c r="M20" s="30"/>
      <c r="N20" s="176"/>
      <c r="O20" s="177"/>
      <c r="P20" s="178"/>
      <c r="Q20" s="74"/>
    </row>
    <row r="21" spans="1:17" ht="62.45" customHeight="1" x14ac:dyDescent="0.2">
      <c r="A21" s="171">
        <v>5</v>
      </c>
      <c r="B21" s="173" t="str">
        <f>'01-Mapa de riesgo'!B21:B23</f>
        <v>Cumplimiento</v>
      </c>
      <c r="C21" s="169" t="str">
        <f>'01-Mapa de riesgo'!C21:C23</f>
        <v xml:space="preserve"> Otorgar la certificación a una empresa que no cumple con el esquema</v>
      </c>
      <c r="D21" s="169" t="str">
        <f>'01-Mapa de riesgo'!D21:D23</f>
        <v>Certificar un sistema de gestión a pesar de no cumplir con los requisitos del esquema</v>
      </c>
      <c r="E21" s="169" t="str">
        <f>'01-Mapa de riesgo'!E21:E23</f>
        <v>Ética del Comité Certificador 
Auditores no siguen el procedimiento de certificación
Falta de ética o competencia del auditor
Soborno del cliente al auditor</v>
      </c>
      <c r="F21" s="169" t="str">
        <f>'01-Mapa de riesgo'!F21:F23</f>
        <v xml:space="preserve">Insatisfacción de los clientes 
Demandas o apelaciones a las decisiones del Comité Certificador
Pérdida de credibilidad del Organismo
</v>
      </c>
      <c r="G21" s="170" t="str">
        <f>'01-Mapa de riesgo'!Q21:Q23</f>
        <v>LEVE</v>
      </c>
      <c r="H21" s="34" t="str">
        <f>'01-Mapa de riesgo'!R21:R23</f>
        <v>ASUMIR</v>
      </c>
      <c r="I21" s="132" t="str">
        <f t="shared" si="1"/>
        <v>NO</v>
      </c>
      <c r="J21" s="176"/>
      <c r="K21" s="177"/>
      <c r="L21" s="178"/>
      <c r="M21" s="30"/>
      <c r="N21" s="176"/>
      <c r="O21" s="177"/>
      <c r="P21" s="178"/>
      <c r="Q21" s="74"/>
    </row>
    <row r="22" spans="1:17" ht="62.45" customHeight="1" x14ac:dyDescent="0.2">
      <c r="A22" s="171"/>
      <c r="B22" s="173"/>
      <c r="C22" s="169"/>
      <c r="D22" s="169"/>
      <c r="E22" s="169"/>
      <c r="F22" s="169"/>
      <c r="G22" s="170"/>
      <c r="H22" s="34" t="str">
        <f>'01-Mapa de riesgo'!R22:R24</f>
        <v>ASUMIR</v>
      </c>
      <c r="I22" s="133"/>
      <c r="J22" s="176"/>
      <c r="K22" s="177"/>
      <c r="L22" s="178"/>
      <c r="M22" s="30"/>
      <c r="N22" s="176"/>
      <c r="O22" s="177"/>
      <c r="P22" s="178"/>
      <c r="Q22" s="74"/>
    </row>
    <row r="23" spans="1:17" ht="62.45" customHeight="1" x14ac:dyDescent="0.2">
      <c r="A23" s="171"/>
      <c r="B23" s="173"/>
      <c r="C23" s="169"/>
      <c r="D23" s="169"/>
      <c r="E23" s="169"/>
      <c r="F23" s="169"/>
      <c r="G23" s="170"/>
      <c r="H23" s="34" t="str">
        <f>'01-Mapa de riesgo'!R23:R25</f>
        <v>ASUMIR</v>
      </c>
      <c r="I23" s="168"/>
      <c r="J23" s="176"/>
      <c r="K23" s="177"/>
      <c r="L23" s="178"/>
      <c r="M23" s="30"/>
      <c r="N23" s="176"/>
      <c r="O23" s="177"/>
      <c r="P23" s="178"/>
      <c r="Q23" s="74"/>
    </row>
    <row r="24" spans="1:17" ht="62.45" customHeight="1" x14ac:dyDescent="0.2">
      <c r="A24" s="171">
        <v>6</v>
      </c>
      <c r="B24" s="173" t="str">
        <f>'01-Mapa de riesgo'!B24:B26</f>
        <v>Operacional</v>
      </c>
      <c r="C24" s="169" t="str">
        <f>'01-Mapa de riesgo'!C24:C26</f>
        <v>NO cumplimiento de las actividades planificadas en las auditorías</v>
      </c>
      <c r="D24" s="169" t="str">
        <f>'01-Mapa de riesgo'!D24:D26</f>
        <v>El cálculo del número de días para una auditoría se basa en el número de personas que tiene la empresa cliente y se planean las actividades en este lapso de tiempo</v>
      </c>
      <c r="E24" s="169" t="str">
        <f>'01-Mapa de riesgo'!E24:E26</f>
        <v xml:space="preserve">No se realiza el cálculo apropiado del número de días de auditoría requeridos.
El auditor no tiene un buen manejo del tiempo de auditoría. </v>
      </c>
      <c r="F24" s="169" t="str">
        <f>'01-Mapa de riesgo'!F24:F26</f>
        <v xml:space="preserve">No obtener la evidencia requerida para tomar una decisión frente a un proceso de certificación. 
Certificar un Sistema de Gestión que no cumpla los criterios establecidos. </v>
      </c>
      <c r="G24" s="170" t="str">
        <f>'01-Mapa de riesgo'!Q24:Q26</f>
        <v>LEVE</v>
      </c>
      <c r="H24" s="34" t="str">
        <f>'01-Mapa de riesgo'!R24:R26</f>
        <v>ASUMIR</v>
      </c>
      <c r="I24" s="132" t="str">
        <f t="shared" si="1"/>
        <v>NO</v>
      </c>
      <c r="J24" s="176"/>
      <c r="K24" s="177"/>
      <c r="L24" s="178"/>
      <c r="M24" s="30"/>
      <c r="N24" s="176"/>
      <c r="O24" s="177"/>
      <c r="P24" s="178"/>
      <c r="Q24" s="74"/>
    </row>
    <row r="25" spans="1:17" ht="62.45" customHeight="1" x14ac:dyDescent="0.2">
      <c r="A25" s="171"/>
      <c r="B25" s="173"/>
      <c r="C25" s="169"/>
      <c r="D25" s="169"/>
      <c r="E25" s="169"/>
      <c r="F25" s="169"/>
      <c r="G25" s="170"/>
      <c r="H25" s="34">
        <f>'01-Mapa de riesgo'!R25:R27</f>
        <v>0</v>
      </c>
      <c r="I25" s="133"/>
      <c r="J25" s="176"/>
      <c r="K25" s="177"/>
      <c r="L25" s="178"/>
      <c r="M25" s="30"/>
      <c r="N25" s="176"/>
      <c r="O25" s="177"/>
      <c r="P25" s="178"/>
      <c r="Q25" s="74"/>
    </row>
    <row r="26" spans="1:17" ht="62.45" customHeight="1" thickBot="1" x14ac:dyDescent="0.25">
      <c r="A26" s="172"/>
      <c r="B26" s="174"/>
      <c r="C26" s="175"/>
      <c r="D26" s="175"/>
      <c r="E26" s="175"/>
      <c r="F26" s="175"/>
      <c r="G26" s="179"/>
      <c r="H26" s="35">
        <f>'01-Mapa de riesgo'!R26:R28</f>
        <v>0</v>
      </c>
      <c r="I26" s="150"/>
      <c r="J26" s="180"/>
      <c r="K26" s="181"/>
      <c r="L26" s="182"/>
      <c r="M26" s="31"/>
      <c r="N26" s="180"/>
      <c r="O26" s="181"/>
      <c r="P26" s="182"/>
      <c r="Q26" s="75" t="s">
        <v>149</v>
      </c>
    </row>
    <row r="29" spans="1:17" s="19" customFormat="1" x14ac:dyDescent="0.2">
      <c r="C29" s="20"/>
      <c r="D29" s="20"/>
      <c r="E29" s="20"/>
      <c r="F29" s="20"/>
      <c r="G29" s="20"/>
    </row>
    <row r="30" spans="1:17" s="19" customFormat="1" x14ac:dyDescent="0.2">
      <c r="C30" s="20"/>
      <c r="D30" s="20"/>
      <c r="E30" s="20"/>
      <c r="F30" s="20"/>
      <c r="G30" s="20"/>
    </row>
    <row r="31" spans="1:17" s="19" customFormat="1" x14ac:dyDescent="0.2">
      <c r="C31" s="20"/>
      <c r="D31" s="20"/>
      <c r="E31" s="20"/>
      <c r="F31" s="20"/>
      <c r="G31" s="20"/>
    </row>
    <row r="32" spans="1:17" s="19" customFormat="1" x14ac:dyDescent="0.2">
      <c r="C32" s="20"/>
      <c r="D32" s="20"/>
      <c r="E32" s="20"/>
      <c r="F32" s="20"/>
      <c r="G32" s="20"/>
    </row>
    <row r="33" spans="3:7" s="19" customFormat="1" x14ac:dyDescent="0.2">
      <c r="C33" s="20"/>
      <c r="D33" s="20"/>
      <c r="E33" s="20"/>
      <c r="F33" s="20"/>
      <c r="G33" s="20"/>
    </row>
    <row r="34" spans="3:7" s="19" customFormat="1" x14ac:dyDescent="0.2">
      <c r="C34" s="20"/>
      <c r="D34" s="20"/>
      <c r="E34" s="20"/>
      <c r="F34" s="20"/>
      <c r="G34" s="20"/>
    </row>
    <row r="35" spans="3:7" s="19" customFormat="1" x14ac:dyDescent="0.2">
      <c r="C35" s="20"/>
      <c r="D35" s="20"/>
      <c r="E35" s="20"/>
      <c r="F35" s="20"/>
      <c r="G35" s="20"/>
    </row>
    <row r="36" spans="3:7" s="19" customFormat="1" x14ac:dyDescent="0.2">
      <c r="C36" s="20"/>
      <c r="D36" s="20"/>
      <c r="E36" s="20"/>
      <c r="F36" s="20"/>
      <c r="G36" s="20"/>
    </row>
    <row r="37" spans="3:7" s="19" customFormat="1" x14ac:dyDescent="0.2">
      <c r="C37" s="20"/>
      <c r="D37" s="20"/>
      <c r="E37" s="20"/>
      <c r="F37" s="20"/>
      <c r="G37" s="20"/>
    </row>
    <row r="38" spans="3:7" s="19" customFormat="1" x14ac:dyDescent="0.2">
      <c r="C38" s="20"/>
      <c r="D38" s="20"/>
      <c r="E38" s="20"/>
      <c r="F38" s="20"/>
      <c r="G38" s="20"/>
    </row>
    <row r="39" spans="3:7" s="19" customFormat="1" x14ac:dyDescent="0.2">
      <c r="C39" s="20"/>
      <c r="D39" s="20"/>
      <c r="E39" s="20"/>
      <c r="F39" s="20"/>
      <c r="G39" s="20"/>
    </row>
    <row r="40" spans="3:7" s="19" customFormat="1" x14ac:dyDescent="0.2">
      <c r="C40" s="20"/>
      <c r="D40" s="20"/>
      <c r="E40" s="20"/>
      <c r="F40" s="20"/>
      <c r="G40" s="20"/>
    </row>
    <row r="41" spans="3:7" s="19" customFormat="1" x14ac:dyDescent="0.2">
      <c r="C41" s="20"/>
      <c r="D41" s="20"/>
      <c r="E41" s="20"/>
      <c r="F41" s="20"/>
      <c r="G41" s="20"/>
    </row>
    <row r="42" spans="3:7" s="19" customFormat="1" x14ac:dyDescent="0.2">
      <c r="C42" s="20"/>
      <c r="D42" s="20"/>
      <c r="E42" s="20"/>
      <c r="F42" s="20"/>
      <c r="G42" s="20"/>
    </row>
    <row r="43" spans="3:7" s="19" customFormat="1" x14ac:dyDescent="0.2">
      <c r="C43" s="20"/>
      <c r="D43" s="20"/>
      <c r="E43" s="20"/>
      <c r="F43" s="20"/>
      <c r="G43" s="20"/>
    </row>
    <row r="44" spans="3:7" s="19" customFormat="1" x14ac:dyDescent="0.2">
      <c r="C44" s="20"/>
      <c r="D44" s="20"/>
      <c r="E44" s="20"/>
      <c r="F44" s="20"/>
      <c r="G44" s="20"/>
    </row>
    <row r="45" spans="3:7" s="19" customFormat="1" x14ac:dyDescent="0.2">
      <c r="C45" s="20"/>
      <c r="D45" s="20"/>
      <c r="E45" s="20"/>
      <c r="F45" s="20"/>
      <c r="G45" s="20"/>
    </row>
    <row r="46" spans="3:7" s="19" customFormat="1" x14ac:dyDescent="0.2">
      <c r="C46" s="20"/>
      <c r="D46" s="20"/>
      <c r="E46" s="20"/>
      <c r="F46" s="20"/>
      <c r="G46" s="20"/>
    </row>
  </sheetData>
  <sheetProtection algorithmName="SHA-512" hashValue="8hhyHyM7ND2yX/X3Vp6PsBFQs5Uz1m7RBpVQeWkQQMa1vk1NkK6x37yRXuR4nu0IVPnsDBoqGMMxsPui7Mk2LQ==" saltValue="lTssEsC1mmOaQqDIUTocUQ==" spinCount="100000" sheet="1" objects="1" scenarios="1" formatRows="0" insertRows="0" deleteRows="0" selectLockedCells="1"/>
  <mergeCells count="101">
    <mergeCell ref="N25:P25"/>
    <mergeCell ref="J20:L20"/>
    <mergeCell ref="J21:L21"/>
    <mergeCell ref="J22:L22"/>
    <mergeCell ref="J23:L23"/>
    <mergeCell ref="N11:P11"/>
    <mergeCell ref="N12:P12"/>
    <mergeCell ref="N13:P13"/>
    <mergeCell ref="N14:P14"/>
    <mergeCell ref="N15:P15"/>
    <mergeCell ref="N22:P22"/>
    <mergeCell ref="N23:P23"/>
    <mergeCell ref="G9:G11"/>
    <mergeCell ref="I9:I11"/>
    <mergeCell ref="N7:P8"/>
    <mergeCell ref="N9:P9"/>
    <mergeCell ref="N10:P10"/>
    <mergeCell ref="N26:P26"/>
    <mergeCell ref="N17:P17"/>
    <mergeCell ref="N18:P18"/>
    <mergeCell ref="N19:P19"/>
    <mergeCell ref="N20:P20"/>
    <mergeCell ref="N21:P21"/>
    <mergeCell ref="N16:P16"/>
    <mergeCell ref="J9:L9"/>
    <mergeCell ref="J10:L10"/>
    <mergeCell ref="J11:L11"/>
    <mergeCell ref="J12:L12"/>
    <mergeCell ref="J13:L13"/>
    <mergeCell ref="J14:L14"/>
    <mergeCell ref="J15:L15"/>
    <mergeCell ref="J16:L16"/>
    <mergeCell ref="J17:L17"/>
    <mergeCell ref="J18:L18"/>
    <mergeCell ref="J19:L19"/>
    <mergeCell ref="N24:P24"/>
    <mergeCell ref="C2:L2"/>
    <mergeCell ref="C3:L3"/>
    <mergeCell ref="C4:L4"/>
    <mergeCell ref="H7:H8"/>
    <mergeCell ref="J7:L8"/>
    <mergeCell ref="A5:C5"/>
    <mergeCell ref="A6:C6"/>
    <mergeCell ref="A7:A8"/>
    <mergeCell ref="D5:G5"/>
    <mergeCell ref="I5:O5"/>
    <mergeCell ref="M7:M8"/>
    <mergeCell ref="G7:G8"/>
    <mergeCell ref="D6:Q6"/>
    <mergeCell ref="I7:I8"/>
    <mergeCell ref="B7:F7"/>
    <mergeCell ref="Q7:Q8"/>
    <mergeCell ref="E15:E17"/>
    <mergeCell ref="F15:F17"/>
    <mergeCell ref="A9:A11"/>
    <mergeCell ref="B9:B11"/>
    <mergeCell ref="C9:C11"/>
    <mergeCell ref="D9:D11"/>
    <mergeCell ref="A12:A14"/>
    <mergeCell ref="B12:B14"/>
    <mergeCell ref="C12:C14"/>
    <mergeCell ref="D12:D14"/>
    <mergeCell ref="A15:A17"/>
    <mergeCell ref="B15:B17"/>
    <mergeCell ref="C15:C17"/>
    <mergeCell ref="D15:D17"/>
    <mergeCell ref="E12:E14"/>
    <mergeCell ref="E9:E11"/>
    <mergeCell ref="F9:F11"/>
    <mergeCell ref="A18:A20"/>
    <mergeCell ref="B18:B20"/>
    <mergeCell ref="C18:C20"/>
    <mergeCell ref="D18:D20"/>
    <mergeCell ref="E18:E20"/>
    <mergeCell ref="A21:A23"/>
    <mergeCell ref="B21:B23"/>
    <mergeCell ref="C21:C23"/>
    <mergeCell ref="D21:D23"/>
    <mergeCell ref="E21:E23"/>
    <mergeCell ref="A24:A26"/>
    <mergeCell ref="B24:B26"/>
    <mergeCell ref="C24:C26"/>
    <mergeCell ref="D24:D26"/>
    <mergeCell ref="E24:E26"/>
    <mergeCell ref="J24:L24"/>
    <mergeCell ref="J25:L25"/>
    <mergeCell ref="F24:F26"/>
    <mergeCell ref="G24:G26"/>
    <mergeCell ref="J26:L26"/>
    <mergeCell ref="I12:I14"/>
    <mergeCell ref="I15:I17"/>
    <mergeCell ref="I18:I20"/>
    <mergeCell ref="I21:I23"/>
    <mergeCell ref="I24:I26"/>
    <mergeCell ref="F18:F20"/>
    <mergeCell ref="G18:G20"/>
    <mergeCell ref="G21:G23"/>
    <mergeCell ref="G12:G14"/>
    <mergeCell ref="G15:G17"/>
    <mergeCell ref="F21:F23"/>
    <mergeCell ref="F12:F14"/>
  </mergeCells>
  <phoneticPr fontId="3" type="noConversion"/>
  <conditionalFormatting sqref="G9:G26">
    <cfRule type="cellIs" dxfId="22" priority="22" stopIfTrue="1" operator="equal">
      <formula>"GRAVE"</formula>
    </cfRule>
    <cfRule type="cellIs" dxfId="21" priority="23" stopIfTrue="1" operator="equal">
      <formula>"MODERADO"</formula>
    </cfRule>
    <cfRule type="cellIs" dxfId="20" priority="24" stopIfTrue="1" operator="equal">
      <formula>"LEVE"</formula>
    </cfRule>
  </conditionalFormatting>
  <conditionalFormatting sqref="I9:I26">
    <cfRule type="containsText" dxfId="19" priority="2" operator="containsText" text="Si el proceso lo requiere">
      <formula>NOT(ISERROR(SEARCH("Si el proceso lo requiere",I9)))</formula>
    </cfRule>
    <cfRule type="containsText" dxfId="18" priority="4" operator="containsText" text="Debe formularse">
      <formula>NOT(ISERROR(SEARCH("Debe formularse",I9)))</formula>
    </cfRule>
  </conditionalFormatting>
  <conditionalFormatting sqref="I15:I17">
    <cfRule type="containsText" dxfId="17" priority="3" operator="containsText" text="SI el proceso lo requiere">
      <formula>NOT(ISERROR(SEARCH("SI el proceso lo requiere",I15)))</formula>
    </cfRule>
  </conditionalFormatting>
  <conditionalFormatting sqref="I9:I26">
    <cfRule type="cellIs" dxfId="16" priority="1" operator="equal">
      <formula>"NO"</formula>
    </cfRule>
  </conditionalFormatting>
  <dataValidations xWindow="74" yWindow="439" count="6">
    <dataValidation type="date" operator="greaterThan" allowBlank="1" showInputMessage="1" showErrorMessage="1" errorTitle="INTRODUZCA FECHA" error="DD/MM/AA" promptTitle="FECHA DE ELABORACIÓN" prompt="Ingrese la fecha en la cual elabora el plan de manejo de riesgos" sqref="P3">
      <formula1>#REF!</formula1>
    </dataValidation>
    <dataValidation allowBlank="1" showInputMessage="1" showErrorMessage="1" promptTitle="TRATAMIENTO DEL RIESGO" prompt="Defina el tratamiento a dar el riesgo" sqref="H9:H26"/>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J9:K26 L11:L26"/>
    <dataValidation allowBlank="1" showInputMessage="1" showErrorMessage="1" promptTitle="Responsable Contingencia" prompt="Establezca quien es el responsable que lidera la acción de contingencia." sqref="Q9:Q10 M9:N26 O10:O26"/>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P10:P11"/>
    <dataValidation allowBlank="1" showInputMessage="1" showErrorMessage="1" promptTitle="Responable de recuperación" prompt="Establezca quien es el responsable de liderar la accción de recuperación." sqref="Q11"/>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T73"/>
  <sheetViews>
    <sheetView zoomScale="70" zoomScaleNormal="70" zoomScaleSheetLayoutView="130" workbookViewId="0">
      <pane xSplit="3" ySplit="8" topLeftCell="I9" activePane="bottomRight" state="frozen"/>
      <selection pane="topRight" activeCell="D1" sqref="D1"/>
      <selection pane="bottomLeft" activeCell="A9" sqref="A9"/>
      <selection pane="bottomRight" activeCell="P12" sqref="P12:Q12"/>
    </sheetView>
  </sheetViews>
  <sheetFormatPr baseColWidth="10" defaultColWidth="11.42578125" defaultRowHeight="12.75" x14ac:dyDescent="0.2"/>
  <cols>
    <col min="1" max="1" width="5.28515625" style="3" customWidth="1"/>
    <col min="2" max="2" width="12" style="4" customWidth="1"/>
    <col min="3" max="3" width="24.7109375" style="4" customWidth="1"/>
    <col min="4" max="5" width="32.42578125" style="4" customWidth="1"/>
    <col min="6" max="6" width="24.7109375" style="4" customWidth="1"/>
    <col min="7" max="7" width="14.5703125" style="4" customWidth="1"/>
    <col min="8" max="8" width="18" style="3" customWidth="1"/>
    <col min="9" max="10" width="12.42578125" style="3" customWidth="1"/>
    <col min="11" max="11" width="13.42578125" style="3" customWidth="1"/>
    <col min="12" max="13" width="35.7109375" style="3" customWidth="1"/>
    <col min="14" max="14" width="13.42578125" style="3" customWidth="1"/>
    <col min="15" max="15" width="9.7109375" style="3" customWidth="1"/>
    <col min="16" max="16" width="35.7109375" style="3" customWidth="1"/>
    <col min="17" max="17" width="9.28515625" style="3" customWidth="1"/>
    <col min="18" max="18" width="16.42578125" style="3" customWidth="1"/>
    <col min="19" max="16384" width="11.42578125" style="3"/>
  </cols>
  <sheetData>
    <row r="1" spans="1:20" s="5" customFormat="1" ht="19.5" customHeight="1" x14ac:dyDescent="0.2">
      <c r="A1" s="47"/>
      <c r="B1" s="45"/>
      <c r="C1" s="45"/>
      <c r="D1" s="45"/>
      <c r="E1" s="45"/>
      <c r="F1" s="45"/>
      <c r="G1" s="45"/>
      <c r="H1" s="45"/>
      <c r="I1" s="45"/>
      <c r="J1" s="45"/>
      <c r="K1" s="45"/>
      <c r="L1" s="45"/>
      <c r="M1" s="45"/>
      <c r="N1" s="45"/>
      <c r="O1" s="45"/>
      <c r="P1" s="45"/>
      <c r="Q1" s="42" t="s">
        <v>9</v>
      </c>
      <c r="R1" s="43" t="s">
        <v>89</v>
      </c>
    </row>
    <row r="2" spans="1:20" s="5" customFormat="1" ht="18.75" customHeight="1" x14ac:dyDescent="0.2">
      <c r="A2" s="48"/>
      <c r="B2" s="153" t="s">
        <v>95</v>
      </c>
      <c r="C2" s="153"/>
      <c r="D2" s="153"/>
      <c r="E2" s="153"/>
      <c r="F2" s="153"/>
      <c r="G2" s="153"/>
      <c r="H2" s="153"/>
      <c r="I2" s="153"/>
      <c r="J2" s="153"/>
      <c r="K2" s="153"/>
      <c r="L2" s="153"/>
      <c r="M2" s="153"/>
      <c r="N2" s="153"/>
      <c r="O2" s="153"/>
      <c r="P2" s="46"/>
      <c r="Q2" s="42" t="s">
        <v>10</v>
      </c>
      <c r="R2" s="43">
        <v>2</v>
      </c>
    </row>
    <row r="3" spans="1:20" s="5" customFormat="1" ht="18.75" customHeight="1" x14ac:dyDescent="0.2">
      <c r="A3" s="48"/>
      <c r="B3" s="153" t="s">
        <v>80</v>
      </c>
      <c r="C3" s="153"/>
      <c r="D3" s="153"/>
      <c r="E3" s="153"/>
      <c r="F3" s="153"/>
      <c r="G3" s="153"/>
      <c r="H3" s="153"/>
      <c r="I3" s="153"/>
      <c r="J3" s="153"/>
      <c r="K3" s="153"/>
      <c r="L3" s="153"/>
      <c r="M3" s="153"/>
      <c r="N3" s="153"/>
      <c r="O3" s="153"/>
      <c r="P3" s="46"/>
      <c r="Q3" s="42" t="s">
        <v>11</v>
      </c>
      <c r="R3" s="44" t="s">
        <v>139</v>
      </c>
    </row>
    <row r="4" spans="1:20" s="5" customFormat="1" ht="18.75" customHeight="1" x14ac:dyDescent="0.2">
      <c r="A4" s="48"/>
      <c r="B4" s="46"/>
      <c r="C4" s="46"/>
      <c r="D4" s="46"/>
      <c r="E4" s="46"/>
      <c r="F4" s="46"/>
      <c r="G4" s="46"/>
      <c r="H4" s="46"/>
      <c r="I4" s="46"/>
      <c r="J4" s="46"/>
      <c r="K4" s="46"/>
      <c r="L4" s="46"/>
      <c r="M4" s="46"/>
      <c r="N4" s="46"/>
      <c r="O4" s="46"/>
      <c r="P4" s="46"/>
      <c r="Q4" s="42" t="s">
        <v>86</v>
      </c>
      <c r="R4" s="43" t="s">
        <v>12</v>
      </c>
    </row>
    <row r="5" spans="1:20" s="1" customFormat="1" ht="29.25" customHeight="1" x14ac:dyDescent="0.2">
      <c r="A5" s="164" t="str">
        <f>'01-Mapa de riesgo'!A5:C5</f>
        <v xml:space="preserve">PROCESO (Usuario Metodología)  </v>
      </c>
      <c r="B5" s="164"/>
      <c r="C5" s="164"/>
      <c r="D5" s="229" t="str">
        <f>'01-Mapa de riesgo'!D5:G5</f>
        <v>Organismo Certificador de Sistemas de Gestión QLCT-UTP</v>
      </c>
      <c r="E5" s="230"/>
      <c r="F5" s="230"/>
      <c r="G5" s="230"/>
      <c r="H5" s="231"/>
      <c r="I5" s="233" t="s">
        <v>77</v>
      </c>
      <c r="J5" s="233"/>
      <c r="K5" s="228"/>
      <c r="L5" s="228"/>
      <c r="M5" s="228"/>
      <c r="N5" s="228"/>
      <c r="O5" s="228"/>
      <c r="P5" s="227" t="s">
        <v>13</v>
      </c>
      <c r="Q5" s="227"/>
      <c r="R5" s="41"/>
    </row>
    <row r="6" spans="1:20" s="1" customFormat="1" ht="66" customHeight="1" thickBot="1" x14ac:dyDescent="0.25">
      <c r="A6" s="222" t="str">
        <f>'01-Mapa de riesgo'!A6:C6</f>
        <v>OBJETIVO DEL PROCESO (Usuario Metodología):</v>
      </c>
      <c r="B6" s="223"/>
      <c r="C6" s="223"/>
      <c r="D6" s="224" t="str">
        <f>'01-Mapa de riesgo'!D6:U6</f>
        <v>Certificar Sistemas de Gestión cumpliendo los requisitos de la norma ISO/IEC 17021:2011</v>
      </c>
      <c r="E6" s="224"/>
      <c r="F6" s="224"/>
      <c r="G6" s="224"/>
      <c r="H6" s="224"/>
      <c r="I6" s="224"/>
      <c r="J6" s="224"/>
      <c r="K6" s="224"/>
      <c r="L6" s="224"/>
      <c r="M6" s="224"/>
      <c r="N6" s="224"/>
      <c r="O6" s="224"/>
      <c r="P6" s="224"/>
      <c r="Q6" s="224"/>
      <c r="R6" s="225"/>
    </row>
    <row r="7" spans="1:20" s="1" customFormat="1" ht="32.25" customHeight="1" x14ac:dyDescent="0.2">
      <c r="A7" s="234" t="s">
        <v>73</v>
      </c>
      <c r="B7" s="159" t="s">
        <v>115</v>
      </c>
      <c r="C7" s="159"/>
      <c r="D7" s="159"/>
      <c r="E7" s="159"/>
      <c r="F7" s="159"/>
      <c r="G7" s="159" t="s">
        <v>110</v>
      </c>
      <c r="H7" s="159" t="s">
        <v>2</v>
      </c>
      <c r="I7" s="159" t="s">
        <v>119</v>
      </c>
      <c r="J7" s="159" t="s">
        <v>78</v>
      </c>
      <c r="K7" s="159"/>
      <c r="L7" s="159"/>
      <c r="M7" s="159" t="s">
        <v>76</v>
      </c>
      <c r="N7" s="159"/>
      <c r="O7" s="159"/>
      <c r="P7" s="159"/>
      <c r="Q7" s="159"/>
      <c r="R7" s="232" t="s">
        <v>26</v>
      </c>
    </row>
    <row r="8" spans="1:20" s="2" customFormat="1" ht="38.25" customHeight="1" x14ac:dyDescent="0.2">
      <c r="A8" s="235"/>
      <c r="B8" s="33" t="s">
        <v>101</v>
      </c>
      <c r="C8" s="33" t="s">
        <v>4</v>
      </c>
      <c r="D8" s="33" t="s">
        <v>0</v>
      </c>
      <c r="E8" s="33" t="s">
        <v>74</v>
      </c>
      <c r="F8" s="33" t="s">
        <v>40</v>
      </c>
      <c r="G8" s="160"/>
      <c r="H8" s="160"/>
      <c r="I8" s="226"/>
      <c r="J8" s="33" t="s">
        <v>82</v>
      </c>
      <c r="K8" s="33" t="s">
        <v>83</v>
      </c>
      <c r="L8" s="33" t="s">
        <v>84</v>
      </c>
      <c r="M8" s="49" t="s">
        <v>129</v>
      </c>
      <c r="N8" s="49" t="s">
        <v>79</v>
      </c>
      <c r="O8" s="49" t="s">
        <v>17</v>
      </c>
      <c r="P8" s="188" t="s">
        <v>130</v>
      </c>
      <c r="Q8" s="190"/>
      <c r="R8" s="201"/>
    </row>
    <row r="9" spans="1:20" s="2" customFormat="1" ht="62.45" customHeight="1" x14ac:dyDescent="0.2">
      <c r="A9" s="215">
        <v>1</v>
      </c>
      <c r="B9" s="193" t="str">
        <f>'01-Mapa de riesgo'!B9:B11</f>
        <v>Operacional</v>
      </c>
      <c r="C9" s="193" t="str">
        <f>'01-Mapa de riesgo'!C9:C11</f>
        <v>Trámite parcial de las quejas de los usuarios del organismo</v>
      </c>
      <c r="D9" s="193" t="str">
        <f>'01-Mapa de riesgo'!D9:D11</f>
        <v>El Director del Organismo al estar encargado como Coordinador de Calidad, tramite de manera parcial las quejas presentadas por los usuarios del Organismo</v>
      </c>
      <c r="E9" s="193" t="str">
        <f>'01-Mapa de riesgo'!E9:E11</f>
        <v xml:space="preserve">El Director reciba directamente las quejas de los clientes y el único que participa en el proceso  
No se cuente con una instancia diferente al director para dar tratamiento a las quejas con la objetividad requerida
No se cuente con un procedimiento definido o no se dé cumplimiento al mismo para el trámite de las quejas recibidas 
Omisión del Director en el trámite de alguna queja. 
</v>
      </c>
      <c r="F9" s="193" t="str">
        <f>'01-Mapa de riesgo'!F9:F11</f>
        <v xml:space="preserve">Pérdida de la imparcialidad del Organismo 
Pérdida de imagen del Organismo 
Insatisfacción de los clientes del Organismo 
Pérdida de clientes del Organismo </v>
      </c>
      <c r="G9" s="170" t="str">
        <f>'01-Mapa de riesgo'!Q9:Q11</f>
        <v>MODERADO</v>
      </c>
      <c r="H9" s="34" t="str">
        <f>'01-Mapa de riesgo'!R9:R11</f>
        <v>ASUMIR</v>
      </c>
      <c r="I9" s="122" t="s">
        <v>353</v>
      </c>
      <c r="J9" s="207" t="str">
        <f>'01-Mapa de riesgo'!U9:U11</f>
        <v xml:space="preserve">Numero de queja registradas y tramitadas / número de quejas recibidas  </v>
      </c>
      <c r="K9" s="206">
        <v>0</v>
      </c>
      <c r="L9" s="205" t="s">
        <v>367</v>
      </c>
      <c r="M9" s="39" t="str">
        <f>'01-Mapa de riesgo'!M9</f>
        <v xml:space="preserve">Instructivo apelaciones y quejas INT-14 </v>
      </c>
      <c r="N9" s="37" t="str">
        <f>'01-Mapa de riesgo'!N9</f>
        <v>Otra</v>
      </c>
      <c r="O9" s="37" t="str">
        <f>'01-Mapa de riesgo'!O9</f>
        <v>Preventivo</v>
      </c>
      <c r="P9" s="214" t="s">
        <v>351</v>
      </c>
      <c r="Q9" s="214"/>
      <c r="R9" s="213" t="s">
        <v>352</v>
      </c>
    </row>
    <row r="10" spans="1:20" s="2" customFormat="1" ht="62.45" customHeight="1" x14ac:dyDescent="0.2">
      <c r="A10" s="216"/>
      <c r="B10" s="193"/>
      <c r="C10" s="193"/>
      <c r="D10" s="193"/>
      <c r="E10" s="193"/>
      <c r="F10" s="193"/>
      <c r="G10" s="170"/>
      <c r="H10" s="34">
        <f>'01-Mapa de riesgo'!R10:R12</f>
        <v>0</v>
      </c>
      <c r="I10" s="122"/>
      <c r="J10" s="208"/>
      <c r="K10" s="206"/>
      <c r="L10" s="205"/>
      <c r="M10" s="39" t="str">
        <f>'01-Mapa de riesgo'!M10</f>
        <v xml:space="preserve">Comité Técnico </v>
      </c>
      <c r="N10" s="37" t="str">
        <f>'01-Mapa de riesgo'!N10</f>
        <v>Trimestral</v>
      </c>
      <c r="O10" s="37" t="str">
        <f>'01-Mapa de riesgo'!O10</f>
        <v>Correctivo</v>
      </c>
      <c r="P10" s="214" t="s">
        <v>351</v>
      </c>
      <c r="Q10" s="214"/>
      <c r="R10" s="213"/>
    </row>
    <row r="11" spans="1:20" s="2" customFormat="1" ht="62.45" customHeight="1" x14ac:dyDescent="0.2">
      <c r="A11" s="216"/>
      <c r="B11" s="193"/>
      <c r="C11" s="193"/>
      <c r="D11" s="193"/>
      <c r="E11" s="193"/>
      <c r="F11" s="193"/>
      <c r="G11" s="170"/>
      <c r="H11" s="34">
        <f>'01-Mapa de riesgo'!R11:R13</f>
        <v>0</v>
      </c>
      <c r="I11" s="122"/>
      <c r="J11" s="209"/>
      <c r="K11" s="206"/>
      <c r="L11" s="205"/>
      <c r="M11" s="39" t="str">
        <f>'01-Mapa de riesgo'!M11</f>
        <v>Copia de las quejas recibidas por aplicativo a la Alta Dirección del Organismo</v>
      </c>
      <c r="N11" s="37" t="str">
        <f>'01-Mapa de riesgo'!N11</f>
        <v>Diaria</v>
      </c>
      <c r="O11" s="37" t="str">
        <f>'01-Mapa de riesgo'!O11</f>
        <v>Detectivo</v>
      </c>
      <c r="P11" s="214" t="s">
        <v>351</v>
      </c>
      <c r="Q11" s="214"/>
      <c r="R11" s="213"/>
    </row>
    <row r="12" spans="1:20" s="2" customFormat="1" ht="62.45" customHeight="1" x14ac:dyDescent="0.2">
      <c r="A12" s="215">
        <v>2</v>
      </c>
      <c r="B12" s="193" t="str">
        <f>'01-Mapa de riesgo'!B12:B14</f>
        <v>Operacional</v>
      </c>
      <c r="C12" s="193" t="str">
        <f>'01-Mapa de riesgo'!C12:C14</f>
        <v>Existencia de conflicto de interés por certificación del organismo a empresas que han recibido consultoría por parte de dependencias académicas o administrativas de la UTP</v>
      </c>
      <c r="D12" s="193" t="str">
        <f>'01-Mapa de riesgo'!D12:D14</f>
        <v>Otorgar certificación a una empresa  que haya tenido asesoría o consultoría en la implementación del sistema de gestión por parte de una dependencia académica o administrativa de la Universidad</v>
      </c>
      <c r="E12" s="193" t="str">
        <f>'01-Mapa de riesgo'!E12:E14</f>
        <v>No se tienen identificadas las dependencias relacionadas que prestan estos servicios en la Universidad
No se tiene control sobre las actividades de extensión que desarrollan actividades de asesoría, consultoría o implementación de Sistemas de Gestión
Existen diferentes programas que ofrecen servicios relacionados con la implementación de sistemas de gestión, de acuerdo a su disciplina</v>
      </c>
      <c r="F12" s="193" t="str">
        <f>'01-Mapa de riesgo'!F12:F14</f>
        <v>Pérdida de credibilidad en la independencia del Organismo.
Disminución de clientes potenciales y por ende de recursos financieros.
Pérdida de la Acreditación</v>
      </c>
      <c r="G12" s="170" t="str">
        <f>'01-Mapa de riesgo'!Q12:Q14</f>
        <v>MODERADO</v>
      </c>
      <c r="H12" s="34" t="str">
        <f>'01-Mapa de riesgo'!R12:R14</f>
        <v>REDUCIR</v>
      </c>
      <c r="I12" s="122" t="s">
        <v>354</v>
      </c>
      <c r="J12" s="207" t="str">
        <f>'01-Mapa de riesgo'!U12:U14</f>
        <v>Número de empresas certificadas que hayan recibido asesoría de Organismos relacionados</v>
      </c>
      <c r="K12" s="206">
        <v>0</v>
      </c>
      <c r="L12" s="205" t="s">
        <v>363</v>
      </c>
      <c r="M12" s="39" t="str">
        <f>'01-Mapa de riesgo'!M12</f>
        <v>Estudio general de conflictos de intereses de dependencias académicas o administrativas de la UTP</v>
      </c>
      <c r="N12" s="37" t="str">
        <f>'01-Mapa de riesgo'!N12</f>
        <v>Anual</v>
      </c>
      <c r="O12" s="37" t="str">
        <f>'01-Mapa de riesgo'!O12</f>
        <v>Detectivo</v>
      </c>
      <c r="P12" s="214" t="s">
        <v>351</v>
      </c>
      <c r="Q12" s="214"/>
      <c r="R12" s="213" t="s">
        <v>352</v>
      </c>
    </row>
    <row r="13" spans="1:20" s="2" customFormat="1" ht="62.45" customHeight="1" x14ac:dyDescent="0.2">
      <c r="A13" s="216"/>
      <c r="B13" s="193"/>
      <c r="C13" s="193"/>
      <c r="D13" s="193"/>
      <c r="E13" s="193"/>
      <c r="F13" s="193"/>
      <c r="G13" s="170"/>
      <c r="H13" s="34" t="str">
        <f>'01-Mapa de riesgo'!R13:R15</f>
        <v>REDUCIR</v>
      </c>
      <c r="I13" s="122"/>
      <c r="J13" s="208"/>
      <c r="K13" s="206"/>
      <c r="L13" s="205"/>
      <c r="M13" s="39" t="str">
        <f>'01-Mapa de riesgo'!M13</f>
        <v>Formulario información previa  solicitud certificación</v>
      </c>
      <c r="N13" s="37" t="str">
        <f>'01-Mapa de riesgo'!N13</f>
        <v>Otra</v>
      </c>
      <c r="O13" s="37" t="str">
        <f>'01-Mapa de riesgo'!O13</f>
        <v>Detectivo</v>
      </c>
      <c r="P13" s="214" t="s">
        <v>351</v>
      </c>
      <c r="Q13" s="214"/>
      <c r="R13" s="213"/>
      <c r="T13" s="236"/>
    </row>
    <row r="14" spans="1:20" s="2" customFormat="1" ht="62.45" customHeight="1" x14ac:dyDescent="0.2">
      <c r="A14" s="216"/>
      <c r="B14" s="193"/>
      <c r="C14" s="193"/>
      <c r="D14" s="193"/>
      <c r="E14" s="193"/>
      <c r="F14" s="193"/>
      <c r="G14" s="170"/>
      <c r="H14" s="34">
        <f>'01-Mapa de riesgo'!R14:R16</f>
        <v>0</v>
      </c>
      <c r="I14" s="122"/>
      <c r="J14" s="209"/>
      <c r="K14" s="206"/>
      <c r="L14" s="205"/>
      <c r="M14" s="39">
        <f>'01-Mapa de riesgo'!M14</f>
        <v>0</v>
      </c>
      <c r="N14" s="37">
        <f>'01-Mapa de riesgo'!N14</f>
        <v>0</v>
      </c>
      <c r="O14" s="37">
        <f>'01-Mapa de riesgo'!O14</f>
        <v>0</v>
      </c>
      <c r="P14" s="214"/>
      <c r="Q14" s="214"/>
      <c r="R14" s="213"/>
      <c r="T14" s="236"/>
    </row>
    <row r="15" spans="1:20" ht="62.45" customHeight="1" x14ac:dyDescent="0.2">
      <c r="A15" s="215">
        <v>3</v>
      </c>
      <c r="B15" s="193" t="str">
        <f>'01-Mapa de riesgo'!B15:B17</f>
        <v>Operacional</v>
      </c>
      <c r="C15" s="193" t="str">
        <f>'01-Mapa de riesgo'!C15:C17</f>
        <v>Existencia de conflicto de interés por vínculo de los directivos con organización certificada</v>
      </c>
      <c r="D15" s="193" t="str">
        <f>'01-Mapa de riesgo'!D15:D17</f>
        <v>Los directivos de la Universidad o miembros del Consejo Superior tengan vínculo con empresa certificada, ejerciendo presión al Comité Certificador para tomar decisiones</v>
      </c>
      <c r="E15" s="193" t="str">
        <f>'01-Mapa de riesgo'!E15:E17</f>
        <v>No se siguen los lineamientos establecidos en el procedimiento de Auditoria.
 Los  directivos tienen vínculos afectivos o comerciales con una empresa.
El Comité Certificador viola el compromiso de imparcialidad
Omisión en la entrega de la documentación requerida por parte de la empresa cliente</v>
      </c>
      <c r="F15" s="193" t="str">
        <f>'01-Mapa de riesgo'!F15:F17</f>
        <v>Pérdida de credibilidad en la independencia del organismo.
Disminución de clientes potenciales y por ende de recursos financieros.
Pérdida de la Acreditación.</v>
      </c>
      <c r="G15" s="170" t="str">
        <f>'01-Mapa de riesgo'!Q15:Q17</f>
        <v>MODERADO</v>
      </c>
      <c r="H15" s="34" t="str">
        <f>'01-Mapa de riesgo'!R15:R17</f>
        <v>REDUCIR</v>
      </c>
      <c r="I15" s="122" t="s">
        <v>354</v>
      </c>
      <c r="J15" s="207" t="str">
        <f>'01-Mapa de riesgo'!U15:U17</f>
        <v>N° de empresas certificadas por QLCT que  tengan vínculo con los directivos de la Universidad</v>
      </c>
      <c r="K15" s="206">
        <v>1</v>
      </c>
      <c r="L15" s="205" t="s">
        <v>362</v>
      </c>
      <c r="M15" s="39" t="str">
        <f>'01-Mapa de riesgo'!M15</f>
        <v>Verificación de documentos legales y de constitución de la empresa cliente</v>
      </c>
      <c r="N15" s="37" t="str">
        <f>'01-Mapa de riesgo'!N15</f>
        <v>Otra</v>
      </c>
      <c r="O15" s="37" t="str">
        <f>'01-Mapa de riesgo'!O15</f>
        <v>Detectivo</v>
      </c>
      <c r="P15" s="214" t="s">
        <v>351</v>
      </c>
      <c r="Q15" s="214"/>
      <c r="R15" s="213" t="s">
        <v>352</v>
      </c>
    </row>
    <row r="16" spans="1:20" ht="62.45" customHeight="1" x14ac:dyDescent="0.2">
      <c r="A16" s="216"/>
      <c r="B16" s="193"/>
      <c r="C16" s="193"/>
      <c r="D16" s="193"/>
      <c r="E16" s="193"/>
      <c r="F16" s="193"/>
      <c r="G16" s="170"/>
      <c r="H16" s="34" t="str">
        <f>'01-Mapa de riesgo'!R16:R18</f>
        <v>REDUCIR</v>
      </c>
      <c r="I16" s="122"/>
      <c r="J16" s="208"/>
      <c r="K16" s="206"/>
      <c r="L16" s="205"/>
      <c r="M16" s="39" t="str">
        <f>'01-Mapa de riesgo'!M16</f>
        <v>Formulario información previa  solicitud certificación</v>
      </c>
      <c r="N16" s="37" t="str">
        <f>'01-Mapa de riesgo'!N16</f>
        <v>Otra</v>
      </c>
      <c r="O16" s="37" t="str">
        <f>'01-Mapa de riesgo'!O16</f>
        <v>Detectivo</v>
      </c>
      <c r="P16" s="214" t="s">
        <v>351</v>
      </c>
      <c r="Q16" s="214"/>
      <c r="R16" s="213"/>
    </row>
    <row r="17" spans="1:18" ht="62.45" customHeight="1" x14ac:dyDescent="0.2">
      <c r="A17" s="216"/>
      <c r="B17" s="193"/>
      <c r="C17" s="193"/>
      <c r="D17" s="193"/>
      <c r="E17" s="193"/>
      <c r="F17" s="193"/>
      <c r="G17" s="170"/>
      <c r="H17" s="34" t="str">
        <f>'01-Mapa de riesgo'!R17:R19</f>
        <v>REDUCIR</v>
      </c>
      <c r="I17" s="122"/>
      <c r="J17" s="209"/>
      <c r="K17" s="206"/>
      <c r="L17" s="205"/>
      <c r="M17" s="39" t="str">
        <f>'01-Mapa de riesgo'!M17</f>
        <v>Política  y compromiso de imparcialidad</v>
      </c>
      <c r="N17" s="37" t="str">
        <f>'01-Mapa de riesgo'!N17</f>
        <v>Otra</v>
      </c>
      <c r="O17" s="37" t="str">
        <f>'01-Mapa de riesgo'!O17</f>
        <v>Direccion</v>
      </c>
      <c r="P17" s="214" t="s">
        <v>351</v>
      </c>
      <c r="Q17" s="214"/>
      <c r="R17" s="213"/>
    </row>
    <row r="18" spans="1:18" ht="62.45" customHeight="1" x14ac:dyDescent="0.2">
      <c r="A18" s="215">
        <v>4</v>
      </c>
      <c r="B18" s="193" t="str">
        <f>'01-Mapa de riesgo'!B18:B20</f>
        <v>Presupuestal</v>
      </c>
      <c r="C18" s="193" t="str">
        <f>'01-Mapa de riesgo'!C18:C20</f>
        <v xml:space="preserve">Falta de autosotenibilldad financiera del Organismo </v>
      </c>
      <c r="D18" s="193" t="str">
        <f>'01-Mapa de riesgo'!D18:D20</f>
        <v>QLCT aún no es auto sostenible dado que sus ingresos  por certificación no cubren sus gastos</v>
      </c>
      <c r="E18" s="193" t="str">
        <f>'01-Mapa de riesgo'!E18:E20</f>
        <v>Falta mercadeo y publicidad de los servicios del Organismo
Portafolio de servicios limitado
Poca experiencia del Organismo</v>
      </c>
      <c r="F18" s="193" t="str">
        <f>'01-Mapa de riesgo'!F18:F20</f>
        <v xml:space="preserve"> Presiones para la generación de ingresos 
Certificar sistemas de gestión que no cumplan con los criterios establecidos en los esquemas de certificación 
Afectación continuidad de la opeación del Organismo</v>
      </c>
      <c r="G18" s="170" t="str">
        <f>'01-Mapa de riesgo'!Q18:Q20</f>
        <v>MODERADO</v>
      </c>
      <c r="H18" s="34" t="str">
        <f>'01-Mapa de riesgo'!R18:R20</f>
        <v>REDUCIR</v>
      </c>
      <c r="I18" s="122"/>
      <c r="J18" s="207" t="str">
        <f>'01-Mapa de riesgo'!U18:U20</f>
        <v>Ingresos vs gastos</v>
      </c>
      <c r="K18" s="206"/>
      <c r="L18" s="205"/>
      <c r="M18" s="39" t="str">
        <f>'01-Mapa de riesgo'!M18</f>
        <v>Seguimiento a los clientes del Organismo</v>
      </c>
      <c r="N18" s="37" t="str">
        <f>'01-Mapa de riesgo'!N18</f>
        <v>Mensual</v>
      </c>
      <c r="O18" s="37" t="str">
        <f>'01-Mapa de riesgo'!O18</f>
        <v>Preventivo</v>
      </c>
      <c r="P18" s="214"/>
      <c r="Q18" s="214"/>
      <c r="R18" s="213"/>
    </row>
    <row r="19" spans="1:18" ht="62.45" customHeight="1" x14ac:dyDescent="0.2">
      <c r="A19" s="216"/>
      <c r="B19" s="193"/>
      <c r="C19" s="193"/>
      <c r="D19" s="193"/>
      <c r="E19" s="193"/>
      <c r="F19" s="193"/>
      <c r="G19" s="170"/>
      <c r="H19" s="34" t="str">
        <f>'01-Mapa de riesgo'!R19:R21</f>
        <v>REDUCIR</v>
      </c>
      <c r="I19" s="122"/>
      <c r="J19" s="208"/>
      <c r="K19" s="206"/>
      <c r="L19" s="205"/>
      <c r="M19" s="39" t="str">
        <f>'01-Mapa de riesgo'!M19</f>
        <v>Evaluación de la satisfacción del usuario</v>
      </c>
      <c r="N19" s="37" t="str">
        <f>'01-Mapa de riesgo'!N19</f>
        <v>Otra</v>
      </c>
      <c r="O19" s="37" t="str">
        <f>'01-Mapa de riesgo'!O19</f>
        <v>Detectivo</v>
      </c>
      <c r="P19" s="214"/>
      <c r="Q19" s="214"/>
      <c r="R19" s="213"/>
    </row>
    <row r="20" spans="1:18" ht="62.45" customHeight="1" x14ac:dyDescent="0.2">
      <c r="A20" s="216"/>
      <c r="B20" s="193"/>
      <c r="C20" s="193"/>
      <c r="D20" s="193"/>
      <c r="E20" s="193"/>
      <c r="F20" s="193"/>
      <c r="G20" s="170"/>
      <c r="H20" s="34" t="str">
        <f>'01-Mapa de riesgo'!R20:R22</f>
        <v>REDUCIR</v>
      </c>
      <c r="I20" s="122"/>
      <c r="J20" s="209"/>
      <c r="K20" s="206"/>
      <c r="L20" s="205"/>
      <c r="M20" s="39" t="str">
        <f>'01-Mapa de riesgo'!M20</f>
        <v>Compromiso de alta dirección para apoyar a QLCT-UTP y su sostenibilidad</v>
      </c>
      <c r="N20" s="37" t="str">
        <f>'01-Mapa de riesgo'!N20</f>
        <v>Anual</v>
      </c>
      <c r="O20" s="37" t="str">
        <f>'01-Mapa de riesgo'!O20</f>
        <v>Direccion</v>
      </c>
      <c r="P20" s="214"/>
      <c r="Q20" s="214"/>
      <c r="R20" s="213"/>
    </row>
    <row r="21" spans="1:18" ht="62.45" customHeight="1" x14ac:dyDescent="0.2">
      <c r="A21" s="215">
        <v>5</v>
      </c>
      <c r="B21" s="193" t="str">
        <f>'01-Mapa de riesgo'!B21:B23</f>
        <v>Cumplimiento</v>
      </c>
      <c r="C21" s="193" t="str">
        <f>'01-Mapa de riesgo'!C21:C23</f>
        <v xml:space="preserve"> Otorgar la certificación a una empresa que no cumple con el esquema</v>
      </c>
      <c r="D21" s="193" t="str">
        <f>'01-Mapa de riesgo'!D21:D23</f>
        <v>Certificar un sistema de gestión a pesar de no cumplir con los requisitos del esquema</v>
      </c>
      <c r="E21" s="193" t="str">
        <f>'01-Mapa de riesgo'!E21:E23</f>
        <v>Ética del Comité Certificador 
Auditores no siguen el procedimiento de certificación
Falta de ética o competencia del auditor
Soborno del cliente al auditor</v>
      </c>
      <c r="F21" s="193" t="str">
        <f>'01-Mapa de riesgo'!F21:F23</f>
        <v xml:space="preserve">Insatisfacción de los clientes 
Demandas o apelaciones a las decisiones del Comité Certificador
Pérdida de credibilidad del Organismo
</v>
      </c>
      <c r="G21" s="170" t="str">
        <f>'01-Mapa de riesgo'!Q21:Q23</f>
        <v>LEVE</v>
      </c>
      <c r="H21" s="34" t="str">
        <f>'01-Mapa de riesgo'!R21:R23</f>
        <v>ASUMIR</v>
      </c>
      <c r="I21" s="122" t="s">
        <v>353</v>
      </c>
      <c r="J21" s="207" t="str">
        <f>'01-Mapa de riesgo'!U21:U23</f>
        <v xml:space="preserve">Número de empresas certificadas que no cumplen con los requisitos de  esquemas de certificación </v>
      </c>
      <c r="K21" s="206">
        <v>0</v>
      </c>
      <c r="L21" s="205" t="s">
        <v>355</v>
      </c>
      <c r="M21" s="39" t="str">
        <f>'01-Mapa de riesgo'!M21</f>
        <v xml:space="preserve">Propuesta técnica y económica la metodológia del proceso </v>
      </c>
      <c r="N21" s="37" t="str">
        <f>'01-Mapa de riesgo'!N21</f>
        <v>Otra</v>
      </c>
      <c r="O21" s="37" t="str">
        <f>'01-Mapa de riesgo'!O21</f>
        <v>Preventivo</v>
      </c>
      <c r="P21" s="214" t="s">
        <v>351</v>
      </c>
      <c r="Q21" s="214"/>
      <c r="R21" s="213" t="s">
        <v>352</v>
      </c>
    </row>
    <row r="22" spans="1:18" ht="62.45" customHeight="1" x14ac:dyDescent="0.2">
      <c r="A22" s="216"/>
      <c r="B22" s="193"/>
      <c r="C22" s="193"/>
      <c r="D22" s="193"/>
      <c r="E22" s="193"/>
      <c r="F22" s="193"/>
      <c r="G22" s="170"/>
      <c r="H22" s="34" t="str">
        <f>'01-Mapa de riesgo'!R22:R24</f>
        <v>ASUMIR</v>
      </c>
      <c r="I22" s="122"/>
      <c r="J22" s="208"/>
      <c r="K22" s="206"/>
      <c r="L22" s="205"/>
      <c r="M22" s="39" t="str">
        <f>'01-Mapa de riesgo'!M22</f>
        <v>Definición de la competencia del auditor</v>
      </c>
      <c r="N22" s="37" t="str">
        <f>'01-Mapa de riesgo'!N22</f>
        <v>Otra</v>
      </c>
      <c r="O22" s="37" t="str">
        <f>'01-Mapa de riesgo'!O22</f>
        <v>Preventivo</v>
      </c>
      <c r="P22" s="214" t="s">
        <v>351</v>
      </c>
      <c r="Q22" s="214"/>
      <c r="R22" s="213"/>
    </row>
    <row r="23" spans="1:18" ht="62.45" customHeight="1" x14ac:dyDescent="0.2">
      <c r="A23" s="216"/>
      <c r="B23" s="193"/>
      <c r="C23" s="193"/>
      <c r="D23" s="193"/>
      <c r="E23" s="193"/>
      <c r="F23" s="193"/>
      <c r="G23" s="170"/>
      <c r="H23" s="34" t="str">
        <f>'01-Mapa de riesgo'!R23:R25</f>
        <v>ASUMIR</v>
      </c>
      <c r="I23" s="122"/>
      <c r="J23" s="209"/>
      <c r="K23" s="206"/>
      <c r="L23" s="205"/>
      <c r="M23" s="39" t="str">
        <f>'01-Mapa de riesgo'!M23</f>
        <v>Socialización del procedimiento de certificación con el equipo auditor</v>
      </c>
      <c r="N23" s="37" t="str">
        <f>'01-Mapa de riesgo'!N23</f>
        <v>Anual</v>
      </c>
      <c r="O23" s="37" t="str">
        <f>'01-Mapa de riesgo'!O23</f>
        <v>Preventivo</v>
      </c>
      <c r="P23" s="214" t="s">
        <v>351</v>
      </c>
      <c r="Q23" s="214"/>
      <c r="R23" s="213"/>
    </row>
    <row r="24" spans="1:18" ht="62.45" customHeight="1" x14ac:dyDescent="0.2">
      <c r="A24" s="215">
        <v>6</v>
      </c>
      <c r="B24" s="193" t="str">
        <f>'01-Mapa de riesgo'!B24:B26</f>
        <v>Operacional</v>
      </c>
      <c r="C24" s="193" t="str">
        <f>'01-Mapa de riesgo'!C24:C26</f>
        <v>NO cumplimiento de las actividades planificadas en las auditorías</v>
      </c>
      <c r="D24" s="193" t="str">
        <f>'01-Mapa de riesgo'!D24:D26</f>
        <v>El cálculo del número de días para una auditoría se basa en el número de personas que tiene la empresa cliente y se planean las actividades en este lapso de tiempo</v>
      </c>
      <c r="E24" s="193" t="str">
        <f>'01-Mapa de riesgo'!E24:E26</f>
        <v xml:space="preserve">No se realiza el cálculo apropiado del número de días de auditoría requeridos.
El auditor no tiene un buen manejo del tiempo de auditoría. </v>
      </c>
      <c r="F24" s="193" t="str">
        <f>'01-Mapa de riesgo'!F24:F26</f>
        <v xml:space="preserve">No obtener la evidencia requerida para tomar una decisión frente a un proceso de certificación. 
Certificar un Sistema de Gestión que no cumpla los criterios establecidos. </v>
      </c>
      <c r="G24" s="170" t="str">
        <f>'01-Mapa de riesgo'!Q24:Q26</f>
        <v>LEVE</v>
      </c>
      <c r="H24" s="34" t="str">
        <f>'01-Mapa de riesgo'!R24:R26</f>
        <v>ASUMIR</v>
      </c>
      <c r="I24" s="122" t="s">
        <v>353</v>
      </c>
      <c r="J24" s="207" t="str">
        <f>'01-Mapa de riesgo'!U24:U26</f>
        <v>% de cumplimiento de los planes de auditoría</v>
      </c>
      <c r="K24" s="206">
        <v>100</v>
      </c>
      <c r="L24" s="205" t="s">
        <v>350</v>
      </c>
      <c r="M24" s="39" t="str">
        <f>'01-Mapa de riesgo'!M24</f>
        <v xml:space="preserve">Instructivo para el cálculo del número de días de auditoría </v>
      </c>
      <c r="N24" s="37" t="str">
        <f>'01-Mapa de riesgo'!N24</f>
        <v>Otra</v>
      </c>
      <c r="O24" s="37" t="str">
        <f>'01-Mapa de riesgo'!O24</f>
        <v>Preventivo</v>
      </c>
      <c r="P24" s="214" t="s">
        <v>351</v>
      </c>
      <c r="Q24" s="214"/>
      <c r="R24" s="213" t="s">
        <v>352</v>
      </c>
    </row>
    <row r="25" spans="1:18" ht="62.45" customHeight="1" x14ac:dyDescent="0.2">
      <c r="A25" s="216"/>
      <c r="B25" s="193"/>
      <c r="C25" s="193"/>
      <c r="D25" s="193"/>
      <c r="E25" s="193"/>
      <c r="F25" s="193"/>
      <c r="G25" s="170"/>
      <c r="H25" s="34">
        <f>'01-Mapa de riesgo'!R25:R27</f>
        <v>0</v>
      </c>
      <c r="I25" s="122"/>
      <c r="J25" s="208"/>
      <c r="K25" s="206"/>
      <c r="L25" s="205"/>
      <c r="M25" s="39" t="str">
        <f>'01-Mapa de riesgo'!M25</f>
        <v xml:space="preserve">Muestreo para el establecimiento de los planes de auditoría. </v>
      </c>
      <c r="N25" s="37" t="str">
        <f>'01-Mapa de riesgo'!N25</f>
        <v>Otra</v>
      </c>
      <c r="O25" s="37" t="str">
        <f>'01-Mapa de riesgo'!O25</f>
        <v>Preventivo</v>
      </c>
      <c r="P25" s="214" t="s">
        <v>351</v>
      </c>
      <c r="Q25" s="214"/>
      <c r="R25" s="213"/>
    </row>
    <row r="26" spans="1:18" ht="62.45" customHeight="1" thickBot="1" x14ac:dyDescent="0.25">
      <c r="A26" s="217"/>
      <c r="B26" s="221"/>
      <c r="C26" s="221"/>
      <c r="D26" s="221"/>
      <c r="E26" s="221"/>
      <c r="F26" s="221"/>
      <c r="G26" s="179"/>
      <c r="H26" s="35">
        <f>'01-Mapa de riesgo'!R26:R28</f>
        <v>0</v>
      </c>
      <c r="I26" s="123"/>
      <c r="J26" s="210"/>
      <c r="K26" s="211"/>
      <c r="L26" s="212"/>
      <c r="M26" s="40" t="str">
        <f>'01-Mapa de riesgo'!M26</f>
        <v>Elaboración del plan de auditoría</v>
      </c>
      <c r="N26" s="38" t="str">
        <f>'01-Mapa de riesgo'!N26</f>
        <v>Otra</v>
      </c>
      <c r="O26" s="38" t="str">
        <f>'01-Mapa de riesgo'!O26</f>
        <v>Preventivo</v>
      </c>
      <c r="P26" s="219" t="s">
        <v>351</v>
      </c>
      <c r="Q26" s="220"/>
      <c r="R26" s="218"/>
    </row>
    <row r="27" spans="1:18" x14ac:dyDescent="0.2">
      <c r="A27" s="32"/>
      <c r="B27" s="36"/>
      <c r="C27" s="36"/>
      <c r="D27" s="36"/>
      <c r="E27" s="36"/>
      <c r="F27" s="36"/>
      <c r="G27" s="36"/>
      <c r="H27" s="32"/>
      <c r="I27" s="32"/>
      <c r="J27" s="32"/>
      <c r="K27" s="32"/>
      <c r="L27" s="32"/>
      <c r="M27" s="32"/>
      <c r="N27" s="32"/>
      <c r="O27" s="32"/>
      <c r="P27" s="32"/>
      <c r="Q27" s="32"/>
      <c r="R27" s="32"/>
    </row>
    <row r="28" spans="1:18" x14ac:dyDescent="0.2">
      <c r="A28" s="32"/>
      <c r="B28" s="36"/>
      <c r="C28" s="36"/>
      <c r="D28" s="36"/>
      <c r="E28" s="36"/>
      <c r="F28" s="36"/>
      <c r="G28" s="36"/>
      <c r="H28" s="32"/>
      <c r="I28" s="32"/>
      <c r="J28" s="32"/>
      <c r="K28" s="32"/>
      <c r="L28" s="32"/>
      <c r="M28" s="32"/>
      <c r="N28" s="32"/>
      <c r="O28" s="32"/>
      <c r="P28" s="32"/>
      <c r="Q28" s="32"/>
      <c r="R28" s="32"/>
    </row>
    <row r="29" spans="1:18" x14ac:dyDescent="0.2">
      <c r="A29" s="32"/>
      <c r="B29" s="36"/>
      <c r="C29" s="36"/>
      <c r="D29" s="36"/>
      <c r="E29" s="36"/>
      <c r="F29" s="36"/>
      <c r="G29" s="36"/>
      <c r="H29" s="32"/>
      <c r="I29" s="32"/>
      <c r="J29" s="32"/>
      <c r="K29" s="32"/>
      <c r="L29" s="32"/>
      <c r="M29" s="32"/>
      <c r="N29" s="32"/>
      <c r="O29" s="32"/>
      <c r="P29" s="32"/>
      <c r="Q29" s="32"/>
      <c r="R29" s="32"/>
    </row>
    <row r="30" spans="1:18" x14ac:dyDescent="0.2">
      <c r="A30" s="32"/>
      <c r="B30" s="36"/>
      <c r="C30" s="36"/>
      <c r="D30" s="36"/>
      <c r="E30" s="36"/>
      <c r="F30" s="36"/>
      <c r="G30" s="36"/>
      <c r="H30" s="32"/>
      <c r="I30" s="32"/>
      <c r="J30" s="32"/>
      <c r="K30" s="32"/>
      <c r="L30" s="32"/>
      <c r="M30" s="32"/>
      <c r="N30" s="32"/>
      <c r="O30" s="32"/>
      <c r="P30" s="32"/>
      <c r="Q30" s="32"/>
      <c r="R30" s="32"/>
    </row>
    <row r="31" spans="1:18" x14ac:dyDescent="0.2">
      <c r="A31" s="32"/>
      <c r="B31" s="36"/>
      <c r="C31" s="36"/>
      <c r="D31" s="36"/>
      <c r="E31" s="36"/>
      <c r="F31" s="36"/>
      <c r="G31" s="36"/>
      <c r="H31" s="32"/>
      <c r="I31" s="32"/>
      <c r="J31" s="32"/>
      <c r="K31" s="32"/>
      <c r="L31" s="32"/>
      <c r="M31" s="32"/>
      <c r="N31" s="32"/>
      <c r="O31" s="32"/>
      <c r="P31" s="32"/>
      <c r="Q31" s="32"/>
      <c r="R31" s="32"/>
    </row>
    <row r="32" spans="1:18" x14ac:dyDescent="0.2">
      <c r="A32" s="32"/>
      <c r="B32" s="36"/>
      <c r="C32" s="36"/>
      <c r="D32" s="36"/>
      <c r="E32" s="36"/>
      <c r="F32" s="36"/>
      <c r="G32" s="36"/>
      <c r="H32" s="32"/>
      <c r="I32" s="32"/>
      <c r="J32" s="32"/>
      <c r="K32" s="32"/>
      <c r="L32" s="32"/>
      <c r="M32" s="32"/>
      <c r="N32" s="32"/>
      <c r="O32" s="32"/>
      <c r="P32" s="32"/>
      <c r="Q32" s="32"/>
      <c r="R32" s="32"/>
    </row>
    <row r="33" spans="1:18" x14ac:dyDescent="0.2">
      <c r="A33" s="32"/>
      <c r="B33" s="36"/>
      <c r="C33" s="36"/>
      <c r="D33" s="36"/>
      <c r="E33" s="36"/>
      <c r="F33" s="36"/>
      <c r="G33" s="36"/>
      <c r="H33" s="32"/>
      <c r="I33" s="32"/>
      <c r="J33" s="32"/>
      <c r="K33" s="32"/>
      <c r="L33" s="32"/>
      <c r="M33" s="32"/>
      <c r="N33" s="32"/>
      <c r="O33" s="32"/>
      <c r="P33" s="32"/>
      <c r="Q33" s="32"/>
      <c r="R33" s="32"/>
    </row>
    <row r="34" spans="1:18" x14ac:dyDescent="0.2">
      <c r="A34" s="32"/>
      <c r="B34" s="36"/>
      <c r="C34" s="36"/>
      <c r="D34" s="36"/>
      <c r="E34" s="36"/>
      <c r="F34" s="36"/>
      <c r="G34" s="36"/>
      <c r="H34" s="32"/>
      <c r="I34" s="32"/>
      <c r="J34" s="32"/>
      <c r="K34" s="32"/>
      <c r="L34" s="32"/>
      <c r="M34" s="32"/>
      <c r="N34" s="32"/>
      <c r="O34" s="32"/>
      <c r="P34" s="32"/>
      <c r="Q34" s="32"/>
      <c r="R34" s="32"/>
    </row>
    <row r="35" spans="1:18" x14ac:dyDescent="0.2">
      <c r="A35" s="32"/>
      <c r="B35" s="36"/>
      <c r="C35" s="36"/>
      <c r="D35" s="36"/>
      <c r="E35" s="36"/>
      <c r="F35" s="36"/>
      <c r="G35" s="36"/>
      <c r="H35" s="32"/>
      <c r="I35" s="32"/>
      <c r="J35" s="32"/>
      <c r="K35" s="32"/>
      <c r="L35" s="32"/>
      <c r="M35" s="32"/>
      <c r="N35" s="32"/>
      <c r="O35" s="32"/>
      <c r="P35" s="32"/>
      <c r="Q35" s="32"/>
      <c r="R35" s="32"/>
    </row>
    <row r="36" spans="1:18" x14ac:dyDescent="0.2">
      <c r="A36" s="32"/>
      <c r="B36" s="36"/>
      <c r="C36" s="36"/>
      <c r="D36" s="36"/>
      <c r="E36" s="36"/>
      <c r="F36" s="36"/>
      <c r="G36" s="36"/>
      <c r="H36" s="32"/>
      <c r="I36" s="32"/>
      <c r="J36" s="32"/>
      <c r="K36" s="32"/>
      <c r="L36" s="32"/>
      <c r="M36" s="32"/>
      <c r="N36" s="32"/>
      <c r="O36" s="32"/>
      <c r="P36" s="32"/>
      <c r="Q36" s="32"/>
      <c r="R36" s="32"/>
    </row>
    <row r="37" spans="1:18" x14ac:dyDescent="0.2">
      <c r="A37" s="32"/>
      <c r="B37" s="36"/>
      <c r="C37" s="36"/>
      <c r="D37" s="36"/>
      <c r="E37" s="36"/>
      <c r="F37" s="36"/>
      <c r="G37" s="36"/>
      <c r="H37" s="32"/>
      <c r="I37" s="32"/>
      <c r="J37" s="32"/>
      <c r="K37" s="32"/>
      <c r="L37" s="32"/>
      <c r="M37" s="32"/>
      <c r="N37" s="32"/>
      <c r="O37" s="32"/>
      <c r="P37" s="32"/>
      <c r="Q37" s="32"/>
      <c r="R37" s="32"/>
    </row>
    <row r="38" spans="1:18" x14ac:dyDescent="0.2">
      <c r="A38" s="32"/>
      <c r="B38" s="36"/>
      <c r="C38" s="36"/>
      <c r="D38" s="36"/>
      <c r="E38" s="36"/>
      <c r="F38" s="36"/>
      <c r="G38" s="36"/>
      <c r="H38" s="32"/>
      <c r="I38" s="32"/>
      <c r="J38" s="32"/>
      <c r="K38" s="32"/>
      <c r="L38" s="32"/>
      <c r="M38" s="32"/>
      <c r="N38" s="32"/>
      <c r="O38" s="32"/>
      <c r="P38" s="32"/>
      <c r="Q38" s="32"/>
      <c r="R38" s="32"/>
    </row>
    <row r="39" spans="1:18" x14ac:dyDescent="0.2">
      <c r="A39" s="32"/>
      <c r="B39" s="36"/>
      <c r="C39" s="36"/>
      <c r="D39" s="36"/>
      <c r="E39" s="36"/>
      <c r="F39" s="36"/>
      <c r="G39" s="36"/>
      <c r="H39" s="32"/>
      <c r="I39" s="32"/>
      <c r="J39" s="32"/>
      <c r="K39" s="32"/>
      <c r="L39" s="32"/>
      <c r="M39" s="32"/>
      <c r="N39" s="32"/>
      <c r="O39" s="32"/>
      <c r="P39" s="32"/>
      <c r="Q39" s="32"/>
      <c r="R39" s="32"/>
    </row>
    <row r="40" spans="1:18" x14ac:dyDescent="0.2">
      <c r="A40" s="32"/>
      <c r="B40" s="36"/>
      <c r="C40" s="36"/>
      <c r="D40" s="36"/>
      <c r="E40" s="36"/>
      <c r="F40" s="36"/>
      <c r="G40" s="36"/>
      <c r="H40" s="32"/>
      <c r="I40" s="32"/>
      <c r="J40" s="32"/>
      <c r="K40" s="32"/>
      <c r="L40" s="32"/>
      <c r="M40" s="32"/>
      <c r="N40" s="32"/>
      <c r="O40" s="32"/>
      <c r="P40" s="32"/>
      <c r="Q40" s="32"/>
      <c r="R40" s="32"/>
    </row>
    <row r="41" spans="1:18" x14ac:dyDescent="0.2">
      <c r="A41" s="32"/>
      <c r="B41" s="36"/>
      <c r="C41" s="36"/>
      <c r="D41" s="36"/>
      <c r="E41" s="36"/>
      <c r="F41" s="36"/>
      <c r="G41" s="36"/>
      <c r="H41" s="32"/>
      <c r="I41" s="32"/>
      <c r="J41" s="32"/>
      <c r="K41" s="32"/>
      <c r="L41" s="32"/>
      <c r="M41" s="32"/>
      <c r="N41" s="32"/>
      <c r="O41" s="32"/>
      <c r="P41" s="32"/>
      <c r="Q41" s="32"/>
      <c r="R41" s="32"/>
    </row>
    <row r="42" spans="1:18" x14ac:dyDescent="0.2">
      <c r="A42" s="32"/>
      <c r="B42" s="36"/>
      <c r="C42" s="36"/>
      <c r="D42" s="36"/>
      <c r="E42" s="36"/>
      <c r="F42" s="36"/>
      <c r="G42" s="36"/>
      <c r="H42" s="32"/>
      <c r="I42" s="32"/>
      <c r="J42" s="32"/>
      <c r="K42" s="32"/>
      <c r="L42" s="32"/>
      <c r="M42" s="32"/>
      <c r="N42" s="32"/>
      <c r="O42" s="32"/>
      <c r="P42" s="32"/>
      <c r="Q42" s="32"/>
      <c r="R42" s="32"/>
    </row>
    <row r="43" spans="1:18" x14ac:dyDescent="0.2">
      <c r="A43" s="32"/>
      <c r="B43" s="36"/>
      <c r="C43" s="36"/>
      <c r="D43" s="36"/>
      <c r="E43" s="36"/>
      <c r="F43" s="36"/>
      <c r="G43" s="36"/>
      <c r="H43" s="32"/>
      <c r="I43" s="32"/>
      <c r="J43" s="32"/>
      <c r="K43" s="32"/>
      <c r="L43" s="32"/>
      <c r="M43" s="32"/>
      <c r="N43" s="32"/>
      <c r="O43" s="32"/>
      <c r="P43" s="32"/>
      <c r="Q43" s="32"/>
      <c r="R43" s="32"/>
    </row>
    <row r="44" spans="1:18" x14ac:dyDescent="0.2">
      <c r="A44" s="32"/>
      <c r="B44" s="36"/>
      <c r="C44" s="36"/>
      <c r="D44" s="36"/>
      <c r="E44" s="36"/>
      <c r="F44" s="36"/>
      <c r="G44" s="36"/>
      <c r="H44" s="32"/>
      <c r="I44" s="32"/>
      <c r="J44" s="32"/>
      <c r="K44" s="32"/>
      <c r="L44" s="32"/>
      <c r="M44" s="32"/>
      <c r="N44" s="32"/>
      <c r="O44" s="32"/>
      <c r="P44" s="32"/>
      <c r="Q44" s="32"/>
      <c r="R44" s="32"/>
    </row>
    <row r="45" spans="1:18" x14ac:dyDescent="0.2">
      <c r="A45" s="32"/>
      <c r="B45" s="36"/>
      <c r="C45" s="36"/>
      <c r="D45" s="36"/>
      <c r="E45" s="36"/>
      <c r="F45" s="36"/>
      <c r="G45" s="36"/>
      <c r="H45" s="32"/>
      <c r="I45" s="32"/>
      <c r="J45" s="32"/>
      <c r="K45" s="32"/>
      <c r="L45" s="32"/>
      <c r="M45" s="32"/>
      <c r="N45" s="32"/>
      <c r="O45" s="32"/>
      <c r="P45" s="32"/>
      <c r="Q45" s="32"/>
      <c r="R45" s="32"/>
    </row>
    <row r="46" spans="1:18" x14ac:dyDescent="0.2">
      <c r="A46" s="32"/>
      <c r="B46" s="36"/>
      <c r="C46" s="36"/>
      <c r="D46" s="36"/>
      <c r="E46" s="36"/>
      <c r="F46" s="36"/>
      <c r="G46" s="36"/>
      <c r="H46" s="32"/>
      <c r="I46" s="32"/>
      <c r="J46" s="32"/>
      <c r="K46" s="32"/>
      <c r="L46" s="32"/>
      <c r="M46" s="32"/>
      <c r="N46" s="32"/>
      <c r="O46" s="32"/>
      <c r="P46" s="32"/>
      <c r="Q46" s="32"/>
      <c r="R46" s="32"/>
    </row>
    <row r="47" spans="1:18" x14ac:dyDescent="0.2">
      <c r="A47" s="32"/>
      <c r="B47" s="36"/>
      <c r="C47" s="36"/>
      <c r="D47" s="36"/>
      <c r="E47" s="36"/>
      <c r="F47" s="36"/>
      <c r="G47" s="36"/>
      <c r="H47" s="32"/>
      <c r="I47" s="32"/>
      <c r="J47" s="32"/>
      <c r="K47" s="32"/>
      <c r="L47" s="32"/>
      <c r="M47" s="32"/>
      <c r="N47" s="32"/>
      <c r="O47" s="32"/>
      <c r="P47" s="32"/>
      <c r="Q47" s="32"/>
      <c r="R47" s="32"/>
    </row>
    <row r="48" spans="1:18" x14ac:dyDescent="0.2">
      <c r="A48" s="32"/>
      <c r="B48" s="36"/>
      <c r="C48" s="36"/>
      <c r="D48" s="36"/>
      <c r="E48" s="36"/>
      <c r="F48" s="36"/>
      <c r="G48" s="36"/>
      <c r="H48" s="32"/>
      <c r="I48" s="32"/>
      <c r="J48" s="32"/>
      <c r="K48" s="32"/>
      <c r="L48" s="32"/>
      <c r="M48" s="32"/>
      <c r="N48" s="32"/>
      <c r="O48" s="32"/>
      <c r="P48" s="32"/>
      <c r="Q48" s="32"/>
      <c r="R48" s="32"/>
    </row>
    <row r="49" spans="1:18" x14ac:dyDescent="0.2">
      <c r="A49" s="32"/>
      <c r="B49" s="36"/>
      <c r="C49" s="36"/>
      <c r="D49" s="36"/>
      <c r="E49" s="36"/>
      <c r="F49" s="36"/>
      <c r="G49" s="36"/>
      <c r="H49" s="32"/>
      <c r="I49" s="32"/>
      <c r="J49" s="32"/>
      <c r="K49" s="32"/>
      <c r="L49" s="32"/>
      <c r="M49" s="32"/>
      <c r="N49" s="32"/>
      <c r="O49" s="32"/>
      <c r="P49" s="32"/>
      <c r="Q49" s="32"/>
      <c r="R49" s="32"/>
    </row>
    <row r="50" spans="1:18" x14ac:dyDescent="0.2">
      <c r="A50" s="32"/>
      <c r="B50" s="36"/>
      <c r="C50" s="36"/>
      <c r="D50" s="36"/>
      <c r="E50" s="36"/>
      <c r="F50" s="36"/>
      <c r="G50" s="36"/>
      <c r="H50" s="32"/>
      <c r="I50" s="32"/>
      <c r="J50" s="32"/>
      <c r="K50" s="32"/>
      <c r="L50" s="32"/>
      <c r="M50" s="32"/>
      <c r="N50" s="32"/>
      <c r="O50" s="32"/>
      <c r="P50" s="32"/>
      <c r="Q50" s="32"/>
      <c r="R50" s="32"/>
    </row>
    <row r="51" spans="1:18" x14ac:dyDescent="0.2">
      <c r="A51" s="32"/>
      <c r="B51" s="36"/>
      <c r="C51" s="36"/>
      <c r="D51" s="36"/>
      <c r="E51" s="36"/>
      <c r="F51" s="36"/>
      <c r="G51" s="36"/>
      <c r="H51" s="32"/>
      <c r="I51" s="32"/>
      <c r="J51" s="32"/>
      <c r="K51" s="32"/>
      <c r="L51" s="32"/>
      <c r="M51" s="32"/>
      <c r="N51" s="32"/>
      <c r="O51" s="32"/>
      <c r="P51" s="32"/>
      <c r="Q51" s="32"/>
      <c r="R51" s="32"/>
    </row>
    <row r="52" spans="1:18" x14ac:dyDescent="0.2">
      <c r="A52" s="32"/>
      <c r="B52" s="36"/>
      <c r="C52" s="36"/>
      <c r="D52" s="36"/>
      <c r="E52" s="36"/>
      <c r="F52" s="36"/>
      <c r="G52" s="36"/>
      <c r="H52" s="32"/>
      <c r="I52" s="32"/>
      <c r="J52" s="32"/>
      <c r="K52" s="32"/>
      <c r="L52" s="32"/>
      <c r="M52" s="32"/>
      <c r="N52" s="32"/>
      <c r="O52" s="32"/>
      <c r="P52" s="32"/>
      <c r="Q52" s="32"/>
      <c r="R52" s="32"/>
    </row>
    <row r="53" spans="1:18" x14ac:dyDescent="0.2">
      <c r="A53" s="32"/>
      <c r="B53" s="36"/>
      <c r="C53" s="36"/>
      <c r="D53" s="36"/>
      <c r="E53" s="36"/>
      <c r="F53" s="36"/>
      <c r="G53" s="36"/>
      <c r="H53" s="32"/>
      <c r="I53" s="32"/>
      <c r="J53" s="32"/>
      <c r="K53" s="32"/>
      <c r="L53" s="32"/>
      <c r="M53" s="32"/>
      <c r="N53" s="32"/>
      <c r="O53" s="32"/>
      <c r="P53" s="32"/>
      <c r="Q53" s="32"/>
      <c r="R53" s="32"/>
    </row>
    <row r="54" spans="1:18" x14ac:dyDescent="0.2">
      <c r="A54" s="32"/>
      <c r="B54" s="36"/>
      <c r="C54" s="36"/>
      <c r="D54" s="36"/>
      <c r="E54" s="36"/>
      <c r="F54" s="36"/>
      <c r="G54" s="36"/>
      <c r="H54" s="32"/>
      <c r="I54" s="32"/>
      <c r="J54" s="32"/>
      <c r="K54" s="32"/>
      <c r="L54" s="32"/>
      <c r="M54" s="32"/>
      <c r="N54" s="32"/>
      <c r="O54" s="32"/>
      <c r="P54" s="32"/>
      <c r="Q54" s="32"/>
      <c r="R54" s="32"/>
    </row>
    <row r="55" spans="1:18" x14ac:dyDescent="0.2">
      <c r="A55" s="32"/>
      <c r="B55" s="36"/>
      <c r="C55" s="36"/>
      <c r="D55" s="36"/>
      <c r="E55" s="36"/>
      <c r="F55" s="36"/>
      <c r="G55" s="36"/>
      <c r="H55" s="32"/>
      <c r="I55" s="32"/>
      <c r="J55" s="32"/>
      <c r="K55" s="32"/>
      <c r="L55" s="32"/>
      <c r="M55" s="32"/>
      <c r="N55" s="32"/>
      <c r="O55" s="32"/>
      <c r="P55" s="32"/>
      <c r="Q55" s="32"/>
      <c r="R55" s="32"/>
    </row>
    <row r="56" spans="1:18" x14ac:dyDescent="0.2">
      <c r="A56" s="32"/>
      <c r="B56" s="36"/>
      <c r="C56" s="36"/>
      <c r="D56" s="36"/>
      <c r="E56" s="36"/>
      <c r="F56" s="36"/>
      <c r="G56" s="36"/>
      <c r="H56" s="32"/>
      <c r="I56" s="32"/>
      <c r="J56" s="32"/>
      <c r="K56" s="32"/>
      <c r="L56" s="32"/>
      <c r="M56" s="32"/>
      <c r="N56" s="32"/>
      <c r="O56" s="32"/>
      <c r="P56" s="32"/>
      <c r="Q56" s="32"/>
      <c r="R56" s="32"/>
    </row>
    <row r="57" spans="1:18" x14ac:dyDescent="0.2">
      <c r="A57" s="32"/>
      <c r="B57" s="36"/>
      <c r="C57" s="36"/>
      <c r="D57" s="36"/>
      <c r="E57" s="36"/>
      <c r="F57" s="36"/>
      <c r="G57" s="36"/>
      <c r="H57" s="32"/>
      <c r="I57" s="32"/>
      <c r="J57" s="32"/>
      <c r="K57" s="32"/>
      <c r="L57" s="32"/>
      <c r="M57" s="32"/>
      <c r="N57" s="32"/>
      <c r="O57" s="32"/>
      <c r="P57" s="32"/>
      <c r="Q57" s="32"/>
      <c r="R57" s="32"/>
    </row>
    <row r="58" spans="1:18" x14ac:dyDescent="0.2">
      <c r="A58" s="32"/>
      <c r="B58" s="36"/>
      <c r="C58" s="36"/>
      <c r="D58" s="36"/>
      <c r="E58" s="36"/>
      <c r="F58" s="36"/>
      <c r="G58" s="36"/>
      <c r="H58" s="32"/>
      <c r="I58" s="32"/>
      <c r="J58" s="32"/>
      <c r="K58" s="32"/>
      <c r="L58" s="32"/>
      <c r="M58" s="32"/>
      <c r="N58" s="32"/>
      <c r="O58" s="32"/>
      <c r="P58" s="32"/>
      <c r="Q58" s="32"/>
      <c r="R58" s="32"/>
    </row>
    <row r="59" spans="1:18" x14ac:dyDescent="0.2">
      <c r="A59" s="32"/>
      <c r="B59" s="36"/>
      <c r="C59" s="36"/>
      <c r="D59" s="36"/>
      <c r="E59" s="36"/>
      <c r="F59" s="36"/>
      <c r="G59" s="36"/>
      <c r="H59" s="32"/>
      <c r="I59" s="32"/>
      <c r="J59" s="32"/>
      <c r="K59" s="32"/>
      <c r="L59" s="32"/>
      <c r="M59" s="32"/>
      <c r="N59" s="32"/>
      <c r="O59" s="32"/>
      <c r="P59" s="32"/>
      <c r="Q59" s="32"/>
      <c r="R59" s="32"/>
    </row>
    <row r="60" spans="1:18" x14ac:dyDescent="0.2">
      <c r="A60" s="32"/>
      <c r="B60" s="36"/>
      <c r="C60" s="36"/>
      <c r="D60" s="36"/>
      <c r="E60" s="36"/>
      <c r="F60" s="36"/>
      <c r="G60" s="36"/>
      <c r="H60" s="32"/>
      <c r="I60" s="32"/>
      <c r="J60" s="32"/>
      <c r="K60" s="32"/>
      <c r="L60" s="32"/>
      <c r="M60" s="32"/>
      <c r="N60" s="32"/>
      <c r="O60" s="32"/>
      <c r="P60" s="32"/>
      <c r="Q60" s="32"/>
      <c r="R60" s="32"/>
    </row>
    <row r="61" spans="1:18" x14ac:dyDescent="0.2">
      <c r="A61" s="32"/>
      <c r="B61" s="36"/>
      <c r="C61" s="36"/>
      <c r="D61" s="36"/>
      <c r="E61" s="36"/>
      <c r="F61" s="36"/>
      <c r="G61" s="36"/>
      <c r="H61" s="32"/>
      <c r="I61" s="32"/>
      <c r="J61" s="32"/>
      <c r="K61" s="32"/>
      <c r="L61" s="32"/>
      <c r="M61" s="32"/>
      <c r="N61" s="32"/>
      <c r="O61" s="32"/>
      <c r="P61" s="32"/>
      <c r="Q61" s="32"/>
      <c r="R61" s="32"/>
    </row>
    <row r="62" spans="1:18" x14ac:dyDescent="0.2">
      <c r="A62" s="32"/>
      <c r="B62" s="36"/>
      <c r="C62" s="36"/>
      <c r="D62" s="36"/>
      <c r="E62" s="36"/>
      <c r="F62" s="36"/>
      <c r="G62" s="36"/>
      <c r="H62" s="32"/>
      <c r="I62" s="32"/>
      <c r="J62" s="32"/>
      <c r="K62" s="32"/>
      <c r="L62" s="32"/>
      <c r="M62" s="32"/>
      <c r="N62" s="32"/>
      <c r="O62" s="32"/>
      <c r="P62" s="32"/>
      <c r="Q62" s="32"/>
      <c r="R62" s="32"/>
    </row>
    <row r="63" spans="1:18" x14ac:dyDescent="0.2">
      <c r="A63" s="32"/>
      <c r="B63" s="36"/>
      <c r="C63" s="36"/>
      <c r="D63" s="36"/>
      <c r="E63" s="36"/>
      <c r="F63" s="36"/>
      <c r="G63" s="36"/>
      <c r="H63" s="32"/>
      <c r="I63" s="32"/>
      <c r="J63" s="32"/>
      <c r="K63" s="32"/>
      <c r="L63" s="32"/>
      <c r="M63" s="32"/>
      <c r="N63" s="32"/>
      <c r="O63" s="32"/>
      <c r="P63" s="32"/>
      <c r="Q63" s="32"/>
      <c r="R63" s="32"/>
    </row>
    <row r="64" spans="1:18" x14ac:dyDescent="0.2">
      <c r="A64" s="32"/>
      <c r="B64" s="36"/>
      <c r="C64" s="36"/>
      <c r="D64" s="36"/>
      <c r="E64" s="36"/>
      <c r="F64" s="36"/>
      <c r="G64" s="36"/>
      <c r="H64" s="32"/>
      <c r="I64" s="32"/>
      <c r="J64" s="32"/>
      <c r="K64" s="32"/>
      <c r="L64" s="32"/>
      <c r="M64" s="32"/>
      <c r="N64" s="32"/>
      <c r="O64" s="32"/>
      <c r="P64" s="32"/>
      <c r="Q64" s="32"/>
      <c r="R64" s="32"/>
    </row>
    <row r="65" spans="1:18" x14ac:dyDescent="0.2">
      <c r="A65" s="32"/>
      <c r="B65" s="36"/>
      <c r="C65" s="36"/>
      <c r="D65" s="36"/>
      <c r="E65" s="36"/>
      <c r="F65" s="36"/>
      <c r="G65" s="36"/>
      <c r="H65" s="32"/>
      <c r="I65" s="32"/>
      <c r="J65" s="32"/>
      <c r="K65" s="32"/>
      <c r="L65" s="32"/>
      <c r="M65" s="32"/>
      <c r="N65" s="32"/>
      <c r="O65" s="32"/>
      <c r="P65" s="32"/>
      <c r="Q65" s="32"/>
      <c r="R65" s="32"/>
    </row>
    <row r="66" spans="1:18" x14ac:dyDescent="0.2">
      <c r="A66" s="32"/>
      <c r="B66" s="36"/>
      <c r="C66" s="36"/>
      <c r="D66" s="36"/>
      <c r="E66" s="36"/>
      <c r="F66" s="36"/>
      <c r="G66" s="36"/>
      <c r="H66" s="32"/>
      <c r="I66" s="32"/>
      <c r="J66" s="32"/>
      <c r="K66" s="32"/>
      <c r="L66" s="32"/>
      <c r="M66" s="32"/>
      <c r="N66" s="32"/>
      <c r="O66" s="32"/>
      <c r="P66" s="32"/>
      <c r="Q66" s="32"/>
      <c r="R66" s="32"/>
    </row>
    <row r="67" spans="1:18" x14ac:dyDescent="0.2">
      <c r="A67" s="32"/>
      <c r="B67" s="36"/>
      <c r="C67" s="36"/>
      <c r="D67" s="36"/>
      <c r="E67" s="36"/>
      <c r="F67" s="36"/>
      <c r="G67" s="36"/>
      <c r="H67" s="32"/>
      <c r="I67" s="32"/>
      <c r="J67" s="32"/>
      <c r="K67" s="32"/>
      <c r="L67" s="32"/>
      <c r="M67" s="32"/>
      <c r="N67" s="32"/>
      <c r="O67" s="32"/>
      <c r="P67" s="32"/>
      <c r="Q67" s="32"/>
      <c r="R67" s="32"/>
    </row>
    <row r="68" spans="1:18" x14ac:dyDescent="0.2">
      <c r="D68" s="36"/>
      <c r="E68" s="36"/>
      <c r="F68" s="36"/>
      <c r="G68" s="36"/>
    </row>
    <row r="69" spans="1:18" x14ac:dyDescent="0.2">
      <c r="D69" s="36"/>
      <c r="E69" s="36"/>
      <c r="F69" s="36"/>
      <c r="G69" s="36"/>
    </row>
    <row r="70" spans="1:18" x14ac:dyDescent="0.2">
      <c r="D70" s="36"/>
      <c r="E70" s="36"/>
      <c r="F70" s="36"/>
      <c r="G70" s="36"/>
    </row>
    <row r="71" spans="1:18" x14ac:dyDescent="0.2">
      <c r="D71" s="36"/>
      <c r="E71" s="36"/>
      <c r="F71" s="36"/>
      <c r="G71" s="36"/>
    </row>
    <row r="72" spans="1:18" x14ac:dyDescent="0.2">
      <c r="D72" s="36"/>
      <c r="E72" s="36"/>
      <c r="F72" s="36"/>
      <c r="G72" s="36"/>
    </row>
    <row r="73" spans="1:18" x14ac:dyDescent="0.2">
      <c r="D73" s="36"/>
      <c r="E73" s="36"/>
      <c r="F73" s="36"/>
      <c r="G73" s="36"/>
    </row>
  </sheetData>
  <sheetProtection algorithmName="SHA-512" hashValue="LAxE74z5on+bvtAktrdqn1p6wvBBRE/ks+d1W3SH2XKgbg5/I6yFKWTVYkKLsUYY1t0WQM6/0u0nw0wmSjkFXQ==" saltValue="jnwfQUJ+AKRFGI5MPwVCQg==" spinCount="100000" sheet="1" objects="1" scenarios="1" formatRows="0" insertRows="0" deleteRows="0" selectLockedCells="1"/>
  <mergeCells count="109">
    <mergeCell ref="E9:E11"/>
    <mergeCell ref="F9:F11"/>
    <mergeCell ref="M7:Q7"/>
    <mergeCell ref="G9:G11"/>
    <mergeCell ref="I9:I11"/>
    <mergeCell ref="T13:T14"/>
    <mergeCell ref="P8:Q8"/>
    <mergeCell ref="P9:Q9"/>
    <mergeCell ref="P10:Q10"/>
    <mergeCell ref="P11:Q11"/>
    <mergeCell ref="P12:Q12"/>
    <mergeCell ref="P13:Q13"/>
    <mergeCell ref="P14:Q14"/>
    <mergeCell ref="A5:C5"/>
    <mergeCell ref="A6:C6"/>
    <mergeCell ref="B2:O2"/>
    <mergeCell ref="G7:G8"/>
    <mergeCell ref="D6:R6"/>
    <mergeCell ref="I7:I8"/>
    <mergeCell ref="P5:Q5"/>
    <mergeCell ref="K5:O5"/>
    <mergeCell ref="D5:H5"/>
    <mergeCell ref="B3:O3"/>
    <mergeCell ref="R7:R8"/>
    <mergeCell ref="H7:H8"/>
    <mergeCell ref="I5:J5"/>
    <mergeCell ref="J7:L7"/>
    <mergeCell ref="A7:A8"/>
    <mergeCell ref="A9:A11"/>
    <mergeCell ref="B9:B11"/>
    <mergeCell ref="C9:C11"/>
    <mergeCell ref="D9:D11"/>
    <mergeCell ref="J9:J11"/>
    <mergeCell ref="B7:F7"/>
    <mergeCell ref="D18:D20"/>
    <mergeCell ref="E18:E20"/>
    <mergeCell ref="F18:F20"/>
    <mergeCell ref="G18:G20"/>
    <mergeCell ref="A18:A20"/>
    <mergeCell ref="B18:B20"/>
    <mergeCell ref="C18:C20"/>
    <mergeCell ref="F12:F14"/>
    <mergeCell ref="G12:G14"/>
    <mergeCell ref="A15:A17"/>
    <mergeCell ref="B15:B17"/>
    <mergeCell ref="C15:C17"/>
    <mergeCell ref="D15:D17"/>
    <mergeCell ref="E15:E17"/>
    <mergeCell ref="F15:F17"/>
    <mergeCell ref="G15:G17"/>
    <mergeCell ref="A12:A14"/>
    <mergeCell ref="I15:I17"/>
    <mergeCell ref="B12:B14"/>
    <mergeCell ref="C12:C14"/>
    <mergeCell ref="D12:D14"/>
    <mergeCell ref="E12:E14"/>
    <mergeCell ref="B24:B26"/>
    <mergeCell ref="C24:C26"/>
    <mergeCell ref="D24:D26"/>
    <mergeCell ref="E24:E26"/>
    <mergeCell ref="F24:F26"/>
    <mergeCell ref="A21:A23"/>
    <mergeCell ref="B21:B23"/>
    <mergeCell ref="C21:C23"/>
    <mergeCell ref="D21:D23"/>
    <mergeCell ref="E21:E23"/>
    <mergeCell ref="F21:F23"/>
    <mergeCell ref="A24:A26"/>
    <mergeCell ref="R24:R26"/>
    <mergeCell ref="R21:R23"/>
    <mergeCell ref="P22:Q22"/>
    <mergeCell ref="P23:Q23"/>
    <mergeCell ref="P24:Q24"/>
    <mergeCell ref="P25:Q25"/>
    <mergeCell ref="P26:Q26"/>
    <mergeCell ref="R15:R17"/>
    <mergeCell ref="R12:R14"/>
    <mergeCell ref="R9:R11"/>
    <mergeCell ref="R18:R20"/>
    <mergeCell ref="P17:Q17"/>
    <mergeCell ref="P18:Q18"/>
    <mergeCell ref="P19:Q19"/>
    <mergeCell ref="P20:Q20"/>
    <mergeCell ref="P21:Q21"/>
    <mergeCell ref="P15:Q15"/>
    <mergeCell ref="P16:Q16"/>
    <mergeCell ref="L15:L17"/>
    <mergeCell ref="K9:K11"/>
    <mergeCell ref="L18:L20"/>
    <mergeCell ref="J18:J20"/>
    <mergeCell ref="G21:G23"/>
    <mergeCell ref="G24:G26"/>
    <mergeCell ref="J21:J23"/>
    <mergeCell ref="J24:J26"/>
    <mergeCell ref="I21:I23"/>
    <mergeCell ref="K21:K23"/>
    <mergeCell ref="L21:L23"/>
    <mergeCell ref="I18:I20"/>
    <mergeCell ref="K18:K20"/>
    <mergeCell ref="I24:I26"/>
    <mergeCell ref="K24:K26"/>
    <mergeCell ref="L24:L26"/>
    <mergeCell ref="I12:I14"/>
    <mergeCell ref="K12:K14"/>
    <mergeCell ref="L12:L14"/>
    <mergeCell ref="J12:J14"/>
    <mergeCell ref="J15:J17"/>
    <mergeCell ref="K15:K17"/>
    <mergeCell ref="L9:L11"/>
  </mergeCells>
  <phoneticPr fontId="3" type="noConversion"/>
  <conditionalFormatting sqref="G9:G26">
    <cfRule type="cellIs" dxfId="15" priority="23" stopIfTrue="1" operator="equal">
      <formula>1</formula>
    </cfRule>
    <cfRule type="cellIs" dxfId="14" priority="24" stopIfTrue="1" operator="between">
      <formula>1.9</formula>
      <formula>3.1</formula>
    </cfRule>
    <cfRule type="cellIs" dxfId="13" priority="25" stopIfTrue="1" operator="equal">
      <formula>4</formula>
    </cfRule>
  </conditionalFormatting>
  <conditionalFormatting sqref="G9:G26">
    <cfRule type="cellIs" dxfId="12" priority="14" operator="equal">
      <formula>"LEVE"</formula>
    </cfRule>
    <cfRule type="cellIs" dxfId="11" priority="15" operator="equal">
      <formula>"MODERADO"</formula>
    </cfRule>
    <cfRule type="cellIs" dxfId="10" priority="16" operator="equal">
      <formula>"GRAVE"</formula>
    </cfRule>
  </conditionalFormatting>
  <conditionalFormatting sqref="I9:I11">
    <cfRule type="containsText" dxfId="9" priority="12" operator="containsText" text="NO">
      <formula>NOT(ISERROR(SEARCH("NO",I9)))</formula>
    </cfRule>
    <cfRule type="containsText" dxfId="8" priority="13" operator="containsText" text="SI">
      <formula>NOT(ISERROR(SEARCH("SI",I9)))</formula>
    </cfRule>
  </conditionalFormatting>
  <conditionalFormatting sqref="I12:I26">
    <cfRule type="containsText" dxfId="7" priority="10" operator="containsText" text="NO">
      <formula>NOT(ISERROR(SEARCH("NO",I12)))</formula>
    </cfRule>
    <cfRule type="containsText" dxfId="6" priority="11" operator="containsText" text="SI">
      <formula>NOT(ISERROR(SEARCH("SI",I12)))</formula>
    </cfRule>
  </conditionalFormatting>
  <conditionalFormatting sqref="R9:R11">
    <cfRule type="containsText" dxfId="5" priority="7" operator="containsText" text="CONTINUA LA ACCIÓN ANTERIOR">
      <formula>NOT(ISERROR(SEARCH("CONTINUA LA ACCIÓN ANTERIOR",R9)))</formula>
    </cfRule>
    <cfRule type="containsText" dxfId="4" priority="8" operator="containsText" text="REQUIERE NUEVA ACCIÓN">
      <formula>NOT(ISERROR(SEARCH("REQUIERE NUEVA ACCIÓN",R9)))</formula>
    </cfRule>
    <cfRule type="containsText" dxfId="3" priority="9" operator="containsText" text="RIESGO CONTROLADO">
      <formula>NOT(ISERROR(SEARCH("RIESGO CONTROLADO",R9)))</formula>
    </cfRule>
  </conditionalFormatting>
  <conditionalFormatting sqref="R12:R26">
    <cfRule type="containsText" dxfId="2" priority="1" operator="containsText" text="CONTINUA LA ACCIÓN ANTERIOR">
      <formula>NOT(ISERROR(SEARCH("CONTINUA LA ACCIÓN ANTERIOR",R12)))</formula>
    </cfRule>
    <cfRule type="containsText" dxfId="1" priority="2" operator="containsText" text="REQUIERE NUEVA ACCIÓN">
      <formula>NOT(ISERROR(SEARCH("REQUIERE NUEVA ACCIÓN",R12)))</formula>
    </cfRule>
    <cfRule type="containsText" dxfId="0" priority="3" operator="containsText" text="RIESGO CONTROLADO">
      <formula>NOT(ISERROR(SEARCH("RIESGO CONTROLADO",R12)))</formula>
    </cfRule>
  </conditionalFormatting>
  <dataValidations xWindow="777" yWindow="675" count="8">
    <dataValidation type="date" operator="greaterThan" allowBlank="1" showInputMessage="1" showErrorMessage="1" errorTitle="ERROR EN LA FECHA" error="Introduzca la fecha en la cual realiza el seguimiento al plan de manejo de riesgos (debe ser mayor a la fecha de elaboración del plan de manejo de riesgos)" promptTitle="FECHA DE REVISIÓN DEL PLAN" prompt="DD/MM/AAAA" sqref="R5">
      <formula1>39965</formula1>
    </dataValidation>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ErrorMessage="1" sqref="P12 P21 P18 P15 P24"/>
    <dataValidation allowBlank="1" showInputMessage="1" showErrorMessage="1" promptTitle="Limitación del control" prompt="Describa brevemente los problemas o limitantes tenidos al momento de aplicar el control establecido" sqref="P9"/>
    <dataValidation allowBlank="1" showInputMessage="1" showErrorMessage="1" promptTitle="FACTORES DE RIESGO" prompt="Seleccione el factor de riesgo interno o externo" sqref="B9:B26"/>
    <dataValidation type="list" allowBlank="1" showInputMessage="1" showErrorMessage="1" promptTitle="Plan de Mitigación" prompt="Establezca si tiene Plan de Mitigacion" sqref="I9:I26">
      <formula1>"SI, NO"</formula1>
    </dataValidation>
    <dataValidation allowBlank="1" showInputMessage="1" showErrorMessage="1" promptTitle="Análisis del indicador" prompt="Describa brevemente el comportamiento del indicador" sqref="L9:L26"/>
    <dataValidation type="list" allowBlank="1" showInputMessage="1" showErrorMessage="1" promptTitle="SITUACION DEL RIESGO" prompt="Evalue luego del seguimiento el riesgo." sqref="R9:R26">
      <formula1>"RIESGO CONTROLADO, REQUIERE NUEVA ACCIÓN, CONTINUA LA ACCIÓN ANTERIOR"</formula1>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18</v>
      </c>
    </row>
    <row r="3" spans="1:2" x14ac:dyDescent="0.2">
      <c r="A3" s="6" t="s">
        <v>19</v>
      </c>
    </row>
    <row r="5" spans="1:2" x14ac:dyDescent="0.2">
      <c r="A5">
        <v>1</v>
      </c>
      <c r="B5" t="s">
        <v>20</v>
      </c>
    </row>
    <row r="6" spans="1:2" x14ac:dyDescent="0.2">
      <c r="A6">
        <v>2</v>
      </c>
      <c r="B6" t="s">
        <v>21</v>
      </c>
    </row>
    <row r="7" spans="1:2" x14ac:dyDescent="0.2">
      <c r="A7">
        <v>3</v>
      </c>
      <c r="B7" t="s">
        <v>22</v>
      </c>
    </row>
    <row r="8" spans="1:2" x14ac:dyDescent="0.2">
      <c r="A8">
        <v>5</v>
      </c>
      <c r="B8" t="s">
        <v>23</v>
      </c>
    </row>
    <row r="9" spans="1:2" x14ac:dyDescent="0.2">
      <c r="A9">
        <v>6</v>
      </c>
      <c r="B9" t="s">
        <v>24</v>
      </c>
    </row>
    <row r="10" spans="1:2" x14ac:dyDescent="0.2">
      <c r="A10">
        <v>7</v>
      </c>
      <c r="B10" t="s">
        <v>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opLeftCell="A49" zoomScaleNormal="100" workbookViewId="0">
      <selection activeCell="N63" sqref="N63:Q68"/>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9.85546875" customWidth="1"/>
    <col min="13" max="17" width="13.7109375" customWidth="1"/>
    <col min="18" max="18" width="1.5703125" customWidth="1"/>
    <col min="250" max="250" width="53.85546875" customWidth="1"/>
    <col min="251" max="251" width="4.140625" customWidth="1"/>
    <col min="252" max="252" width="3.7109375" customWidth="1"/>
    <col min="253" max="254" width="4.7109375" customWidth="1"/>
    <col min="255" max="255" width="8.7109375" customWidth="1"/>
    <col min="256" max="258" width="16.7109375" customWidth="1"/>
    <col min="259" max="259" width="3.7109375" customWidth="1"/>
    <col min="506" max="506" width="53.85546875" customWidth="1"/>
    <col min="507" max="507" width="4.140625" customWidth="1"/>
    <col min="508" max="508" width="3.7109375" customWidth="1"/>
    <col min="509" max="510" width="4.7109375" customWidth="1"/>
    <col min="511" max="511" width="8.7109375" customWidth="1"/>
    <col min="512" max="514" width="16.7109375" customWidth="1"/>
    <col min="515" max="515" width="3.7109375" customWidth="1"/>
    <col min="762" max="762" width="53.85546875" customWidth="1"/>
    <col min="763" max="763" width="4.140625" customWidth="1"/>
    <col min="764" max="764" width="3.7109375" customWidth="1"/>
    <col min="765" max="766" width="4.7109375" customWidth="1"/>
    <col min="767" max="767" width="8.7109375" customWidth="1"/>
    <col min="768" max="770" width="16.7109375" customWidth="1"/>
    <col min="771" max="771" width="3.7109375" customWidth="1"/>
    <col min="1018" max="1018" width="53.85546875" customWidth="1"/>
    <col min="1019" max="1019" width="4.140625" customWidth="1"/>
    <col min="1020" max="1020" width="3.7109375" customWidth="1"/>
    <col min="1021" max="1022" width="4.7109375" customWidth="1"/>
    <col min="1023" max="1023" width="8.7109375" customWidth="1"/>
    <col min="1024" max="1026" width="16.7109375" customWidth="1"/>
    <col min="1027" max="1027" width="3.7109375" customWidth="1"/>
    <col min="1274" max="1274" width="53.85546875" customWidth="1"/>
    <col min="1275" max="1275" width="4.140625" customWidth="1"/>
    <col min="1276" max="1276" width="3.7109375" customWidth="1"/>
    <col min="1277" max="1278" width="4.7109375" customWidth="1"/>
    <col min="1279" max="1279" width="8.7109375" customWidth="1"/>
    <col min="1280" max="1282" width="16.7109375" customWidth="1"/>
    <col min="1283" max="1283" width="3.7109375" customWidth="1"/>
    <col min="1530" max="1530" width="53.85546875" customWidth="1"/>
    <col min="1531" max="1531" width="4.140625" customWidth="1"/>
    <col min="1532" max="1532" width="3.7109375" customWidth="1"/>
    <col min="1533" max="1534" width="4.7109375" customWidth="1"/>
    <col min="1535" max="1535" width="8.7109375" customWidth="1"/>
    <col min="1536" max="1538" width="16.7109375" customWidth="1"/>
    <col min="1539" max="1539" width="3.7109375" customWidth="1"/>
    <col min="1786" max="1786" width="53.85546875" customWidth="1"/>
    <col min="1787" max="1787" width="4.140625" customWidth="1"/>
    <col min="1788" max="1788" width="3.7109375" customWidth="1"/>
    <col min="1789" max="1790" width="4.7109375" customWidth="1"/>
    <col min="1791" max="1791" width="8.7109375" customWidth="1"/>
    <col min="1792" max="1794" width="16.7109375" customWidth="1"/>
    <col min="1795" max="1795" width="3.7109375" customWidth="1"/>
    <col min="2042" max="2042" width="53.85546875" customWidth="1"/>
    <col min="2043" max="2043" width="4.140625" customWidth="1"/>
    <col min="2044" max="2044" width="3.7109375" customWidth="1"/>
    <col min="2045" max="2046" width="4.7109375" customWidth="1"/>
    <col min="2047" max="2047" width="8.7109375" customWidth="1"/>
    <col min="2048" max="2050" width="16.7109375" customWidth="1"/>
    <col min="2051" max="2051" width="3.7109375" customWidth="1"/>
    <col min="2298" max="2298" width="53.85546875" customWidth="1"/>
    <col min="2299" max="2299" width="4.140625" customWidth="1"/>
    <col min="2300" max="2300" width="3.7109375" customWidth="1"/>
    <col min="2301" max="2302" width="4.7109375" customWidth="1"/>
    <col min="2303" max="2303" width="8.7109375" customWidth="1"/>
    <col min="2304" max="2306" width="16.7109375" customWidth="1"/>
    <col min="2307" max="2307" width="3.7109375" customWidth="1"/>
    <col min="2554" max="2554" width="53.85546875" customWidth="1"/>
    <col min="2555" max="2555" width="4.140625" customWidth="1"/>
    <col min="2556" max="2556" width="3.7109375" customWidth="1"/>
    <col min="2557" max="2558" width="4.7109375" customWidth="1"/>
    <col min="2559" max="2559" width="8.7109375" customWidth="1"/>
    <col min="2560" max="2562" width="16.7109375" customWidth="1"/>
    <col min="2563" max="2563" width="3.7109375" customWidth="1"/>
    <col min="2810" max="2810" width="53.85546875" customWidth="1"/>
    <col min="2811" max="2811" width="4.140625" customWidth="1"/>
    <col min="2812" max="2812" width="3.7109375" customWidth="1"/>
    <col min="2813" max="2814" width="4.7109375" customWidth="1"/>
    <col min="2815" max="2815" width="8.7109375" customWidth="1"/>
    <col min="2816" max="2818" width="16.7109375" customWidth="1"/>
    <col min="2819" max="2819" width="3.7109375" customWidth="1"/>
    <col min="3066" max="3066" width="53.85546875" customWidth="1"/>
    <col min="3067" max="3067" width="4.140625" customWidth="1"/>
    <col min="3068" max="3068" width="3.7109375" customWidth="1"/>
    <col min="3069" max="3070" width="4.7109375" customWidth="1"/>
    <col min="3071" max="3071" width="8.7109375" customWidth="1"/>
    <col min="3072" max="3074" width="16.7109375" customWidth="1"/>
    <col min="3075" max="3075" width="3.7109375" customWidth="1"/>
    <col min="3322" max="3322" width="53.85546875" customWidth="1"/>
    <col min="3323" max="3323" width="4.140625" customWidth="1"/>
    <col min="3324" max="3324" width="3.7109375" customWidth="1"/>
    <col min="3325" max="3326" width="4.7109375" customWidth="1"/>
    <col min="3327" max="3327" width="8.7109375" customWidth="1"/>
    <col min="3328" max="3330" width="16.7109375" customWidth="1"/>
    <col min="3331" max="3331" width="3.7109375" customWidth="1"/>
    <col min="3578" max="3578" width="53.85546875" customWidth="1"/>
    <col min="3579" max="3579" width="4.140625" customWidth="1"/>
    <col min="3580" max="3580" width="3.7109375" customWidth="1"/>
    <col min="3581" max="3582" width="4.7109375" customWidth="1"/>
    <col min="3583" max="3583" width="8.7109375" customWidth="1"/>
    <col min="3584" max="3586" width="16.7109375" customWidth="1"/>
    <col min="3587" max="3587" width="3.7109375" customWidth="1"/>
    <col min="3834" max="3834" width="53.85546875" customWidth="1"/>
    <col min="3835" max="3835" width="4.140625" customWidth="1"/>
    <col min="3836" max="3836" width="3.7109375" customWidth="1"/>
    <col min="3837" max="3838" width="4.7109375" customWidth="1"/>
    <col min="3839" max="3839" width="8.7109375" customWidth="1"/>
    <col min="3840" max="3842" width="16.7109375" customWidth="1"/>
    <col min="3843" max="3843" width="3.7109375" customWidth="1"/>
    <col min="4090" max="4090" width="53.85546875" customWidth="1"/>
    <col min="4091" max="4091" width="4.140625" customWidth="1"/>
    <col min="4092" max="4092" width="3.7109375" customWidth="1"/>
    <col min="4093" max="4094" width="4.7109375" customWidth="1"/>
    <col min="4095" max="4095" width="8.7109375" customWidth="1"/>
    <col min="4096" max="4098" width="16.7109375" customWidth="1"/>
    <col min="4099" max="4099" width="3.7109375" customWidth="1"/>
    <col min="4346" max="4346" width="53.85546875" customWidth="1"/>
    <col min="4347" max="4347" width="4.140625" customWidth="1"/>
    <col min="4348" max="4348" width="3.7109375" customWidth="1"/>
    <col min="4349" max="4350" width="4.7109375" customWidth="1"/>
    <col min="4351" max="4351" width="8.7109375" customWidth="1"/>
    <col min="4352" max="4354" width="16.7109375" customWidth="1"/>
    <col min="4355" max="4355" width="3.7109375" customWidth="1"/>
    <col min="4602" max="4602" width="53.85546875" customWidth="1"/>
    <col min="4603" max="4603" width="4.140625" customWidth="1"/>
    <col min="4604" max="4604" width="3.7109375" customWidth="1"/>
    <col min="4605" max="4606" width="4.7109375" customWidth="1"/>
    <col min="4607" max="4607" width="8.7109375" customWidth="1"/>
    <col min="4608" max="4610" width="16.7109375" customWidth="1"/>
    <col min="4611" max="4611" width="3.7109375" customWidth="1"/>
    <col min="4858" max="4858" width="53.85546875" customWidth="1"/>
    <col min="4859" max="4859" width="4.140625" customWidth="1"/>
    <col min="4860" max="4860" width="3.7109375" customWidth="1"/>
    <col min="4861" max="4862" width="4.7109375" customWidth="1"/>
    <col min="4863" max="4863" width="8.7109375" customWidth="1"/>
    <col min="4864" max="4866" width="16.7109375" customWidth="1"/>
    <col min="4867" max="4867" width="3.7109375" customWidth="1"/>
    <col min="5114" max="5114" width="53.85546875" customWidth="1"/>
    <col min="5115" max="5115" width="4.140625" customWidth="1"/>
    <col min="5116" max="5116" width="3.7109375" customWidth="1"/>
    <col min="5117" max="5118" width="4.7109375" customWidth="1"/>
    <col min="5119" max="5119" width="8.7109375" customWidth="1"/>
    <col min="5120" max="5122" width="16.7109375" customWidth="1"/>
    <col min="5123" max="5123" width="3.7109375" customWidth="1"/>
    <col min="5370" max="5370" width="53.85546875" customWidth="1"/>
    <col min="5371" max="5371" width="4.140625" customWidth="1"/>
    <col min="5372" max="5372" width="3.7109375" customWidth="1"/>
    <col min="5373" max="5374" width="4.7109375" customWidth="1"/>
    <col min="5375" max="5375" width="8.7109375" customWidth="1"/>
    <col min="5376" max="5378" width="16.7109375" customWidth="1"/>
    <col min="5379" max="5379" width="3.7109375" customWidth="1"/>
    <col min="5626" max="5626" width="53.85546875" customWidth="1"/>
    <col min="5627" max="5627" width="4.140625" customWidth="1"/>
    <col min="5628" max="5628" width="3.7109375" customWidth="1"/>
    <col min="5629" max="5630" width="4.7109375" customWidth="1"/>
    <col min="5631" max="5631" width="8.7109375" customWidth="1"/>
    <col min="5632" max="5634" width="16.7109375" customWidth="1"/>
    <col min="5635" max="5635" width="3.7109375" customWidth="1"/>
    <col min="5882" max="5882" width="53.85546875" customWidth="1"/>
    <col min="5883" max="5883" width="4.140625" customWidth="1"/>
    <col min="5884" max="5884" width="3.7109375" customWidth="1"/>
    <col min="5885" max="5886" width="4.7109375" customWidth="1"/>
    <col min="5887" max="5887" width="8.7109375" customWidth="1"/>
    <col min="5888" max="5890" width="16.7109375" customWidth="1"/>
    <col min="5891" max="5891" width="3.7109375" customWidth="1"/>
    <col min="6138" max="6138" width="53.85546875" customWidth="1"/>
    <col min="6139" max="6139" width="4.140625" customWidth="1"/>
    <col min="6140" max="6140" width="3.7109375" customWidth="1"/>
    <col min="6141" max="6142" width="4.7109375" customWidth="1"/>
    <col min="6143" max="6143" width="8.7109375" customWidth="1"/>
    <col min="6144" max="6146" width="16.7109375" customWidth="1"/>
    <col min="6147" max="6147" width="3.7109375" customWidth="1"/>
    <col min="6394" max="6394" width="53.85546875" customWidth="1"/>
    <col min="6395" max="6395" width="4.140625" customWidth="1"/>
    <col min="6396" max="6396" width="3.7109375" customWidth="1"/>
    <col min="6397" max="6398" width="4.7109375" customWidth="1"/>
    <col min="6399" max="6399" width="8.7109375" customWidth="1"/>
    <col min="6400" max="6402" width="16.7109375" customWidth="1"/>
    <col min="6403" max="6403" width="3.7109375" customWidth="1"/>
    <col min="6650" max="6650" width="53.85546875" customWidth="1"/>
    <col min="6651" max="6651" width="4.140625" customWidth="1"/>
    <col min="6652" max="6652" width="3.7109375" customWidth="1"/>
    <col min="6653" max="6654" width="4.7109375" customWidth="1"/>
    <col min="6655" max="6655" width="8.7109375" customWidth="1"/>
    <col min="6656" max="6658" width="16.7109375" customWidth="1"/>
    <col min="6659" max="6659" width="3.7109375" customWidth="1"/>
    <col min="6906" max="6906" width="53.85546875" customWidth="1"/>
    <col min="6907" max="6907" width="4.140625" customWidth="1"/>
    <col min="6908" max="6908" width="3.7109375" customWidth="1"/>
    <col min="6909" max="6910" width="4.7109375" customWidth="1"/>
    <col min="6911" max="6911" width="8.7109375" customWidth="1"/>
    <col min="6912" max="6914" width="16.7109375" customWidth="1"/>
    <col min="6915" max="6915" width="3.7109375" customWidth="1"/>
    <col min="7162" max="7162" width="53.85546875" customWidth="1"/>
    <col min="7163" max="7163" width="4.140625" customWidth="1"/>
    <col min="7164" max="7164" width="3.7109375" customWidth="1"/>
    <col min="7165" max="7166" width="4.7109375" customWidth="1"/>
    <col min="7167" max="7167" width="8.7109375" customWidth="1"/>
    <col min="7168" max="7170" width="16.7109375" customWidth="1"/>
    <col min="7171" max="7171" width="3.7109375" customWidth="1"/>
    <col min="7418" max="7418" width="53.85546875" customWidth="1"/>
    <col min="7419" max="7419" width="4.140625" customWidth="1"/>
    <col min="7420" max="7420" width="3.7109375" customWidth="1"/>
    <col min="7421" max="7422" width="4.7109375" customWidth="1"/>
    <col min="7423" max="7423" width="8.7109375" customWidth="1"/>
    <col min="7424" max="7426" width="16.7109375" customWidth="1"/>
    <col min="7427" max="7427" width="3.7109375" customWidth="1"/>
    <col min="7674" max="7674" width="53.85546875" customWidth="1"/>
    <col min="7675" max="7675" width="4.140625" customWidth="1"/>
    <col min="7676" max="7676" width="3.7109375" customWidth="1"/>
    <col min="7677" max="7678" width="4.7109375" customWidth="1"/>
    <col min="7679" max="7679" width="8.7109375" customWidth="1"/>
    <col min="7680" max="7682" width="16.7109375" customWidth="1"/>
    <col min="7683" max="7683" width="3.7109375" customWidth="1"/>
    <col min="7930" max="7930" width="53.85546875" customWidth="1"/>
    <col min="7931" max="7931" width="4.140625" customWidth="1"/>
    <col min="7932" max="7932" width="3.7109375" customWidth="1"/>
    <col min="7933" max="7934" width="4.7109375" customWidth="1"/>
    <col min="7935" max="7935" width="8.7109375" customWidth="1"/>
    <col min="7936" max="7938" width="16.7109375" customWidth="1"/>
    <col min="7939" max="7939" width="3.7109375" customWidth="1"/>
    <col min="8186" max="8186" width="53.85546875" customWidth="1"/>
    <col min="8187" max="8187" width="4.140625" customWidth="1"/>
    <col min="8188" max="8188" width="3.7109375" customWidth="1"/>
    <col min="8189" max="8190" width="4.7109375" customWidth="1"/>
    <col min="8191" max="8191" width="8.7109375" customWidth="1"/>
    <col min="8192" max="8194" width="16.7109375" customWidth="1"/>
    <col min="8195" max="8195" width="3.7109375" customWidth="1"/>
    <col min="8442" max="8442" width="53.85546875" customWidth="1"/>
    <col min="8443" max="8443" width="4.140625" customWidth="1"/>
    <col min="8444" max="8444" width="3.7109375" customWidth="1"/>
    <col min="8445" max="8446" width="4.7109375" customWidth="1"/>
    <col min="8447" max="8447" width="8.7109375" customWidth="1"/>
    <col min="8448" max="8450" width="16.7109375" customWidth="1"/>
    <col min="8451" max="8451" width="3.7109375" customWidth="1"/>
    <col min="8698" max="8698" width="53.85546875" customWidth="1"/>
    <col min="8699" max="8699" width="4.140625" customWidth="1"/>
    <col min="8700" max="8700" width="3.7109375" customWidth="1"/>
    <col min="8701" max="8702" width="4.7109375" customWidth="1"/>
    <col min="8703" max="8703" width="8.7109375" customWidth="1"/>
    <col min="8704" max="8706" width="16.7109375" customWidth="1"/>
    <col min="8707" max="8707" width="3.7109375" customWidth="1"/>
    <col min="8954" max="8954" width="53.85546875" customWidth="1"/>
    <col min="8955" max="8955" width="4.140625" customWidth="1"/>
    <col min="8956" max="8956" width="3.7109375" customWidth="1"/>
    <col min="8957" max="8958" width="4.7109375" customWidth="1"/>
    <col min="8959" max="8959" width="8.7109375" customWidth="1"/>
    <col min="8960" max="8962" width="16.7109375" customWidth="1"/>
    <col min="8963" max="8963" width="3.7109375" customWidth="1"/>
    <col min="9210" max="9210" width="53.85546875" customWidth="1"/>
    <col min="9211" max="9211" width="4.140625" customWidth="1"/>
    <col min="9212" max="9212" width="3.7109375" customWidth="1"/>
    <col min="9213" max="9214" width="4.7109375" customWidth="1"/>
    <col min="9215" max="9215" width="8.7109375" customWidth="1"/>
    <col min="9216" max="9218" width="16.7109375" customWidth="1"/>
    <col min="9219" max="9219" width="3.7109375" customWidth="1"/>
    <col min="9466" max="9466" width="53.85546875" customWidth="1"/>
    <col min="9467" max="9467" width="4.140625" customWidth="1"/>
    <col min="9468" max="9468" width="3.7109375" customWidth="1"/>
    <col min="9469" max="9470" width="4.7109375" customWidth="1"/>
    <col min="9471" max="9471" width="8.7109375" customWidth="1"/>
    <col min="9472" max="9474" width="16.7109375" customWidth="1"/>
    <col min="9475" max="9475" width="3.7109375" customWidth="1"/>
    <col min="9722" max="9722" width="53.85546875" customWidth="1"/>
    <col min="9723" max="9723" width="4.140625" customWidth="1"/>
    <col min="9724" max="9724" width="3.7109375" customWidth="1"/>
    <col min="9725" max="9726" width="4.7109375" customWidth="1"/>
    <col min="9727" max="9727" width="8.7109375" customWidth="1"/>
    <col min="9728" max="9730" width="16.7109375" customWidth="1"/>
    <col min="9731" max="9731" width="3.7109375" customWidth="1"/>
    <col min="9978" max="9978" width="53.85546875" customWidth="1"/>
    <col min="9979" max="9979" width="4.140625" customWidth="1"/>
    <col min="9980" max="9980" width="3.7109375" customWidth="1"/>
    <col min="9981" max="9982" width="4.7109375" customWidth="1"/>
    <col min="9983" max="9983" width="8.7109375" customWidth="1"/>
    <col min="9984" max="9986" width="16.7109375" customWidth="1"/>
    <col min="9987" max="9987" width="3.7109375" customWidth="1"/>
    <col min="10234" max="10234" width="53.85546875" customWidth="1"/>
    <col min="10235" max="10235" width="4.140625" customWidth="1"/>
    <col min="10236" max="10236" width="3.7109375" customWidth="1"/>
    <col min="10237" max="10238" width="4.7109375" customWidth="1"/>
    <col min="10239" max="10239" width="8.7109375" customWidth="1"/>
    <col min="10240" max="10242" width="16.7109375" customWidth="1"/>
    <col min="10243" max="10243" width="3.7109375" customWidth="1"/>
    <col min="10490" max="10490" width="53.85546875" customWidth="1"/>
    <col min="10491" max="10491" width="4.140625" customWidth="1"/>
    <col min="10492" max="10492" width="3.7109375" customWidth="1"/>
    <col min="10493" max="10494" width="4.7109375" customWidth="1"/>
    <col min="10495" max="10495" width="8.7109375" customWidth="1"/>
    <col min="10496" max="10498" width="16.7109375" customWidth="1"/>
    <col min="10499" max="10499" width="3.7109375" customWidth="1"/>
    <col min="10746" max="10746" width="53.85546875" customWidth="1"/>
    <col min="10747" max="10747" width="4.140625" customWidth="1"/>
    <col min="10748" max="10748" width="3.7109375" customWidth="1"/>
    <col min="10749" max="10750" width="4.7109375" customWidth="1"/>
    <col min="10751" max="10751" width="8.7109375" customWidth="1"/>
    <col min="10752" max="10754" width="16.7109375" customWidth="1"/>
    <col min="10755" max="10755" width="3.7109375" customWidth="1"/>
    <col min="11002" max="11002" width="53.85546875" customWidth="1"/>
    <col min="11003" max="11003" width="4.140625" customWidth="1"/>
    <col min="11004" max="11004" width="3.7109375" customWidth="1"/>
    <col min="11005" max="11006" width="4.7109375" customWidth="1"/>
    <col min="11007" max="11007" width="8.7109375" customWidth="1"/>
    <col min="11008" max="11010" width="16.7109375" customWidth="1"/>
    <col min="11011" max="11011" width="3.7109375" customWidth="1"/>
    <col min="11258" max="11258" width="53.85546875" customWidth="1"/>
    <col min="11259" max="11259" width="4.140625" customWidth="1"/>
    <col min="11260" max="11260" width="3.7109375" customWidth="1"/>
    <col min="11261" max="11262" width="4.7109375" customWidth="1"/>
    <col min="11263" max="11263" width="8.7109375" customWidth="1"/>
    <col min="11264" max="11266" width="16.7109375" customWidth="1"/>
    <col min="11267" max="11267" width="3.7109375" customWidth="1"/>
    <col min="11514" max="11514" width="53.85546875" customWidth="1"/>
    <col min="11515" max="11515" width="4.140625" customWidth="1"/>
    <col min="11516" max="11516" width="3.7109375" customWidth="1"/>
    <col min="11517" max="11518" width="4.7109375" customWidth="1"/>
    <col min="11519" max="11519" width="8.7109375" customWidth="1"/>
    <col min="11520" max="11522" width="16.7109375" customWidth="1"/>
    <col min="11523" max="11523" width="3.7109375" customWidth="1"/>
    <col min="11770" max="11770" width="53.85546875" customWidth="1"/>
    <col min="11771" max="11771" width="4.140625" customWidth="1"/>
    <col min="11772" max="11772" width="3.7109375" customWidth="1"/>
    <col min="11773" max="11774" width="4.7109375" customWidth="1"/>
    <col min="11775" max="11775" width="8.7109375" customWidth="1"/>
    <col min="11776" max="11778" width="16.7109375" customWidth="1"/>
    <col min="11779" max="11779" width="3.7109375" customWidth="1"/>
    <col min="12026" max="12026" width="53.85546875" customWidth="1"/>
    <col min="12027" max="12027" width="4.140625" customWidth="1"/>
    <col min="12028" max="12028" width="3.7109375" customWidth="1"/>
    <col min="12029" max="12030" width="4.7109375" customWidth="1"/>
    <col min="12031" max="12031" width="8.7109375" customWidth="1"/>
    <col min="12032" max="12034" width="16.7109375" customWidth="1"/>
    <col min="12035" max="12035" width="3.7109375" customWidth="1"/>
    <col min="12282" max="12282" width="53.85546875" customWidth="1"/>
    <col min="12283" max="12283" width="4.140625" customWidth="1"/>
    <col min="12284" max="12284" width="3.7109375" customWidth="1"/>
    <col min="12285" max="12286" width="4.7109375" customWidth="1"/>
    <col min="12287" max="12287" width="8.7109375" customWidth="1"/>
    <col min="12288" max="12290" width="16.7109375" customWidth="1"/>
    <col min="12291" max="12291" width="3.7109375" customWidth="1"/>
    <col min="12538" max="12538" width="53.85546875" customWidth="1"/>
    <col min="12539" max="12539" width="4.140625" customWidth="1"/>
    <col min="12540" max="12540" width="3.7109375" customWidth="1"/>
    <col min="12541" max="12542" width="4.7109375" customWidth="1"/>
    <col min="12543" max="12543" width="8.7109375" customWidth="1"/>
    <col min="12544" max="12546" width="16.7109375" customWidth="1"/>
    <col min="12547" max="12547" width="3.7109375" customWidth="1"/>
    <col min="12794" max="12794" width="53.85546875" customWidth="1"/>
    <col min="12795" max="12795" width="4.140625" customWidth="1"/>
    <col min="12796" max="12796" width="3.7109375" customWidth="1"/>
    <col min="12797" max="12798" width="4.7109375" customWidth="1"/>
    <col min="12799" max="12799" width="8.7109375" customWidth="1"/>
    <col min="12800" max="12802" width="16.7109375" customWidth="1"/>
    <col min="12803" max="12803" width="3.7109375" customWidth="1"/>
    <col min="13050" max="13050" width="53.85546875" customWidth="1"/>
    <col min="13051" max="13051" width="4.140625" customWidth="1"/>
    <col min="13052" max="13052" width="3.7109375" customWidth="1"/>
    <col min="13053" max="13054" width="4.7109375" customWidth="1"/>
    <col min="13055" max="13055" width="8.7109375" customWidth="1"/>
    <col min="13056" max="13058" width="16.7109375" customWidth="1"/>
    <col min="13059" max="13059" width="3.7109375" customWidth="1"/>
    <col min="13306" max="13306" width="53.85546875" customWidth="1"/>
    <col min="13307" max="13307" width="4.140625" customWidth="1"/>
    <col min="13308" max="13308" width="3.7109375" customWidth="1"/>
    <col min="13309" max="13310" width="4.7109375" customWidth="1"/>
    <col min="13311" max="13311" width="8.7109375" customWidth="1"/>
    <col min="13312" max="13314" width="16.7109375" customWidth="1"/>
    <col min="13315" max="13315" width="3.7109375" customWidth="1"/>
    <col min="13562" max="13562" width="53.85546875" customWidth="1"/>
    <col min="13563" max="13563" width="4.140625" customWidth="1"/>
    <col min="13564" max="13564" width="3.7109375" customWidth="1"/>
    <col min="13565" max="13566" width="4.7109375" customWidth="1"/>
    <col min="13567" max="13567" width="8.7109375" customWidth="1"/>
    <col min="13568" max="13570" width="16.7109375" customWidth="1"/>
    <col min="13571" max="13571" width="3.7109375" customWidth="1"/>
    <col min="13818" max="13818" width="53.85546875" customWidth="1"/>
    <col min="13819" max="13819" width="4.140625" customWidth="1"/>
    <col min="13820" max="13820" width="3.7109375" customWidth="1"/>
    <col min="13821" max="13822" width="4.7109375" customWidth="1"/>
    <col min="13823" max="13823" width="8.7109375" customWidth="1"/>
    <col min="13824" max="13826" width="16.7109375" customWidth="1"/>
    <col min="13827" max="13827" width="3.7109375" customWidth="1"/>
    <col min="14074" max="14074" width="53.85546875" customWidth="1"/>
    <col min="14075" max="14075" width="4.140625" customWidth="1"/>
    <col min="14076" max="14076" width="3.7109375" customWidth="1"/>
    <col min="14077" max="14078" width="4.7109375" customWidth="1"/>
    <col min="14079" max="14079" width="8.7109375" customWidth="1"/>
    <col min="14080" max="14082" width="16.7109375" customWidth="1"/>
    <col min="14083" max="14083" width="3.7109375" customWidth="1"/>
    <col min="14330" max="14330" width="53.85546875" customWidth="1"/>
    <col min="14331" max="14331" width="4.140625" customWidth="1"/>
    <col min="14332" max="14332" width="3.7109375" customWidth="1"/>
    <col min="14333" max="14334" width="4.7109375" customWidth="1"/>
    <col min="14335" max="14335" width="8.7109375" customWidth="1"/>
    <col min="14336" max="14338" width="16.7109375" customWidth="1"/>
    <col min="14339" max="14339" width="3.7109375" customWidth="1"/>
    <col min="14586" max="14586" width="53.85546875" customWidth="1"/>
    <col min="14587" max="14587" width="4.140625" customWidth="1"/>
    <col min="14588" max="14588" width="3.7109375" customWidth="1"/>
    <col min="14589" max="14590" width="4.7109375" customWidth="1"/>
    <col min="14591" max="14591" width="8.7109375" customWidth="1"/>
    <col min="14592" max="14594" width="16.7109375" customWidth="1"/>
    <col min="14595" max="14595" width="3.7109375" customWidth="1"/>
    <col min="14842" max="14842" width="53.85546875" customWidth="1"/>
    <col min="14843" max="14843" width="4.140625" customWidth="1"/>
    <col min="14844" max="14844" width="3.7109375" customWidth="1"/>
    <col min="14845" max="14846" width="4.7109375" customWidth="1"/>
    <col min="14847" max="14847" width="8.7109375" customWidth="1"/>
    <col min="14848" max="14850" width="16.7109375" customWidth="1"/>
    <col min="14851" max="14851" width="3.7109375" customWidth="1"/>
    <col min="15098" max="15098" width="53.85546875" customWidth="1"/>
    <col min="15099" max="15099" width="4.140625" customWidth="1"/>
    <col min="15100" max="15100" width="3.7109375" customWidth="1"/>
    <col min="15101" max="15102" width="4.7109375" customWidth="1"/>
    <col min="15103" max="15103" width="8.7109375" customWidth="1"/>
    <col min="15104" max="15106" width="16.7109375" customWidth="1"/>
    <col min="15107" max="15107" width="3.7109375" customWidth="1"/>
    <col min="15354" max="15354" width="53.85546875" customWidth="1"/>
    <col min="15355" max="15355" width="4.140625" customWidth="1"/>
    <col min="15356" max="15356" width="3.7109375" customWidth="1"/>
    <col min="15357" max="15358" width="4.7109375" customWidth="1"/>
    <col min="15359" max="15359" width="8.7109375" customWidth="1"/>
    <col min="15360" max="15362" width="16.7109375" customWidth="1"/>
    <col min="15363" max="15363" width="3.7109375" customWidth="1"/>
    <col min="15610" max="15610" width="53.85546875" customWidth="1"/>
    <col min="15611" max="15611" width="4.140625" customWidth="1"/>
    <col min="15612" max="15612" width="3.7109375" customWidth="1"/>
    <col min="15613" max="15614" width="4.7109375" customWidth="1"/>
    <col min="15615" max="15615" width="8.7109375" customWidth="1"/>
    <col min="15616" max="15618" width="16.7109375" customWidth="1"/>
    <col min="15619" max="15619" width="3.7109375" customWidth="1"/>
    <col min="15866" max="15866" width="53.85546875" customWidth="1"/>
    <col min="15867" max="15867" width="4.140625" customWidth="1"/>
    <col min="15868" max="15868" width="3.7109375" customWidth="1"/>
    <col min="15869" max="15870" width="4.7109375" customWidth="1"/>
    <col min="15871" max="15871" width="8.7109375" customWidth="1"/>
    <col min="15872" max="15874" width="16.7109375" customWidth="1"/>
    <col min="15875" max="15875" width="3.7109375" customWidth="1"/>
    <col min="16122" max="16122" width="53.85546875" customWidth="1"/>
    <col min="16123" max="16123" width="4.140625" customWidth="1"/>
    <col min="16124" max="16124" width="3.7109375" customWidth="1"/>
    <col min="16125" max="16126" width="4.7109375" customWidth="1"/>
    <col min="16127" max="16127" width="8.7109375" customWidth="1"/>
    <col min="16128" max="16130" width="16.7109375" customWidth="1"/>
    <col min="16131" max="16131" width="3.7109375" customWidth="1"/>
  </cols>
  <sheetData>
    <row r="1" spans="1:18" ht="15.75" x14ac:dyDescent="0.25">
      <c r="A1" s="307" t="s">
        <v>95</v>
      </c>
      <c r="B1" s="308"/>
      <c r="C1" s="308"/>
      <c r="D1" s="308"/>
      <c r="E1" s="308"/>
      <c r="F1" s="308"/>
      <c r="G1" s="308"/>
      <c r="H1" s="308"/>
      <c r="I1" s="308"/>
      <c r="J1" s="308"/>
      <c r="K1" s="308"/>
      <c r="L1" s="308"/>
      <c r="M1" s="308"/>
      <c r="N1" s="308"/>
      <c r="O1" s="308"/>
      <c r="P1" s="308"/>
      <c r="Q1" s="308"/>
      <c r="R1" s="309"/>
    </row>
    <row r="2" spans="1:18" ht="15.75" x14ac:dyDescent="0.25">
      <c r="A2" s="81"/>
      <c r="B2" s="82"/>
      <c r="C2" s="82"/>
      <c r="D2" s="82"/>
      <c r="E2" s="82"/>
      <c r="F2" s="82"/>
      <c r="G2" s="82"/>
      <c r="H2" s="82"/>
      <c r="I2" s="82"/>
      <c r="J2" s="82"/>
      <c r="K2" s="82"/>
      <c r="L2" s="82"/>
      <c r="M2" s="82"/>
      <c r="N2" s="82"/>
      <c r="O2" s="82"/>
      <c r="P2" s="82"/>
      <c r="Q2" s="82"/>
      <c r="R2" s="83"/>
    </row>
    <row r="3" spans="1:18" ht="15.75" x14ac:dyDescent="0.25">
      <c r="A3" s="304" t="s">
        <v>94</v>
      </c>
      <c r="B3" s="305"/>
      <c r="C3" s="305"/>
      <c r="D3" s="305"/>
      <c r="E3" s="305"/>
      <c r="F3" s="305"/>
      <c r="G3" s="305"/>
      <c r="H3" s="305"/>
      <c r="I3" s="305"/>
      <c r="J3" s="305"/>
      <c r="K3" s="305"/>
      <c r="L3" s="305"/>
      <c r="M3" s="305"/>
      <c r="N3" s="305"/>
      <c r="O3" s="305"/>
      <c r="P3" s="305"/>
      <c r="Q3" s="305"/>
      <c r="R3" s="306"/>
    </row>
    <row r="4" spans="1:18" x14ac:dyDescent="0.2">
      <c r="A4" s="76"/>
      <c r="B4" s="77"/>
      <c r="C4" s="78"/>
      <c r="D4" s="78"/>
      <c r="E4" s="78"/>
      <c r="F4" s="78"/>
      <c r="G4" s="78"/>
      <c r="H4" s="78"/>
      <c r="I4" s="78"/>
      <c r="J4" s="78"/>
      <c r="K4" s="78"/>
      <c r="L4" s="78"/>
      <c r="M4" s="78"/>
      <c r="N4" s="78"/>
      <c r="O4" s="78"/>
      <c r="P4" s="78"/>
      <c r="Q4" s="78"/>
      <c r="R4" s="79"/>
    </row>
    <row r="5" spans="1:18" x14ac:dyDescent="0.2">
      <c r="A5" s="303" t="s">
        <v>90</v>
      </c>
      <c r="B5" s="303"/>
      <c r="C5" s="313">
        <v>2</v>
      </c>
      <c r="D5" s="313"/>
      <c r="E5" s="80" t="s">
        <v>91</v>
      </c>
      <c r="F5" s="311" t="s">
        <v>139</v>
      </c>
      <c r="G5" s="312"/>
      <c r="H5" s="80" t="s">
        <v>92</v>
      </c>
      <c r="I5" s="310" t="s">
        <v>93</v>
      </c>
      <c r="J5" s="310"/>
      <c r="K5" s="310"/>
      <c r="L5" s="310"/>
      <c r="M5" s="310"/>
      <c r="N5" s="326" t="s">
        <v>86</v>
      </c>
      <c r="O5" s="327"/>
      <c r="P5" s="328" t="s">
        <v>12</v>
      </c>
      <c r="Q5" s="329"/>
      <c r="R5" s="330"/>
    </row>
    <row r="6" spans="1:18" ht="13.5" thickBot="1" x14ac:dyDescent="0.25">
      <c r="A6" s="84"/>
      <c r="B6" s="84"/>
      <c r="C6" s="85"/>
      <c r="D6" s="85"/>
      <c r="E6" s="85"/>
      <c r="F6" s="85"/>
      <c r="G6" s="85"/>
      <c r="H6" s="85"/>
      <c r="I6" s="85"/>
      <c r="J6" s="85"/>
      <c r="K6" s="85"/>
      <c r="L6" s="85"/>
      <c r="M6" s="85"/>
      <c r="N6" s="85"/>
      <c r="O6" s="85"/>
      <c r="P6" s="85"/>
      <c r="Q6" s="85"/>
      <c r="R6" s="85"/>
    </row>
    <row r="7" spans="1:18" ht="24" customHeight="1" x14ac:dyDescent="0.2">
      <c r="A7" s="86" t="s">
        <v>27</v>
      </c>
      <c r="B7" s="319"/>
      <c r="C7" s="256" t="s">
        <v>124</v>
      </c>
      <c r="D7" s="256"/>
      <c r="E7" s="256"/>
      <c r="F7" s="256"/>
      <c r="G7" s="256"/>
      <c r="H7" s="256"/>
      <c r="I7" s="323"/>
      <c r="J7" s="298"/>
      <c r="K7" s="322" t="s">
        <v>123</v>
      </c>
      <c r="L7" s="322"/>
      <c r="M7" s="322"/>
      <c r="N7" s="322"/>
      <c r="O7" s="322"/>
      <c r="P7" s="322"/>
      <c r="Q7" s="322"/>
      <c r="R7" s="314"/>
    </row>
    <row r="8" spans="1:18" ht="15" customHeight="1" x14ac:dyDescent="0.2">
      <c r="A8" s="290" t="s">
        <v>30</v>
      </c>
      <c r="B8" s="320"/>
      <c r="C8" s="257"/>
      <c r="D8" s="257"/>
      <c r="E8" s="257"/>
      <c r="F8" s="257"/>
      <c r="G8" s="257"/>
      <c r="H8" s="257"/>
      <c r="I8" s="324"/>
      <c r="J8" s="299"/>
      <c r="K8" s="243" t="s">
        <v>153</v>
      </c>
      <c r="L8" s="243"/>
      <c r="M8" s="243"/>
      <c r="N8" s="243"/>
      <c r="O8" s="243"/>
      <c r="P8" s="243"/>
      <c r="Q8" s="243"/>
      <c r="R8" s="315"/>
    </row>
    <row r="9" spans="1:18" ht="15" customHeight="1" x14ac:dyDescent="0.2">
      <c r="A9" s="290"/>
      <c r="B9" s="320"/>
      <c r="C9" s="241" t="s">
        <v>28</v>
      </c>
      <c r="D9" s="241"/>
      <c r="E9" s="241"/>
      <c r="F9" s="241" t="s">
        <v>29</v>
      </c>
      <c r="G9" s="241"/>
      <c r="H9" s="241"/>
      <c r="I9" s="324"/>
      <c r="J9" s="299"/>
      <c r="K9" s="243"/>
      <c r="L9" s="243"/>
      <c r="M9" s="243"/>
      <c r="N9" s="243"/>
      <c r="O9" s="243"/>
      <c r="P9" s="243"/>
      <c r="Q9" s="243"/>
      <c r="R9" s="315"/>
    </row>
    <row r="10" spans="1:18" ht="15" customHeight="1" x14ac:dyDescent="0.2">
      <c r="A10" s="290"/>
      <c r="B10" s="320"/>
      <c r="C10" s="242" t="s">
        <v>43</v>
      </c>
      <c r="D10" s="242"/>
      <c r="E10" s="242"/>
      <c r="F10" s="242" t="s">
        <v>49</v>
      </c>
      <c r="G10" s="242"/>
      <c r="H10" s="242"/>
      <c r="I10" s="324"/>
      <c r="J10" s="299"/>
      <c r="K10" s="243" t="s">
        <v>154</v>
      </c>
      <c r="L10" s="243"/>
      <c r="M10" s="243"/>
      <c r="N10" s="243"/>
      <c r="O10" s="243"/>
      <c r="P10" s="243"/>
      <c r="Q10" s="243"/>
      <c r="R10" s="315"/>
    </row>
    <row r="11" spans="1:18" ht="12.75" customHeight="1" x14ac:dyDescent="0.2">
      <c r="A11" s="290"/>
      <c r="B11" s="320"/>
      <c r="C11" s="242" t="s">
        <v>44</v>
      </c>
      <c r="D11" s="242"/>
      <c r="E11" s="242"/>
      <c r="F11" s="242" t="s">
        <v>50</v>
      </c>
      <c r="G11" s="242"/>
      <c r="H11" s="242"/>
      <c r="I11" s="324"/>
      <c r="J11" s="299"/>
      <c r="K11" s="243"/>
      <c r="L11" s="243"/>
      <c r="M11" s="243"/>
      <c r="N11" s="243"/>
      <c r="O11" s="243"/>
      <c r="P11" s="243"/>
      <c r="Q11" s="243"/>
      <c r="R11" s="315"/>
    </row>
    <row r="12" spans="1:18" ht="15" customHeight="1" x14ac:dyDescent="0.2">
      <c r="A12" s="290"/>
      <c r="B12" s="320"/>
      <c r="C12" s="242" t="s">
        <v>45</v>
      </c>
      <c r="D12" s="242"/>
      <c r="E12" s="242"/>
      <c r="F12" s="242" t="s">
        <v>51</v>
      </c>
      <c r="G12" s="242"/>
      <c r="H12" s="242"/>
      <c r="I12" s="324"/>
      <c r="J12" s="299"/>
      <c r="K12" s="243"/>
      <c r="L12" s="243"/>
      <c r="M12" s="243"/>
      <c r="N12" s="243"/>
      <c r="O12" s="243"/>
      <c r="P12" s="243"/>
      <c r="Q12" s="243"/>
      <c r="R12" s="315"/>
    </row>
    <row r="13" spans="1:18" ht="12.75" customHeight="1" x14ac:dyDescent="0.2">
      <c r="A13" s="290"/>
      <c r="B13" s="320"/>
      <c r="C13" s="242" t="s">
        <v>46</v>
      </c>
      <c r="D13" s="242"/>
      <c r="E13" s="242"/>
      <c r="F13" s="242" t="s">
        <v>52</v>
      </c>
      <c r="G13" s="242"/>
      <c r="H13" s="242"/>
      <c r="I13" s="324"/>
      <c r="J13" s="299"/>
      <c r="K13" s="243" t="s">
        <v>155</v>
      </c>
      <c r="L13" s="243"/>
      <c r="M13" s="243"/>
      <c r="N13" s="243"/>
      <c r="O13" s="243"/>
      <c r="P13" s="243"/>
      <c r="Q13" s="243"/>
      <c r="R13" s="315"/>
    </row>
    <row r="14" spans="1:18" ht="12.75" customHeight="1" x14ac:dyDescent="0.2">
      <c r="A14" s="290"/>
      <c r="B14" s="320"/>
      <c r="C14" s="242" t="s">
        <v>96</v>
      </c>
      <c r="D14" s="242"/>
      <c r="E14" s="242"/>
      <c r="F14" s="242" t="s">
        <v>53</v>
      </c>
      <c r="G14" s="242"/>
      <c r="H14" s="242"/>
      <c r="I14" s="324"/>
      <c r="J14" s="299"/>
      <c r="K14" s="243"/>
      <c r="L14" s="243"/>
      <c r="M14" s="243"/>
      <c r="N14" s="243"/>
      <c r="O14" s="243"/>
      <c r="P14" s="243"/>
      <c r="Q14" s="243"/>
      <c r="R14" s="315"/>
    </row>
    <row r="15" spans="1:18" ht="12.75" customHeight="1" x14ac:dyDescent="0.2">
      <c r="A15" s="290"/>
      <c r="B15" s="320"/>
      <c r="C15" s="242" t="s">
        <v>48</v>
      </c>
      <c r="D15" s="242"/>
      <c r="E15" s="242"/>
      <c r="F15" s="242" t="s">
        <v>152</v>
      </c>
      <c r="G15" s="242"/>
      <c r="H15" s="242"/>
      <c r="I15" s="324"/>
      <c r="J15" s="299"/>
      <c r="K15" s="243" t="s">
        <v>156</v>
      </c>
      <c r="L15" s="243"/>
      <c r="M15" s="243"/>
      <c r="N15" s="243"/>
      <c r="O15" s="243"/>
      <c r="P15" s="243"/>
      <c r="Q15" s="243"/>
      <c r="R15" s="315"/>
    </row>
    <row r="16" spans="1:18" ht="12.75" customHeight="1" x14ac:dyDescent="0.2">
      <c r="A16" s="290"/>
      <c r="B16" s="320"/>
      <c r="C16" s="242" t="s">
        <v>47</v>
      </c>
      <c r="D16" s="242"/>
      <c r="E16" s="242"/>
      <c r="F16" s="85"/>
      <c r="G16" s="85"/>
      <c r="H16" s="85"/>
      <c r="I16" s="324"/>
      <c r="J16" s="299"/>
      <c r="K16" s="243" t="s">
        <v>157</v>
      </c>
      <c r="L16" s="243"/>
      <c r="M16" s="243"/>
      <c r="N16" s="243"/>
      <c r="O16" s="243"/>
      <c r="P16" s="243"/>
      <c r="Q16" s="243"/>
      <c r="R16" s="315"/>
    </row>
    <row r="17" spans="1:19" ht="12.75" customHeight="1" x14ac:dyDescent="0.2">
      <c r="A17" s="290"/>
      <c r="B17" s="320"/>
      <c r="C17" s="242" t="s">
        <v>125</v>
      </c>
      <c r="D17" s="242"/>
      <c r="E17" s="242"/>
      <c r="F17" s="242"/>
      <c r="G17" s="242"/>
      <c r="H17" s="242"/>
      <c r="I17" s="324"/>
      <c r="J17" s="299"/>
      <c r="K17" s="243"/>
      <c r="L17" s="243"/>
      <c r="M17" s="243"/>
      <c r="N17" s="243"/>
      <c r="O17" s="243"/>
      <c r="P17" s="243"/>
      <c r="Q17" s="243"/>
      <c r="R17" s="315"/>
    </row>
    <row r="18" spans="1:19" ht="19.5" customHeight="1" x14ac:dyDescent="0.2">
      <c r="A18" s="290"/>
      <c r="B18" s="320"/>
      <c r="C18" s="242"/>
      <c r="D18" s="242"/>
      <c r="E18" s="242"/>
      <c r="F18" s="242"/>
      <c r="G18" s="242"/>
      <c r="H18" s="242"/>
      <c r="I18" s="324"/>
      <c r="J18" s="299"/>
      <c r="K18" s="243"/>
      <c r="L18" s="243"/>
      <c r="M18" s="243"/>
      <c r="N18" s="243"/>
      <c r="O18" s="243"/>
      <c r="P18" s="243"/>
      <c r="Q18" s="243"/>
      <c r="R18" s="315"/>
    </row>
    <row r="19" spans="1:19" ht="13.5" thickBot="1" x14ac:dyDescent="0.25">
      <c r="A19" s="291"/>
      <c r="B19" s="321"/>
      <c r="C19" s="317"/>
      <c r="D19" s="317"/>
      <c r="E19" s="317"/>
      <c r="F19" s="317"/>
      <c r="G19" s="317"/>
      <c r="H19" s="317"/>
      <c r="I19" s="325"/>
      <c r="J19" s="300"/>
      <c r="K19" s="318"/>
      <c r="L19" s="318"/>
      <c r="M19" s="318"/>
      <c r="N19" s="318"/>
      <c r="O19" s="318"/>
      <c r="P19" s="318"/>
      <c r="Q19" s="318"/>
      <c r="R19" s="316"/>
    </row>
    <row r="20" spans="1:19" ht="24" customHeight="1" x14ac:dyDescent="0.2">
      <c r="A20" s="87" t="s">
        <v>31</v>
      </c>
      <c r="B20" s="263"/>
      <c r="C20" s="257" t="s">
        <v>65</v>
      </c>
      <c r="D20" s="257"/>
      <c r="E20" s="257"/>
      <c r="F20" s="257"/>
      <c r="G20" s="257"/>
      <c r="H20" s="257"/>
      <c r="I20" s="269"/>
      <c r="J20" s="298"/>
      <c r="K20" s="78"/>
      <c r="L20" s="279" t="s">
        <v>64</v>
      </c>
      <c r="M20" s="279"/>
      <c r="N20" s="279"/>
      <c r="O20" s="279"/>
      <c r="P20" s="279"/>
      <c r="Q20" s="279"/>
      <c r="R20" s="332"/>
    </row>
    <row r="21" spans="1:19" x14ac:dyDescent="0.2">
      <c r="A21" s="290" t="s">
        <v>32</v>
      </c>
      <c r="B21" s="264"/>
      <c r="C21" s="280"/>
      <c r="D21" s="280"/>
      <c r="E21" s="280"/>
      <c r="F21" s="280"/>
      <c r="G21" s="280"/>
      <c r="H21" s="280"/>
      <c r="I21" s="270"/>
      <c r="J21" s="299"/>
      <c r="K21" s="89"/>
      <c r="L21" s="279"/>
      <c r="M21" s="279"/>
      <c r="N21" s="279"/>
      <c r="O21" s="279"/>
      <c r="P21" s="279"/>
      <c r="Q21" s="279"/>
      <c r="R21" s="275"/>
      <c r="S21" s="8"/>
    </row>
    <row r="22" spans="1:19" ht="12.75" customHeight="1" x14ac:dyDescent="0.2">
      <c r="A22" s="290"/>
      <c r="B22" s="264"/>
      <c r="C22" s="282" t="s">
        <v>158</v>
      </c>
      <c r="D22" s="282"/>
      <c r="E22" s="282"/>
      <c r="F22" s="282"/>
      <c r="G22" s="282"/>
      <c r="H22" s="282"/>
      <c r="I22" s="270"/>
      <c r="J22" s="299"/>
      <c r="K22" s="85"/>
      <c r="L22" s="283" t="s">
        <v>33</v>
      </c>
      <c r="M22" s="244" t="s">
        <v>55</v>
      </c>
      <c r="N22" s="247">
        <v>3</v>
      </c>
      <c r="O22" s="251">
        <v>6</v>
      </c>
      <c r="P22" s="251">
        <v>9</v>
      </c>
      <c r="Q22" s="85"/>
      <c r="R22" s="275"/>
      <c r="S22" s="7"/>
    </row>
    <row r="23" spans="1:19" x14ac:dyDescent="0.2">
      <c r="A23" s="290"/>
      <c r="B23" s="264"/>
      <c r="C23" s="282" t="s">
        <v>159</v>
      </c>
      <c r="D23" s="282"/>
      <c r="E23" s="282"/>
      <c r="F23" s="282"/>
      <c r="G23" s="282"/>
      <c r="H23" s="282"/>
      <c r="I23" s="270"/>
      <c r="J23" s="299"/>
      <c r="K23" s="85"/>
      <c r="L23" s="283"/>
      <c r="M23" s="244"/>
      <c r="N23" s="248"/>
      <c r="O23" s="252"/>
      <c r="P23" s="252"/>
      <c r="Q23" s="85"/>
      <c r="R23" s="275"/>
      <c r="S23" s="7"/>
    </row>
    <row r="24" spans="1:19" x14ac:dyDescent="0.2">
      <c r="A24" s="290"/>
      <c r="B24" s="264"/>
      <c r="C24" s="282" t="s">
        <v>160</v>
      </c>
      <c r="D24" s="282"/>
      <c r="E24" s="282"/>
      <c r="F24" s="282"/>
      <c r="G24" s="282"/>
      <c r="H24" s="282"/>
      <c r="I24" s="270"/>
      <c r="J24" s="299"/>
      <c r="K24" s="85"/>
      <c r="L24" s="283"/>
      <c r="M24" s="244" t="s">
        <v>42</v>
      </c>
      <c r="N24" s="247">
        <v>2</v>
      </c>
      <c r="O24" s="292">
        <v>4</v>
      </c>
      <c r="P24" s="249">
        <v>6</v>
      </c>
      <c r="Q24" s="85"/>
      <c r="R24" s="275"/>
      <c r="S24" s="7"/>
    </row>
    <row r="25" spans="1:19" x14ac:dyDescent="0.2">
      <c r="A25" s="290"/>
      <c r="B25" s="264"/>
      <c r="C25" s="282" t="s">
        <v>161</v>
      </c>
      <c r="D25" s="282"/>
      <c r="E25" s="282"/>
      <c r="F25" s="282"/>
      <c r="G25" s="282"/>
      <c r="H25" s="282"/>
      <c r="I25" s="270"/>
      <c r="J25" s="299"/>
      <c r="K25" s="85"/>
      <c r="L25" s="283"/>
      <c r="M25" s="244"/>
      <c r="N25" s="248"/>
      <c r="O25" s="293"/>
      <c r="P25" s="250"/>
      <c r="Q25" s="85"/>
      <c r="R25" s="275"/>
      <c r="S25" s="7"/>
    </row>
    <row r="26" spans="1:19" x14ac:dyDescent="0.2">
      <c r="A26" s="290"/>
      <c r="B26" s="264"/>
      <c r="C26" s="281"/>
      <c r="D26" s="281"/>
      <c r="E26" s="281"/>
      <c r="F26" s="281"/>
      <c r="G26" s="281"/>
      <c r="H26" s="281"/>
      <c r="I26" s="270"/>
      <c r="J26" s="299"/>
      <c r="K26" s="85"/>
      <c r="L26" s="283"/>
      <c r="M26" s="244" t="s">
        <v>56</v>
      </c>
      <c r="N26" s="294">
        <v>1</v>
      </c>
      <c r="O26" s="247">
        <v>2</v>
      </c>
      <c r="P26" s="247">
        <v>3</v>
      </c>
      <c r="Q26" s="85"/>
      <c r="R26" s="275"/>
      <c r="S26" s="7"/>
    </row>
    <row r="27" spans="1:19" x14ac:dyDescent="0.2">
      <c r="A27" s="290"/>
      <c r="B27" s="264"/>
      <c r="C27" s="282" t="s">
        <v>162</v>
      </c>
      <c r="D27" s="282"/>
      <c r="E27" s="282"/>
      <c r="F27" s="282"/>
      <c r="G27" s="282"/>
      <c r="H27" s="282"/>
      <c r="I27" s="270"/>
      <c r="J27" s="299"/>
      <c r="K27" s="85"/>
      <c r="L27" s="283"/>
      <c r="M27" s="244"/>
      <c r="N27" s="295"/>
      <c r="O27" s="248"/>
      <c r="P27" s="248"/>
      <c r="Q27" s="85"/>
      <c r="R27" s="275"/>
    </row>
    <row r="28" spans="1:19" x14ac:dyDescent="0.2">
      <c r="A28" s="290"/>
      <c r="B28" s="264"/>
      <c r="C28" s="282" t="s">
        <v>163</v>
      </c>
      <c r="D28" s="282"/>
      <c r="E28" s="282"/>
      <c r="F28" s="282"/>
      <c r="G28" s="282"/>
      <c r="H28" s="282"/>
      <c r="I28" s="270"/>
      <c r="J28" s="299"/>
      <c r="K28" s="90"/>
      <c r="L28" s="90"/>
      <c r="M28" s="85"/>
      <c r="N28" s="244" t="s">
        <v>57</v>
      </c>
      <c r="O28" s="245" t="s">
        <v>42</v>
      </c>
      <c r="P28" s="245" t="s">
        <v>55</v>
      </c>
      <c r="Q28" s="85"/>
      <c r="R28" s="275"/>
    </row>
    <row r="29" spans="1:19" x14ac:dyDescent="0.2">
      <c r="A29" s="290"/>
      <c r="B29" s="264"/>
      <c r="C29" s="282" t="s">
        <v>164</v>
      </c>
      <c r="D29" s="282"/>
      <c r="E29" s="282"/>
      <c r="F29" s="282"/>
      <c r="G29" s="282"/>
      <c r="H29" s="282"/>
      <c r="I29" s="270"/>
      <c r="J29" s="299"/>
      <c r="K29" s="281"/>
      <c r="L29" s="281"/>
      <c r="M29" s="85"/>
      <c r="N29" s="244"/>
      <c r="O29" s="246"/>
      <c r="P29" s="246"/>
      <c r="Q29" s="85"/>
      <c r="R29" s="275"/>
    </row>
    <row r="30" spans="1:19" x14ac:dyDescent="0.2">
      <c r="A30" s="290"/>
      <c r="B30" s="264"/>
      <c r="C30" s="282" t="s">
        <v>165</v>
      </c>
      <c r="D30" s="282"/>
      <c r="E30" s="282"/>
      <c r="F30" s="282"/>
      <c r="G30" s="282"/>
      <c r="H30" s="282"/>
      <c r="I30" s="270"/>
      <c r="J30" s="299"/>
      <c r="K30" s="281"/>
      <c r="L30" s="281"/>
      <c r="M30" s="296" t="s">
        <v>34</v>
      </c>
      <c r="N30" s="296"/>
      <c r="O30" s="296"/>
      <c r="P30" s="296"/>
      <c r="Q30" s="296"/>
      <c r="R30" s="275"/>
    </row>
    <row r="31" spans="1:19" x14ac:dyDescent="0.2">
      <c r="A31" s="290"/>
      <c r="B31" s="264"/>
      <c r="C31" s="280"/>
      <c r="D31" s="280"/>
      <c r="E31" s="280"/>
      <c r="F31" s="280"/>
      <c r="G31" s="280"/>
      <c r="H31" s="280"/>
      <c r="I31" s="270"/>
      <c r="J31" s="299"/>
      <c r="K31" s="281"/>
      <c r="L31" s="281"/>
      <c r="M31" s="91"/>
      <c r="N31" s="91"/>
      <c r="O31" s="91"/>
      <c r="P31" s="91"/>
      <c r="Q31" s="91"/>
      <c r="R31" s="275"/>
    </row>
    <row r="32" spans="1:19" ht="26.25" customHeight="1" x14ac:dyDescent="0.2">
      <c r="A32" s="290"/>
      <c r="B32" s="264"/>
      <c r="C32" s="282" t="s">
        <v>166</v>
      </c>
      <c r="D32" s="282"/>
      <c r="E32" s="282"/>
      <c r="F32" s="282"/>
      <c r="G32" s="282"/>
      <c r="H32" s="282"/>
      <c r="I32" s="270"/>
      <c r="J32" s="299"/>
      <c r="K32" s="281" t="s">
        <v>54</v>
      </c>
      <c r="L32" s="281"/>
      <c r="M32" s="281"/>
      <c r="N32" s="281"/>
      <c r="O32" s="281"/>
      <c r="P32" s="281"/>
      <c r="Q32" s="281"/>
      <c r="R32" s="275"/>
    </row>
    <row r="33" spans="1:18" ht="13.5" thickBot="1" x14ac:dyDescent="0.25">
      <c r="A33" s="291"/>
      <c r="B33" s="265"/>
      <c r="C33" s="260"/>
      <c r="D33" s="260"/>
      <c r="E33" s="260"/>
      <c r="F33" s="260"/>
      <c r="G33" s="260"/>
      <c r="H33" s="260"/>
      <c r="I33" s="297"/>
      <c r="J33" s="300"/>
      <c r="K33" s="266"/>
      <c r="L33" s="266"/>
      <c r="M33" s="266"/>
      <c r="N33" s="266"/>
      <c r="O33" s="266"/>
      <c r="P33" s="266"/>
      <c r="Q33" s="266"/>
      <c r="R33" s="333"/>
    </row>
    <row r="34" spans="1:18" ht="24" customHeight="1" x14ac:dyDescent="0.2">
      <c r="A34" s="87" t="s">
        <v>35</v>
      </c>
      <c r="B34" s="263"/>
      <c r="C34" s="256" t="s">
        <v>132</v>
      </c>
      <c r="D34" s="256"/>
      <c r="E34" s="256"/>
      <c r="F34" s="256"/>
      <c r="G34" s="256"/>
      <c r="H34" s="256"/>
      <c r="I34" s="269"/>
      <c r="J34" s="271"/>
      <c r="K34" s="278" t="s">
        <v>106</v>
      </c>
      <c r="L34" s="278"/>
      <c r="M34" s="278"/>
      <c r="N34" s="278"/>
      <c r="O34" s="278"/>
      <c r="P34" s="278"/>
      <c r="Q34" s="278"/>
      <c r="R34" s="276"/>
    </row>
    <row r="35" spans="1:18" ht="21" customHeight="1" x14ac:dyDescent="0.2">
      <c r="A35" s="301" t="s">
        <v>61</v>
      </c>
      <c r="B35" s="264"/>
      <c r="C35" s="257"/>
      <c r="D35" s="257"/>
      <c r="E35" s="257"/>
      <c r="F35" s="257"/>
      <c r="G35" s="257"/>
      <c r="H35" s="257"/>
      <c r="I35" s="270"/>
      <c r="J35" s="272"/>
      <c r="K35" s="279"/>
      <c r="L35" s="279"/>
      <c r="M35" s="279"/>
      <c r="N35" s="279"/>
      <c r="O35" s="279"/>
      <c r="P35" s="279"/>
      <c r="Q35" s="279"/>
      <c r="R35" s="277"/>
    </row>
    <row r="36" spans="1:18" ht="12.75" customHeight="1" x14ac:dyDescent="0.2">
      <c r="A36" s="301"/>
      <c r="B36" s="264"/>
      <c r="C36" s="85"/>
      <c r="D36" s="92"/>
      <c r="E36" s="92"/>
      <c r="F36" s="92"/>
      <c r="G36" s="92"/>
      <c r="H36" s="92"/>
      <c r="I36" s="270"/>
      <c r="J36" s="272"/>
      <c r="K36" s="287" t="s">
        <v>107</v>
      </c>
      <c r="L36" s="286">
        <v>9</v>
      </c>
      <c r="M36" s="237">
        <f>L36*M48</f>
        <v>9</v>
      </c>
      <c r="N36" s="239">
        <f>L36*N48</f>
        <v>18</v>
      </c>
      <c r="O36" s="239">
        <f>L36*O48</f>
        <v>27</v>
      </c>
      <c r="P36" s="239">
        <f>L36*P48</f>
        <v>36</v>
      </c>
      <c r="Q36" s="239">
        <f>L36*Q48</f>
        <v>45</v>
      </c>
      <c r="R36" s="277"/>
    </row>
    <row r="37" spans="1:18" ht="12.75" customHeight="1" x14ac:dyDescent="0.2">
      <c r="A37" s="301"/>
      <c r="B37" s="264"/>
      <c r="C37" s="243" t="s">
        <v>167</v>
      </c>
      <c r="D37" s="243"/>
      <c r="E37" s="243"/>
      <c r="F37" s="243"/>
      <c r="G37" s="243"/>
      <c r="H37" s="243"/>
      <c r="I37" s="270"/>
      <c r="J37" s="272"/>
      <c r="K37" s="287"/>
      <c r="L37" s="286"/>
      <c r="M37" s="238"/>
      <c r="N37" s="240"/>
      <c r="O37" s="240"/>
      <c r="P37" s="240"/>
      <c r="Q37" s="240"/>
      <c r="R37" s="277"/>
    </row>
    <row r="38" spans="1:18" x14ac:dyDescent="0.2">
      <c r="A38" s="301"/>
      <c r="B38" s="264"/>
      <c r="C38" s="243"/>
      <c r="D38" s="243"/>
      <c r="E38" s="243"/>
      <c r="F38" s="243"/>
      <c r="G38" s="243"/>
      <c r="H38" s="243"/>
      <c r="I38" s="270"/>
      <c r="J38" s="272"/>
      <c r="K38" s="287"/>
      <c r="L38" s="286">
        <v>6</v>
      </c>
      <c r="M38" s="237">
        <f>L38*M48</f>
        <v>6</v>
      </c>
      <c r="N38" s="239">
        <f>L38*N48</f>
        <v>12</v>
      </c>
      <c r="O38" s="239">
        <f>L38*O48</f>
        <v>18</v>
      </c>
      <c r="P38" s="239">
        <f>L38*P48</f>
        <v>24</v>
      </c>
      <c r="Q38" s="239">
        <f>L38*Q48</f>
        <v>30</v>
      </c>
      <c r="R38" s="277"/>
    </row>
    <row r="39" spans="1:18" x14ac:dyDescent="0.2">
      <c r="A39" s="301"/>
      <c r="B39" s="264"/>
      <c r="C39" s="243"/>
      <c r="D39" s="243"/>
      <c r="E39" s="243"/>
      <c r="F39" s="243"/>
      <c r="G39" s="243"/>
      <c r="H39" s="243"/>
      <c r="I39" s="270"/>
      <c r="J39" s="272"/>
      <c r="K39" s="287"/>
      <c r="L39" s="286"/>
      <c r="M39" s="238"/>
      <c r="N39" s="240"/>
      <c r="O39" s="240"/>
      <c r="P39" s="240"/>
      <c r="Q39" s="240"/>
      <c r="R39" s="277"/>
    </row>
    <row r="40" spans="1:18" ht="12.75" customHeight="1" x14ac:dyDescent="0.2">
      <c r="A40" s="301"/>
      <c r="B40" s="264"/>
      <c r="C40" s="243"/>
      <c r="D40" s="243"/>
      <c r="E40" s="243"/>
      <c r="F40" s="243"/>
      <c r="G40" s="243"/>
      <c r="H40" s="243"/>
      <c r="I40" s="270"/>
      <c r="J40" s="272"/>
      <c r="K40" s="287"/>
      <c r="L40" s="286">
        <v>4</v>
      </c>
      <c r="M40" s="237">
        <f>L40*M48</f>
        <v>4</v>
      </c>
      <c r="N40" s="237">
        <f>L40*N48</f>
        <v>8</v>
      </c>
      <c r="O40" s="239">
        <f>L40*O48</f>
        <v>12</v>
      </c>
      <c r="P40" s="239">
        <f>L40*P48</f>
        <v>16</v>
      </c>
      <c r="Q40" s="239">
        <f>L40*Q48</f>
        <v>20</v>
      </c>
      <c r="R40" s="277"/>
    </row>
    <row r="41" spans="1:18" ht="12.75" customHeight="1" x14ac:dyDescent="0.2">
      <c r="A41" s="301"/>
      <c r="B41" s="264"/>
      <c r="C41" s="85"/>
      <c r="D41" s="93"/>
      <c r="E41" s="93"/>
      <c r="F41" s="93"/>
      <c r="G41" s="93"/>
      <c r="H41" s="93"/>
      <c r="I41" s="270"/>
      <c r="J41" s="272"/>
      <c r="K41" s="287"/>
      <c r="L41" s="286"/>
      <c r="M41" s="238"/>
      <c r="N41" s="238"/>
      <c r="O41" s="240"/>
      <c r="P41" s="240"/>
      <c r="Q41" s="240"/>
      <c r="R41" s="277"/>
    </row>
    <row r="42" spans="1:18" x14ac:dyDescent="0.2">
      <c r="A42" s="301"/>
      <c r="B42" s="264"/>
      <c r="C42" s="257" t="s">
        <v>168</v>
      </c>
      <c r="D42" s="257"/>
      <c r="E42" s="257"/>
      <c r="F42" s="257"/>
      <c r="G42" s="257"/>
      <c r="H42" s="257"/>
      <c r="I42" s="270"/>
      <c r="J42" s="272"/>
      <c r="K42" s="287"/>
      <c r="L42" s="286">
        <v>3</v>
      </c>
      <c r="M42" s="261">
        <f>L42*M48</f>
        <v>3</v>
      </c>
      <c r="N42" s="237">
        <f>L42*N48</f>
        <v>6</v>
      </c>
      <c r="O42" s="237">
        <f>L42*O48</f>
        <v>9</v>
      </c>
      <c r="P42" s="239">
        <f>L42*P48</f>
        <v>12</v>
      </c>
      <c r="Q42" s="239">
        <f>L42*Q48</f>
        <v>15</v>
      </c>
      <c r="R42" s="277"/>
    </row>
    <row r="43" spans="1:18" x14ac:dyDescent="0.2">
      <c r="A43" s="301"/>
      <c r="B43" s="264"/>
      <c r="C43" s="257"/>
      <c r="D43" s="257"/>
      <c r="E43" s="257"/>
      <c r="F43" s="257"/>
      <c r="G43" s="257"/>
      <c r="H43" s="257"/>
      <c r="I43" s="270"/>
      <c r="J43" s="272"/>
      <c r="K43" s="287"/>
      <c r="L43" s="286"/>
      <c r="M43" s="262"/>
      <c r="N43" s="238"/>
      <c r="O43" s="238"/>
      <c r="P43" s="240"/>
      <c r="Q43" s="240"/>
      <c r="R43" s="277"/>
    </row>
    <row r="44" spans="1:18" ht="12.75" customHeight="1" x14ac:dyDescent="0.2">
      <c r="A44" s="301"/>
      <c r="B44" s="264"/>
      <c r="C44" s="257"/>
      <c r="D44" s="257"/>
      <c r="E44" s="257"/>
      <c r="F44" s="257"/>
      <c r="G44" s="257"/>
      <c r="H44" s="257"/>
      <c r="I44" s="270"/>
      <c r="J44" s="272"/>
      <c r="K44" s="287"/>
      <c r="L44" s="286">
        <v>2</v>
      </c>
      <c r="M44" s="261">
        <f>L44*M48</f>
        <v>2</v>
      </c>
      <c r="N44" s="237">
        <f>L44*N48</f>
        <v>4</v>
      </c>
      <c r="O44" s="237">
        <f>L44*O48</f>
        <v>6</v>
      </c>
      <c r="P44" s="237">
        <f>L44*P48</f>
        <v>8</v>
      </c>
      <c r="Q44" s="239">
        <f>L44*Q48</f>
        <v>10</v>
      </c>
      <c r="R44" s="277"/>
    </row>
    <row r="45" spans="1:18" x14ac:dyDescent="0.2">
      <c r="A45" s="301"/>
      <c r="B45" s="264"/>
      <c r="C45" s="257"/>
      <c r="D45" s="257"/>
      <c r="E45" s="257"/>
      <c r="F45" s="257"/>
      <c r="G45" s="257"/>
      <c r="H45" s="257"/>
      <c r="I45" s="270"/>
      <c r="J45" s="272"/>
      <c r="K45" s="287"/>
      <c r="L45" s="286"/>
      <c r="M45" s="262"/>
      <c r="N45" s="238"/>
      <c r="O45" s="238"/>
      <c r="P45" s="238"/>
      <c r="Q45" s="240"/>
      <c r="R45" s="277"/>
    </row>
    <row r="46" spans="1:18" x14ac:dyDescent="0.2">
      <c r="A46" s="301"/>
      <c r="B46" s="264"/>
      <c r="C46" s="257"/>
      <c r="D46" s="257"/>
      <c r="E46" s="257"/>
      <c r="F46" s="257"/>
      <c r="G46" s="257"/>
      <c r="H46" s="257"/>
      <c r="I46" s="270"/>
      <c r="J46" s="272"/>
      <c r="K46" s="287"/>
      <c r="L46" s="286">
        <v>1</v>
      </c>
      <c r="M46" s="261">
        <f>L46*M48</f>
        <v>1</v>
      </c>
      <c r="N46" s="261">
        <f>L46*N48</f>
        <v>2</v>
      </c>
      <c r="O46" s="261">
        <f>L46*O48</f>
        <v>3</v>
      </c>
      <c r="P46" s="237">
        <f>L46*P48</f>
        <v>4</v>
      </c>
      <c r="Q46" s="237">
        <f>L46*Q48</f>
        <v>5</v>
      </c>
      <c r="R46" s="277"/>
    </row>
    <row r="47" spans="1:18" x14ac:dyDescent="0.2">
      <c r="A47" s="301"/>
      <c r="B47" s="264"/>
      <c r="C47" s="257"/>
      <c r="D47" s="257"/>
      <c r="E47" s="257"/>
      <c r="F47" s="257"/>
      <c r="G47" s="257"/>
      <c r="H47" s="257"/>
      <c r="I47" s="270"/>
      <c r="J47" s="272"/>
      <c r="K47" s="287"/>
      <c r="L47" s="286"/>
      <c r="M47" s="262"/>
      <c r="N47" s="262"/>
      <c r="O47" s="262"/>
      <c r="P47" s="238"/>
      <c r="Q47" s="238"/>
      <c r="R47" s="277"/>
    </row>
    <row r="48" spans="1:18" x14ac:dyDescent="0.2">
      <c r="A48" s="301"/>
      <c r="B48" s="264"/>
      <c r="C48" s="92"/>
      <c r="D48" s="92"/>
      <c r="E48" s="92"/>
      <c r="F48" s="92"/>
      <c r="G48" s="92"/>
      <c r="H48" s="92"/>
      <c r="I48" s="270"/>
      <c r="J48" s="272"/>
      <c r="K48" s="273"/>
      <c r="L48" s="273"/>
      <c r="M48" s="94">
        <v>1</v>
      </c>
      <c r="N48" s="94">
        <v>2</v>
      </c>
      <c r="O48" s="94">
        <v>3</v>
      </c>
      <c r="P48" s="94">
        <v>4</v>
      </c>
      <c r="Q48" s="94">
        <v>5</v>
      </c>
      <c r="R48" s="277"/>
    </row>
    <row r="49" spans="1:18" ht="12.75" customHeight="1" x14ac:dyDescent="0.2">
      <c r="A49" s="301"/>
      <c r="B49" s="264"/>
      <c r="C49" s="241" t="s">
        <v>122</v>
      </c>
      <c r="D49" s="242"/>
      <c r="E49" s="242"/>
      <c r="F49" s="242"/>
      <c r="G49" s="242"/>
      <c r="H49" s="242"/>
      <c r="I49" s="270"/>
      <c r="J49" s="272"/>
      <c r="K49" s="90"/>
      <c r="L49" s="90"/>
      <c r="M49" s="258" t="s">
        <v>104</v>
      </c>
      <c r="N49" s="258" t="s">
        <v>109</v>
      </c>
      <c r="O49" s="258" t="s">
        <v>103</v>
      </c>
      <c r="P49" s="258" t="s">
        <v>105</v>
      </c>
      <c r="Q49" s="258" t="s">
        <v>98</v>
      </c>
      <c r="R49" s="277"/>
    </row>
    <row r="50" spans="1:18" ht="22.5" customHeight="1" x14ac:dyDescent="0.2">
      <c r="A50" s="301"/>
      <c r="B50" s="264"/>
      <c r="C50" s="242" t="s">
        <v>169</v>
      </c>
      <c r="D50" s="257" t="s">
        <v>170</v>
      </c>
      <c r="E50" s="257"/>
      <c r="F50" s="257"/>
      <c r="G50" s="257"/>
      <c r="H50" s="257"/>
      <c r="I50" s="270"/>
      <c r="J50" s="272"/>
      <c r="K50" s="95"/>
      <c r="L50" s="95"/>
      <c r="M50" s="259"/>
      <c r="N50" s="259"/>
      <c r="O50" s="259"/>
      <c r="P50" s="259"/>
      <c r="Q50" s="259"/>
      <c r="R50" s="277"/>
    </row>
    <row r="51" spans="1:18" ht="27" customHeight="1" x14ac:dyDescent="0.2">
      <c r="A51" s="301"/>
      <c r="B51" s="264"/>
      <c r="C51" s="242"/>
      <c r="D51" s="257"/>
      <c r="E51" s="257"/>
      <c r="F51" s="257"/>
      <c r="G51" s="257"/>
      <c r="H51" s="257"/>
      <c r="I51" s="270"/>
      <c r="J51" s="272"/>
      <c r="K51" s="90"/>
      <c r="L51" s="90"/>
      <c r="M51" s="253" t="s">
        <v>108</v>
      </c>
      <c r="N51" s="254"/>
      <c r="O51" s="254"/>
      <c r="P51" s="254"/>
      <c r="Q51" s="255"/>
      <c r="R51" s="277"/>
    </row>
    <row r="52" spans="1:18" ht="20.25" customHeight="1" x14ac:dyDescent="0.2">
      <c r="A52" s="301"/>
      <c r="B52" s="264"/>
      <c r="C52" s="242"/>
      <c r="D52" s="257"/>
      <c r="E52" s="257"/>
      <c r="F52" s="257"/>
      <c r="G52" s="257"/>
      <c r="H52" s="257"/>
      <c r="I52" s="270"/>
      <c r="J52" s="272"/>
      <c r="K52" s="90"/>
      <c r="L52" s="90"/>
      <c r="M52" s="96"/>
      <c r="N52" s="96"/>
      <c r="O52" s="96"/>
      <c r="P52" s="96"/>
      <c r="Q52" s="96"/>
      <c r="R52" s="97"/>
    </row>
    <row r="53" spans="1:18" ht="11.25" customHeight="1" thickBot="1" x14ac:dyDescent="0.25">
      <c r="A53" s="302"/>
      <c r="B53" s="264"/>
      <c r="C53" s="284"/>
      <c r="D53" s="284"/>
      <c r="E53" s="284"/>
      <c r="F53" s="284"/>
      <c r="G53" s="284"/>
      <c r="H53" s="284"/>
      <c r="I53" s="270"/>
      <c r="J53" s="272"/>
      <c r="K53" s="274"/>
      <c r="L53" s="274"/>
      <c r="M53" s="274"/>
      <c r="N53" s="274"/>
      <c r="O53" s="274"/>
      <c r="P53" s="274"/>
      <c r="Q53" s="274"/>
      <c r="R53" s="275"/>
    </row>
    <row r="54" spans="1:18" ht="32.25" customHeight="1" x14ac:dyDescent="0.2">
      <c r="A54" s="88" t="s">
        <v>36</v>
      </c>
      <c r="B54" s="263"/>
      <c r="C54" s="256" t="s">
        <v>133</v>
      </c>
      <c r="D54" s="256"/>
      <c r="E54" s="256"/>
      <c r="F54" s="256"/>
      <c r="G54" s="256"/>
      <c r="H54" s="256"/>
      <c r="I54" s="335"/>
      <c r="J54" s="271"/>
      <c r="K54" s="267"/>
      <c r="L54" s="267"/>
      <c r="M54" s="267"/>
      <c r="N54" s="267"/>
      <c r="O54" s="267"/>
      <c r="P54" s="267"/>
      <c r="Q54" s="267"/>
      <c r="R54" s="276"/>
    </row>
    <row r="55" spans="1:18" ht="25.5" customHeight="1" x14ac:dyDescent="0.2">
      <c r="A55" s="290" t="s">
        <v>38</v>
      </c>
      <c r="B55" s="264"/>
      <c r="C55" s="257" t="s">
        <v>135</v>
      </c>
      <c r="D55" s="257"/>
      <c r="E55" s="257"/>
      <c r="F55" s="257"/>
      <c r="G55" s="257"/>
      <c r="H55" s="257"/>
      <c r="I55" s="336"/>
      <c r="J55" s="272"/>
      <c r="K55" s="338" t="s">
        <v>66</v>
      </c>
      <c r="L55" s="339"/>
      <c r="M55" s="289" t="s">
        <v>62</v>
      </c>
      <c r="N55" s="289" t="s">
        <v>63</v>
      </c>
      <c r="O55" s="289"/>
      <c r="P55" s="289"/>
      <c r="Q55" s="289"/>
      <c r="R55" s="277"/>
    </row>
    <row r="56" spans="1:18" ht="24.95" customHeight="1" x14ac:dyDescent="0.2">
      <c r="A56" s="290"/>
      <c r="B56" s="264"/>
      <c r="C56" s="257" t="s">
        <v>134</v>
      </c>
      <c r="D56" s="257"/>
      <c r="E56" s="257"/>
      <c r="F56" s="257"/>
      <c r="G56" s="257"/>
      <c r="H56" s="257"/>
      <c r="I56" s="336"/>
      <c r="J56" s="272"/>
      <c r="K56" s="340"/>
      <c r="L56" s="341"/>
      <c r="M56" s="289"/>
      <c r="N56" s="289"/>
      <c r="O56" s="289"/>
      <c r="P56" s="289"/>
      <c r="Q56" s="289"/>
      <c r="R56" s="277"/>
    </row>
    <row r="57" spans="1:18" ht="23.25" customHeight="1" x14ac:dyDescent="0.2">
      <c r="A57" s="290"/>
      <c r="B57" s="264"/>
      <c r="C57" s="241" t="s">
        <v>171</v>
      </c>
      <c r="D57" s="241"/>
      <c r="E57" s="241"/>
      <c r="F57" s="241"/>
      <c r="G57" s="241"/>
      <c r="H57" s="241"/>
      <c r="I57" s="336"/>
      <c r="J57" s="272"/>
      <c r="K57" s="343" t="s">
        <v>114</v>
      </c>
      <c r="L57" s="343"/>
      <c r="M57" s="342" t="s">
        <v>58</v>
      </c>
      <c r="N57" s="342" t="s">
        <v>111</v>
      </c>
      <c r="O57" s="342"/>
      <c r="P57" s="342"/>
      <c r="Q57" s="342"/>
      <c r="R57" s="277"/>
    </row>
    <row r="58" spans="1:18" ht="24.95" customHeight="1" x14ac:dyDescent="0.2">
      <c r="A58" s="290"/>
      <c r="B58" s="264"/>
      <c r="C58" s="331" t="s">
        <v>136</v>
      </c>
      <c r="D58" s="257"/>
      <c r="E58" s="257"/>
      <c r="F58" s="257"/>
      <c r="G58" s="257"/>
      <c r="H58" s="257"/>
      <c r="I58" s="336"/>
      <c r="J58" s="272"/>
      <c r="K58" s="343"/>
      <c r="L58" s="343"/>
      <c r="M58" s="342"/>
      <c r="N58" s="342"/>
      <c r="O58" s="342"/>
      <c r="P58" s="342"/>
      <c r="Q58" s="342"/>
      <c r="R58" s="277"/>
    </row>
    <row r="59" spans="1:18" ht="24.95" customHeight="1" x14ac:dyDescent="0.2">
      <c r="A59" s="290"/>
      <c r="B59" s="264"/>
      <c r="C59" s="257"/>
      <c r="D59" s="257"/>
      <c r="E59" s="257"/>
      <c r="F59" s="257"/>
      <c r="G59" s="257"/>
      <c r="H59" s="257"/>
      <c r="I59" s="336"/>
      <c r="J59" s="272"/>
      <c r="K59" s="343"/>
      <c r="L59" s="343"/>
      <c r="M59" s="342"/>
      <c r="N59" s="342"/>
      <c r="O59" s="342"/>
      <c r="P59" s="342"/>
      <c r="Q59" s="342"/>
      <c r="R59" s="277"/>
    </row>
    <row r="60" spans="1:18" ht="24.95" customHeight="1" x14ac:dyDescent="0.2">
      <c r="A60" s="290"/>
      <c r="B60" s="264"/>
      <c r="C60" s="257"/>
      <c r="D60" s="257"/>
      <c r="E60" s="257"/>
      <c r="F60" s="257"/>
      <c r="G60" s="257"/>
      <c r="H60" s="257"/>
      <c r="I60" s="336"/>
      <c r="J60" s="272"/>
      <c r="K60" s="343"/>
      <c r="L60" s="343"/>
      <c r="M60" s="342"/>
      <c r="N60" s="342"/>
      <c r="O60" s="342"/>
      <c r="P60" s="342"/>
      <c r="Q60" s="342"/>
      <c r="R60" s="277"/>
    </row>
    <row r="61" spans="1:18" ht="24.95" customHeight="1" x14ac:dyDescent="0.2">
      <c r="A61" s="290"/>
      <c r="B61" s="264"/>
      <c r="C61" s="241" t="s">
        <v>37</v>
      </c>
      <c r="D61" s="241"/>
      <c r="E61" s="241"/>
      <c r="F61" s="241"/>
      <c r="G61" s="241"/>
      <c r="H61" s="241"/>
      <c r="I61" s="336"/>
      <c r="J61" s="272"/>
      <c r="K61" s="343"/>
      <c r="L61" s="343"/>
      <c r="M61" s="342"/>
      <c r="N61" s="342"/>
      <c r="O61" s="342"/>
      <c r="P61" s="342"/>
      <c r="Q61" s="342"/>
      <c r="R61" s="277"/>
    </row>
    <row r="62" spans="1:18" ht="23.1" customHeight="1" x14ac:dyDescent="0.2">
      <c r="A62" s="290"/>
      <c r="B62" s="264"/>
      <c r="C62" s="257" t="s">
        <v>172</v>
      </c>
      <c r="D62" s="257"/>
      <c r="E62" s="257"/>
      <c r="F62" s="257"/>
      <c r="G62" s="257"/>
      <c r="H62" s="257"/>
      <c r="I62" s="336"/>
      <c r="J62" s="272"/>
      <c r="K62" s="343"/>
      <c r="L62" s="343"/>
      <c r="M62" s="342"/>
      <c r="N62" s="342"/>
      <c r="O62" s="342"/>
      <c r="P62" s="342"/>
      <c r="Q62" s="342"/>
      <c r="R62" s="277"/>
    </row>
    <row r="63" spans="1:18" ht="23.1" customHeight="1" x14ac:dyDescent="0.2">
      <c r="A63" s="290"/>
      <c r="B63" s="264"/>
      <c r="C63" s="257"/>
      <c r="D63" s="257"/>
      <c r="E63" s="257"/>
      <c r="F63" s="257"/>
      <c r="G63" s="257"/>
      <c r="H63" s="257"/>
      <c r="I63" s="336"/>
      <c r="J63" s="272"/>
      <c r="K63" s="345" t="s">
        <v>126</v>
      </c>
      <c r="L63" s="345"/>
      <c r="M63" s="342" t="s">
        <v>59</v>
      </c>
      <c r="N63" s="342" t="s">
        <v>112</v>
      </c>
      <c r="O63" s="342"/>
      <c r="P63" s="342"/>
      <c r="Q63" s="342"/>
      <c r="R63" s="277"/>
    </row>
    <row r="64" spans="1:18" ht="23.1" customHeight="1" x14ac:dyDescent="0.2">
      <c r="A64" s="290"/>
      <c r="B64" s="264"/>
      <c r="C64" s="257"/>
      <c r="D64" s="257"/>
      <c r="E64" s="257"/>
      <c r="F64" s="257"/>
      <c r="G64" s="257"/>
      <c r="H64" s="257"/>
      <c r="I64" s="336"/>
      <c r="J64" s="272"/>
      <c r="K64" s="345"/>
      <c r="L64" s="345"/>
      <c r="M64" s="342"/>
      <c r="N64" s="342"/>
      <c r="O64" s="342"/>
      <c r="P64" s="342"/>
      <c r="Q64" s="342"/>
      <c r="R64" s="277"/>
    </row>
    <row r="65" spans="1:18" ht="23.1" customHeight="1" x14ac:dyDescent="0.2">
      <c r="A65" s="290"/>
      <c r="B65" s="264"/>
      <c r="C65" s="241" t="s">
        <v>173</v>
      </c>
      <c r="D65" s="241"/>
      <c r="E65" s="241"/>
      <c r="F65" s="241"/>
      <c r="G65" s="241"/>
      <c r="H65" s="241"/>
      <c r="I65" s="336"/>
      <c r="J65" s="272"/>
      <c r="K65" s="345"/>
      <c r="L65" s="345"/>
      <c r="M65" s="342"/>
      <c r="N65" s="342"/>
      <c r="O65" s="342"/>
      <c r="P65" s="342"/>
      <c r="Q65" s="342"/>
      <c r="R65" s="277"/>
    </row>
    <row r="66" spans="1:18" ht="23.1" customHeight="1" x14ac:dyDescent="0.2">
      <c r="A66" s="290"/>
      <c r="B66" s="264"/>
      <c r="C66" s="331" t="s">
        <v>138</v>
      </c>
      <c r="D66" s="243"/>
      <c r="E66" s="243"/>
      <c r="F66" s="243"/>
      <c r="G66" s="243"/>
      <c r="H66" s="243"/>
      <c r="I66" s="336"/>
      <c r="J66" s="272"/>
      <c r="K66" s="345"/>
      <c r="L66" s="345"/>
      <c r="M66" s="342"/>
      <c r="N66" s="342"/>
      <c r="O66" s="342"/>
      <c r="P66" s="342"/>
      <c r="Q66" s="342"/>
      <c r="R66" s="277"/>
    </row>
    <row r="67" spans="1:18" ht="23.1" customHeight="1" x14ac:dyDescent="0.2">
      <c r="A67" s="290"/>
      <c r="B67" s="264"/>
      <c r="C67" s="243"/>
      <c r="D67" s="243"/>
      <c r="E67" s="243"/>
      <c r="F67" s="243"/>
      <c r="G67" s="243"/>
      <c r="H67" s="243"/>
      <c r="I67" s="336"/>
      <c r="J67" s="272"/>
      <c r="K67" s="345"/>
      <c r="L67" s="345"/>
      <c r="M67" s="342"/>
      <c r="N67" s="342"/>
      <c r="O67" s="342"/>
      <c r="P67" s="342"/>
      <c r="Q67" s="342"/>
      <c r="R67" s="277"/>
    </row>
    <row r="68" spans="1:18" ht="23.1" customHeight="1" x14ac:dyDescent="0.2">
      <c r="A68" s="290"/>
      <c r="B68" s="264"/>
      <c r="C68" s="241" t="s">
        <v>121</v>
      </c>
      <c r="D68" s="241"/>
      <c r="E68" s="241"/>
      <c r="F68" s="241"/>
      <c r="G68" s="241"/>
      <c r="H68" s="241"/>
      <c r="I68" s="336"/>
      <c r="J68" s="272"/>
      <c r="K68" s="345"/>
      <c r="L68" s="345"/>
      <c r="M68" s="342"/>
      <c r="N68" s="342"/>
      <c r="O68" s="342"/>
      <c r="P68" s="342"/>
      <c r="Q68" s="342"/>
      <c r="R68" s="277"/>
    </row>
    <row r="69" spans="1:18" ht="23.1" customHeight="1" x14ac:dyDescent="0.2">
      <c r="A69" s="290"/>
      <c r="B69" s="264"/>
      <c r="C69" s="242" t="s">
        <v>120</v>
      </c>
      <c r="D69" s="242"/>
      <c r="E69" s="242"/>
      <c r="F69" s="242"/>
      <c r="G69" s="242"/>
      <c r="H69" s="242"/>
      <c r="I69" s="336"/>
      <c r="J69" s="272"/>
      <c r="K69" s="344" t="s">
        <v>127</v>
      </c>
      <c r="L69" s="344"/>
      <c r="M69" s="268" t="s">
        <v>60</v>
      </c>
      <c r="N69" s="268" t="s">
        <v>113</v>
      </c>
      <c r="O69" s="268"/>
      <c r="P69" s="268"/>
      <c r="Q69" s="268"/>
      <c r="R69" s="277"/>
    </row>
    <row r="70" spans="1:18" ht="23.1" customHeight="1" x14ac:dyDescent="0.2">
      <c r="A70" s="290"/>
      <c r="B70" s="264"/>
      <c r="C70" s="242"/>
      <c r="D70" s="242"/>
      <c r="E70" s="242"/>
      <c r="F70" s="242"/>
      <c r="G70" s="242"/>
      <c r="H70" s="242"/>
      <c r="I70" s="336"/>
      <c r="J70" s="272"/>
      <c r="K70" s="344"/>
      <c r="L70" s="344"/>
      <c r="M70" s="268"/>
      <c r="N70" s="268"/>
      <c r="O70" s="268"/>
      <c r="P70" s="268"/>
      <c r="Q70" s="268"/>
      <c r="R70" s="277"/>
    </row>
    <row r="71" spans="1:18" ht="23.1" customHeight="1" x14ac:dyDescent="0.2">
      <c r="A71" s="290"/>
      <c r="B71" s="264"/>
      <c r="C71" s="241" t="s">
        <v>81</v>
      </c>
      <c r="D71" s="241"/>
      <c r="E71" s="241"/>
      <c r="F71" s="241"/>
      <c r="G71" s="241"/>
      <c r="H71" s="241"/>
      <c r="I71" s="336"/>
      <c r="J71" s="272"/>
      <c r="K71" s="344"/>
      <c r="L71" s="344"/>
      <c r="M71" s="268"/>
      <c r="N71" s="268"/>
      <c r="O71" s="268"/>
      <c r="P71" s="268"/>
      <c r="Q71" s="268"/>
      <c r="R71" s="277"/>
    </row>
    <row r="72" spans="1:18" ht="23.1" customHeight="1" x14ac:dyDescent="0.2">
      <c r="A72" s="290"/>
      <c r="B72" s="264"/>
      <c r="C72" s="242" t="s">
        <v>137</v>
      </c>
      <c r="D72" s="242"/>
      <c r="E72" s="242"/>
      <c r="F72" s="242"/>
      <c r="G72" s="242"/>
      <c r="H72" s="242"/>
      <c r="I72" s="336"/>
      <c r="J72" s="272"/>
      <c r="K72" s="344"/>
      <c r="L72" s="344"/>
      <c r="M72" s="268"/>
      <c r="N72" s="268"/>
      <c r="O72" s="268"/>
      <c r="P72" s="268"/>
      <c r="Q72" s="268"/>
      <c r="R72" s="277"/>
    </row>
    <row r="73" spans="1:18" ht="23.1" customHeight="1" x14ac:dyDescent="0.2">
      <c r="A73" s="290"/>
      <c r="B73" s="264"/>
      <c r="C73" s="242"/>
      <c r="D73" s="242"/>
      <c r="E73" s="242"/>
      <c r="F73" s="242"/>
      <c r="G73" s="242"/>
      <c r="H73" s="242"/>
      <c r="I73" s="336"/>
      <c r="J73" s="272"/>
      <c r="K73" s="344"/>
      <c r="L73" s="344"/>
      <c r="M73" s="268"/>
      <c r="N73" s="268"/>
      <c r="O73" s="268"/>
      <c r="P73" s="268"/>
      <c r="Q73" s="268"/>
      <c r="R73" s="277"/>
    </row>
    <row r="74" spans="1:18" ht="22.5" customHeight="1" x14ac:dyDescent="0.2">
      <c r="A74" s="290"/>
      <c r="B74" s="264"/>
      <c r="C74" s="242"/>
      <c r="D74" s="242"/>
      <c r="E74" s="242"/>
      <c r="F74" s="242"/>
      <c r="G74" s="242"/>
      <c r="H74" s="242"/>
      <c r="I74" s="336"/>
      <c r="J74" s="272"/>
      <c r="K74" s="344"/>
      <c r="L74" s="344"/>
      <c r="M74" s="268"/>
      <c r="N74" s="268"/>
      <c r="O74" s="268"/>
      <c r="P74" s="268"/>
      <c r="Q74" s="268"/>
      <c r="R74" s="277"/>
    </row>
    <row r="75" spans="1:18" ht="18" customHeight="1" thickBot="1" x14ac:dyDescent="0.25">
      <c r="A75" s="291"/>
      <c r="B75" s="265"/>
      <c r="C75" s="260"/>
      <c r="D75" s="260"/>
      <c r="E75" s="260"/>
      <c r="F75" s="260"/>
      <c r="G75" s="260"/>
      <c r="H75" s="260"/>
      <c r="I75" s="337"/>
      <c r="J75" s="288"/>
      <c r="K75" s="266"/>
      <c r="L75" s="266"/>
      <c r="M75" s="266"/>
      <c r="N75" s="266"/>
      <c r="O75" s="266"/>
      <c r="P75" s="266"/>
      <c r="Q75" s="266"/>
      <c r="R75" s="334"/>
    </row>
    <row r="79" spans="1:18" ht="12.75" customHeight="1" x14ac:dyDescent="0.2"/>
    <row r="80" spans="1:18" x14ac:dyDescent="0.2">
      <c r="F80" s="10"/>
    </row>
    <row r="81" spans="1:12" x14ac:dyDescent="0.2">
      <c r="F81" s="10"/>
    </row>
    <row r="82" spans="1:12" x14ac:dyDescent="0.2">
      <c r="F82" s="10"/>
    </row>
    <row r="83" spans="1:12" ht="12.75" customHeight="1" x14ac:dyDescent="0.2">
      <c r="F83" s="10"/>
    </row>
    <row r="85" spans="1:12" ht="12.75" customHeight="1" x14ac:dyDescent="0.2">
      <c r="B85" s="9"/>
      <c r="C85" s="9"/>
      <c r="D85" s="9"/>
      <c r="E85" s="9"/>
      <c r="F85" s="9"/>
    </row>
    <row r="86" spans="1:12" x14ac:dyDescent="0.2">
      <c r="A86" s="9"/>
      <c r="B86" s="9"/>
      <c r="C86" s="9"/>
      <c r="D86" s="9"/>
      <c r="E86" s="9"/>
      <c r="F86" s="9"/>
      <c r="I86" s="12"/>
      <c r="J86" s="285"/>
      <c r="K86" s="285"/>
      <c r="L86" s="285"/>
    </row>
    <row r="87" spans="1:12" ht="22.5" customHeight="1" x14ac:dyDescent="0.2">
      <c r="A87" s="9"/>
      <c r="B87" s="9"/>
      <c r="C87" s="9"/>
      <c r="D87" s="9"/>
      <c r="E87" s="9"/>
      <c r="F87" s="9"/>
      <c r="I87" s="13"/>
      <c r="J87" s="285"/>
      <c r="K87" s="285"/>
      <c r="L87" s="285"/>
    </row>
    <row r="88" spans="1:12" x14ac:dyDescent="0.2">
      <c r="A88" s="9"/>
      <c r="B88" s="9"/>
      <c r="C88" s="9"/>
      <c r="D88" s="9"/>
      <c r="E88" s="9"/>
      <c r="F88" s="9"/>
      <c r="I88" s="14"/>
      <c r="J88" s="15"/>
      <c r="K88" s="11"/>
      <c r="L88" s="11"/>
    </row>
    <row r="89" spans="1:12" x14ac:dyDescent="0.2">
      <c r="A89" s="9"/>
      <c r="B89" s="9"/>
      <c r="C89" s="9"/>
      <c r="D89" s="9"/>
      <c r="E89" s="9"/>
      <c r="F89" s="9"/>
    </row>
    <row r="98" spans="5:5" x14ac:dyDescent="0.2">
      <c r="E98" s="23"/>
    </row>
  </sheetData>
  <sheetProtection algorithmName="SHA-512" hashValue="IrB1ff3SlqCDMAWrXptapkwBU74Tsgbkw8LGZBz4hNbusVip4Y5F6Iu61gkyWDhcKHYMHDZfGNabOD2eaeHk2g==" saltValue="qeWkLc41V9UauBd6/NDE9Q==" spinCount="100000" sheet="1" objects="1" scenarios="1"/>
  <mergeCells count="170">
    <mergeCell ref="P5:R5"/>
    <mergeCell ref="C54:H54"/>
    <mergeCell ref="C55:H55"/>
    <mergeCell ref="C56:H56"/>
    <mergeCell ref="C57:H57"/>
    <mergeCell ref="C58:H60"/>
    <mergeCell ref="C62:H64"/>
    <mergeCell ref="C66:H67"/>
    <mergeCell ref="R20:R33"/>
    <mergeCell ref="C20:H20"/>
    <mergeCell ref="R54:R75"/>
    <mergeCell ref="I54:I75"/>
    <mergeCell ref="O44:O45"/>
    <mergeCell ref="O42:O43"/>
    <mergeCell ref="O40:O41"/>
    <mergeCell ref="K55:L56"/>
    <mergeCell ref="M63:M68"/>
    <mergeCell ref="N63:Q68"/>
    <mergeCell ref="K57:L62"/>
    <mergeCell ref="M57:M62"/>
    <mergeCell ref="N57:Q62"/>
    <mergeCell ref="L46:L47"/>
    <mergeCell ref="K69:L74"/>
    <mergeCell ref="K63:L68"/>
    <mergeCell ref="A5:B5"/>
    <mergeCell ref="A3:R3"/>
    <mergeCell ref="A1:R1"/>
    <mergeCell ref="I5:M5"/>
    <mergeCell ref="F5:G5"/>
    <mergeCell ref="C5:D5"/>
    <mergeCell ref="C10:E10"/>
    <mergeCell ref="C11:E11"/>
    <mergeCell ref="R7:R19"/>
    <mergeCell ref="C19:H19"/>
    <mergeCell ref="K19:Q19"/>
    <mergeCell ref="C13:E13"/>
    <mergeCell ref="A8:A19"/>
    <mergeCell ref="B7:B19"/>
    <mergeCell ref="K7:Q7"/>
    <mergeCell ref="F14:H14"/>
    <mergeCell ref="C14:E14"/>
    <mergeCell ref="J7:J19"/>
    <mergeCell ref="I7:I19"/>
    <mergeCell ref="C12:E12"/>
    <mergeCell ref="C15:E15"/>
    <mergeCell ref="K8:Q9"/>
    <mergeCell ref="K13:Q14"/>
    <mergeCell ref="N5:O5"/>
    <mergeCell ref="A55:A75"/>
    <mergeCell ref="A21:A33"/>
    <mergeCell ref="O28:O29"/>
    <mergeCell ref="C29:H29"/>
    <mergeCell ref="O22:O23"/>
    <mergeCell ref="C23:H23"/>
    <mergeCell ref="C24:H24"/>
    <mergeCell ref="M24:M25"/>
    <mergeCell ref="N24:N25"/>
    <mergeCell ref="O24:O25"/>
    <mergeCell ref="C25:H25"/>
    <mergeCell ref="N22:N23"/>
    <mergeCell ref="N26:N27"/>
    <mergeCell ref="L20:Q21"/>
    <mergeCell ref="C30:H30"/>
    <mergeCell ref="M30:Q30"/>
    <mergeCell ref="O26:O27"/>
    <mergeCell ref="B20:B33"/>
    <mergeCell ref="I20:I33"/>
    <mergeCell ref="J20:J33"/>
    <mergeCell ref="A35:A53"/>
    <mergeCell ref="K33:Q33"/>
    <mergeCell ref="C28:H28"/>
    <mergeCell ref="N28:N29"/>
    <mergeCell ref="J86:L87"/>
    <mergeCell ref="L36:L37"/>
    <mergeCell ref="L38:L39"/>
    <mergeCell ref="N38:N39"/>
    <mergeCell ref="N40:N41"/>
    <mergeCell ref="N42:N43"/>
    <mergeCell ref="O38:O39"/>
    <mergeCell ref="K36:K47"/>
    <mergeCell ref="M44:M45"/>
    <mergeCell ref="M42:M43"/>
    <mergeCell ref="M40:M41"/>
    <mergeCell ref="M38:M39"/>
    <mergeCell ref="L40:L41"/>
    <mergeCell ref="L42:L43"/>
    <mergeCell ref="L44:L45"/>
    <mergeCell ref="J54:J75"/>
    <mergeCell ref="M55:M56"/>
    <mergeCell ref="N55:Q56"/>
    <mergeCell ref="P38:P39"/>
    <mergeCell ref="P40:P41"/>
    <mergeCell ref="P42:P43"/>
    <mergeCell ref="P44:P45"/>
    <mergeCell ref="P46:P47"/>
    <mergeCell ref="O46:O47"/>
    <mergeCell ref="B34:B53"/>
    <mergeCell ref="I34:I53"/>
    <mergeCell ref="J34:J53"/>
    <mergeCell ref="K48:L48"/>
    <mergeCell ref="K53:R53"/>
    <mergeCell ref="R34:R51"/>
    <mergeCell ref="K34:Q35"/>
    <mergeCell ref="C21:H21"/>
    <mergeCell ref="C26:H26"/>
    <mergeCell ref="C32:H32"/>
    <mergeCell ref="C31:H31"/>
    <mergeCell ref="K29:L31"/>
    <mergeCell ref="C22:H22"/>
    <mergeCell ref="L22:L27"/>
    <mergeCell ref="M26:M27"/>
    <mergeCell ref="C27:H27"/>
    <mergeCell ref="K32:Q32"/>
    <mergeCell ref="C49:H49"/>
    <mergeCell ref="C50:C52"/>
    <mergeCell ref="D50:H52"/>
    <mergeCell ref="C53:H53"/>
    <mergeCell ref="C42:H47"/>
    <mergeCell ref="Q44:Q45"/>
    <mergeCell ref="Q46:Q47"/>
    <mergeCell ref="B54:B75"/>
    <mergeCell ref="C65:H65"/>
    <mergeCell ref="C71:H71"/>
    <mergeCell ref="C61:H61"/>
    <mergeCell ref="C72:H74"/>
    <mergeCell ref="C75:H75"/>
    <mergeCell ref="K75:Q75"/>
    <mergeCell ref="K54:Q54"/>
    <mergeCell ref="C68:H68"/>
    <mergeCell ref="N69:Q74"/>
    <mergeCell ref="M69:M74"/>
    <mergeCell ref="C69:H70"/>
    <mergeCell ref="M51:Q51"/>
    <mergeCell ref="K16:Q18"/>
    <mergeCell ref="C7:H8"/>
    <mergeCell ref="C16:E16"/>
    <mergeCell ref="F15:H15"/>
    <mergeCell ref="K10:Q12"/>
    <mergeCell ref="F13:H13"/>
    <mergeCell ref="M49:M50"/>
    <mergeCell ref="N49:N50"/>
    <mergeCell ref="O49:O50"/>
    <mergeCell ref="P49:P50"/>
    <mergeCell ref="Q49:Q50"/>
    <mergeCell ref="O36:O37"/>
    <mergeCell ref="P36:P37"/>
    <mergeCell ref="Q36:Q37"/>
    <mergeCell ref="Q38:Q39"/>
    <mergeCell ref="Q40:Q41"/>
    <mergeCell ref="Q42:Q43"/>
    <mergeCell ref="C33:H33"/>
    <mergeCell ref="C34:H35"/>
    <mergeCell ref="C37:H40"/>
    <mergeCell ref="N44:N45"/>
    <mergeCell ref="N46:N47"/>
    <mergeCell ref="M46:M47"/>
    <mergeCell ref="M36:M37"/>
    <mergeCell ref="N36:N37"/>
    <mergeCell ref="C9:E9"/>
    <mergeCell ref="F9:H9"/>
    <mergeCell ref="F10:H10"/>
    <mergeCell ref="F11:H11"/>
    <mergeCell ref="F12:H12"/>
    <mergeCell ref="C17:H18"/>
    <mergeCell ref="K15:Q15"/>
    <mergeCell ref="M22:M23"/>
    <mergeCell ref="P28:P29"/>
    <mergeCell ref="P26:P27"/>
    <mergeCell ref="P24:P25"/>
    <mergeCell ref="P22:P23"/>
  </mergeCells>
  <pageMargins left="0.7" right="0.7" top="0.75" bottom="0.75" header="0.3" footer="0.3"/>
  <pageSetup scale="80" orientation="landscape" r:id="rId1"/>
  <rowBreaks count="2" manualBreakCount="2">
    <brk id="33" max="16383" man="1"/>
    <brk id="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A12" zoomScaleNormal="100" workbookViewId="0">
      <selection activeCell="D22" sqref="D22:D23"/>
    </sheetView>
  </sheetViews>
  <sheetFormatPr baseColWidth="10" defaultRowHeight="12.75" x14ac:dyDescent="0.2"/>
  <cols>
    <col min="1" max="1" width="18.42578125" style="102" customWidth="1"/>
    <col min="2" max="14" width="15.85546875" style="102" customWidth="1"/>
    <col min="15" max="16384" width="11.42578125" style="102"/>
  </cols>
  <sheetData>
    <row r="1" spans="1:14" ht="21" x14ac:dyDescent="0.2">
      <c r="A1" s="348" t="s">
        <v>176</v>
      </c>
      <c r="B1" s="348"/>
      <c r="C1" s="348"/>
      <c r="D1" s="348"/>
      <c r="E1" s="348"/>
      <c r="F1" s="348"/>
      <c r="G1" s="348"/>
      <c r="H1" s="348"/>
      <c r="I1" s="348"/>
      <c r="J1" s="348"/>
      <c r="K1" s="348"/>
      <c r="L1" s="348"/>
      <c r="M1" s="348"/>
      <c r="N1" s="348"/>
    </row>
    <row r="2" spans="1:14" ht="21.75" thickBot="1" x14ac:dyDescent="0.25">
      <c r="A2" s="103"/>
      <c r="B2" s="103"/>
      <c r="C2" s="103"/>
      <c r="D2" s="103"/>
      <c r="E2" s="103"/>
      <c r="F2" s="103"/>
      <c r="G2" s="103"/>
      <c r="H2" s="103"/>
      <c r="I2" s="103"/>
      <c r="J2" s="103"/>
      <c r="K2" s="103"/>
      <c r="L2" s="103"/>
      <c r="M2" s="103"/>
      <c r="N2" s="103"/>
    </row>
    <row r="3" spans="1:14" ht="19.5" thickBot="1" x14ac:dyDescent="0.25">
      <c r="A3" s="349" t="s">
        <v>177</v>
      </c>
      <c r="B3" s="350"/>
      <c r="C3" s="350"/>
      <c r="D3" s="350"/>
      <c r="E3" s="350"/>
      <c r="F3" s="350"/>
      <c r="G3" s="350"/>
      <c r="H3" s="350"/>
      <c r="I3" s="350"/>
      <c r="J3" s="350"/>
      <c r="K3" s="350"/>
      <c r="L3" s="350"/>
      <c r="M3" s="350"/>
      <c r="N3" s="351"/>
    </row>
    <row r="4" spans="1:14" x14ac:dyDescent="0.2">
      <c r="A4" s="352" t="s">
        <v>178</v>
      </c>
      <c r="B4" s="354" t="s">
        <v>179</v>
      </c>
      <c r="C4" s="346" t="s">
        <v>180</v>
      </c>
      <c r="D4" s="346" t="s">
        <v>175</v>
      </c>
      <c r="E4" s="346" t="s">
        <v>181</v>
      </c>
      <c r="F4" s="346" t="s">
        <v>182</v>
      </c>
      <c r="G4" s="346" t="s">
        <v>183</v>
      </c>
      <c r="H4" s="346" t="s">
        <v>184</v>
      </c>
      <c r="I4" s="346" t="s">
        <v>185</v>
      </c>
      <c r="J4" s="346" t="s">
        <v>186</v>
      </c>
      <c r="K4" s="346" t="s">
        <v>187</v>
      </c>
      <c r="L4" s="346" t="s">
        <v>188</v>
      </c>
      <c r="M4" s="346" t="s">
        <v>189</v>
      </c>
      <c r="N4" s="346" t="s">
        <v>190</v>
      </c>
    </row>
    <row r="5" spans="1:14" ht="13.5" thickBot="1" x14ac:dyDescent="0.25">
      <c r="A5" s="353"/>
      <c r="B5" s="355"/>
      <c r="C5" s="347"/>
      <c r="D5" s="347"/>
      <c r="E5" s="347"/>
      <c r="F5" s="347"/>
      <c r="G5" s="347"/>
      <c r="H5" s="347"/>
      <c r="I5" s="347"/>
      <c r="J5" s="347"/>
      <c r="K5" s="347"/>
      <c r="L5" s="347"/>
      <c r="M5" s="347"/>
      <c r="N5" s="347"/>
    </row>
    <row r="6" spans="1:14" ht="54.75" customHeight="1" x14ac:dyDescent="0.2">
      <c r="A6" s="353"/>
      <c r="B6" s="358" t="s">
        <v>191</v>
      </c>
      <c r="C6" s="360" t="s">
        <v>192</v>
      </c>
      <c r="D6" s="356" t="s">
        <v>193</v>
      </c>
      <c r="E6" s="356" t="s">
        <v>194</v>
      </c>
      <c r="F6" s="356" t="s">
        <v>195</v>
      </c>
      <c r="G6" s="356" t="s">
        <v>196</v>
      </c>
      <c r="H6" s="356" t="s">
        <v>197</v>
      </c>
      <c r="I6" s="356" t="s">
        <v>198</v>
      </c>
      <c r="J6" s="356" t="s">
        <v>199</v>
      </c>
      <c r="K6" s="356" t="s">
        <v>200</v>
      </c>
      <c r="L6" s="356" t="s">
        <v>201</v>
      </c>
      <c r="M6" s="356" t="s">
        <v>202</v>
      </c>
      <c r="N6" s="356" t="s">
        <v>203</v>
      </c>
    </row>
    <row r="7" spans="1:14" ht="145.5" customHeight="1" thickBot="1" x14ac:dyDescent="0.25">
      <c r="A7" s="104" t="s">
        <v>270</v>
      </c>
      <c r="B7" s="359"/>
      <c r="C7" s="361"/>
      <c r="D7" s="357"/>
      <c r="E7" s="357"/>
      <c r="F7" s="357"/>
      <c r="G7" s="357"/>
      <c r="H7" s="357"/>
      <c r="I7" s="357"/>
      <c r="J7" s="357"/>
      <c r="K7" s="357"/>
      <c r="L7" s="357"/>
      <c r="M7" s="357"/>
      <c r="N7" s="357"/>
    </row>
    <row r="8" spans="1:14" ht="90" customHeight="1" x14ac:dyDescent="0.2">
      <c r="A8" s="362" t="s">
        <v>204</v>
      </c>
      <c r="B8" s="360" t="s">
        <v>205</v>
      </c>
      <c r="C8" s="360" t="s">
        <v>206</v>
      </c>
      <c r="D8" s="356" t="s">
        <v>207</v>
      </c>
      <c r="E8" s="356" t="s">
        <v>208</v>
      </c>
      <c r="F8" s="356" t="s">
        <v>209</v>
      </c>
      <c r="G8" s="356" t="s">
        <v>210</v>
      </c>
      <c r="H8" s="356" t="s">
        <v>211</v>
      </c>
      <c r="I8" s="356" t="s">
        <v>212</v>
      </c>
      <c r="J8" s="356" t="s">
        <v>213</v>
      </c>
      <c r="K8" s="356" t="s">
        <v>214</v>
      </c>
      <c r="L8" s="105" t="s">
        <v>215</v>
      </c>
      <c r="M8" s="356" t="s">
        <v>216</v>
      </c>
      <c r="N8" s="356" t="s">
        <v>217</v>
      </c>
    </row>
    <row r="9" spans="1:14" ht="90" customHeight="1" thickBot="1" x14ac:dyDescent="0.25">
      <c r="A9" s="363"/>
      <c r="B9" s="361"/>
      <c r="C9" s="361"/>
      <c r="D9" s="357"/>
      <c r="E9" s="357"/>
      <c r="F9" s="357"/>
      <c r="G9" s="357"/>
      <c r="H9" s="357"/>
      <c r="I9" s="357"/>
      <c r="J9" s="357"/>
      <c r="K9" s="357"/>
      <c r="L9" s="106" t="s">
        <v>218</v>
      </c>
      <c r="M9" s="357"/>
      <c r="N9" s="357"/>
    </row>
    <row r="10" spans="1:14" ht="90" customHeight="1" x14ac:dyDescent="0.2">
      <c r="A10" s="364" t="s">
        <v>174</v>
      </c>
      <c r="B10" s="360" t="s">
        <v>219</v>
      </c>
      <c r="C10" s="360" t="s">
        <v>220</v>
      </c>
      <c r="D10" s="356" t="s">
        <v>221</v>
      </c>
      <c r="E10" s="356" t="s">
        <v>222</v>
      </c>
      <c r="F10" s="356" t="s">
        <v>223</v>
      </c>
      <c r="G10" s="356" t="s">
        <v>224</v>
      </c>
      <c r="H10" s="356" t="s">
        <v>225</v>
      </c>
      <c r="I10" s="356" t="s">
        <v>226</v>
      </c>
      <c r="J10" s="356" t="s">
        <v>227</v>
      </c>
      <c r="K10" s="356" t="s">
        <v>228</v>
      </c>
      <c r="L10" s="356" t="s">
        <v>229</v>
      </c>
      <c r="M10" s="356" t="s">
        <v>230</v>
      </c>
      <c r="N10" s="356" t="s">
        <v>231</v>
      </c>
    </row>
    <row r="11" spans="1:14" ht="90" customHeight="1" thickBot="1" x14ac:dyDescent="0.25">
      <c r="A11" s="365"/>
      <c r="B11" s="361"/>
      <c r="C11" s="361"/>
      <c r="D11" s="357"/>
      <c r="E11" s="357"/>
      <c r="F11" s="357"/>
      <c r="G11" s="357"/>
      <c r="H11" s="357"/>
      <c r="I11" s="357"/>
      <c r="J11" s="357"/>
      <c r="K11" s="357"/>
      <c r="L11" s="357"/>
      <c r="M11" s="357"/>
      <c r="N11" s="357"/>
    </row>
    <row r="12" spans="1:14" ht="90" customHeight="1" thickBot="1" x14ac:dyDescent="0.25">
      <c r="A12" s="107" t="s">
        <v>232</v>
      </c>
      <c r="B12" s="108" t="s">
        <v>233</v>
      </c>
      <c r="C12" s="108" t="s">
        <v>234</v>
      </c>
      <c r="D12" s="106" t="s">
        <v>235</v>
      </c>
      <c r="E12" s="106" t="s">
        <v>236</v>
      </c>
      <c r="F12" s="106" t="s">
        <v>237</v>
      </c>
      <c r="G12" s="106" t="s">
        <v>238</v>
      </c>
      <c r="H12" s="106" t="s">
        <v>239</v>
      </c>
      <c r="I12" s="106" t="s">
        <v>235</v>
      </c>
      <c r="J12" s="106" t="s">
        <v>240</v>
      </c>
      <c r="K12" s="106" t="s">
        <v>241</v>
      </c>
      <c r="L12" s="106" t="s">
        <v>242</v>
      </c>
      <c r="M12" s="106" t="s">
        <v>243</v>
      </c>
      <c r="N12" s="106" t="s">
        <v>244</v>
      </c>
    </row>
    <row r="14" spans="1:14" ht="13.5" thickBot="1" x14ac:dyDescent="0.25"/>
    <row r="15" spans="1:14" ht="19.5" thickBot="1" x14ac:dyDescent="0.25">
      <c r="A15" s="349" t="s">
        <v>245</v>
      </c>
      <c r="B15" s="350"/>
      <c r="C15" s="350"/>
      <c r="D15" s="350"/>
      <c r="E15" s="350"/>
      <c r="F15" s="350"/>
      <c r="G15" s="350"/>
      <c r="H15" s="350"/>
      <c r="I15" s="350"/>
      <c r="J15" s="350"/>
      <c r="K15" s="350"/>
      <c r="L15" s="350"/>
      <c r="M15" s="350"/>
      <c r="N15" s="351"/>
    </row>
    <row r="16" spans="1:14" x14ac:dyDescent="0.2">
      <c r="A16" s="375" t="s">
        <v>246</v>
      </c>
      <c r="B16" s="373" t="s">
        <v>179</v>
      </c>
      <c r="C16" s="373" t="s">
        <v>180</v>
      </c>
      <c r="D16" s="373" t="s">
        <v>175</v>
      </c>
      <c r="E16" s="373" t="s">
        <v>181</v>
      </c>
      <c r="F16" s="373" t="s">
        <v>182</v>
      </c>
      <c r="G16" s="373" t="s">
        <v>183</v>
      </c>
      <c r="H16" s="373" t="s">
        <v>184</v>
      </c>
      <c r="I16" s="373" t="s">
        <v>185</v>
      </c>
      <c r="J16" s="373" t="s">
        <v>186</v>
      </c>
      <c r="K16" s="373" t="s">
        <v>187</v>
      </c>
      <c r="L16" s="373" t="s">
        <v>188</v>
      </c>
      <c r="M16" s="373" t="s">
        <v>189</v>
      </c>
      <c r="N16" s="367" t="s">
        <v>190</v>
      </c>
    </row>
    <row r="17" spans="1:14" x14ac:dyDescent="0.2">
      <c r="A17" s="376"/>
      <c r="B17" s="374"/>
      <c r="C17" s="374"/>
      <c r="D17" s="374"/>
      <c r="E17" s="374"/>
      <c r="F17" s="374"/>
      <c r="G17" s="374"/>
      <c r="H17" s="374"/>
      <c r="I17" s="374"/>
      <c r="J17" s="374"/>
      <c r="K17" s="374"/>
      <c r="L17" s="374"/>
      <c r="M17" s="374"/>
      <c r="N17" s="368"/>
    </row>
    <row r="18" spans="1:14" x14ac:dyDescent="0.2">
      <c r="A18" s="369" t="s">
        <v>247</v>
      </c>
      <c r="B18" s="374"/>
      <c r="C18" s="374"/>
      <c r="D18" s="374"/>
      <c r="E18" s="374"/>
      <c r="F18" s="374"/>
      <c r="G18" s="374"/>
      <c r="H18" s="374"/>
      <c r="I18" s="374"/>
      <c r="J18" s="374"/>
      <c r="K18" s="374"/>
      <c r="L18" s="374"/>
      <c r="M18" s="374"/>
      <c r="N18" s="368"/>
    </row>
    <row r="19" spans="1:14" x14ac:dyDescent="0.2">
      <c r="A19" s="369" t="s">
        <v>248</v>
      </c>
      <c r="B19" s="374"/>
      <c r="C19" s="374"/>
      <c r="D19" s="374"/>
      <c r="E19" s="374"/>
      <c r="F19" s="374"/>
      <c r="G19" s="374"/>
      <c r="H19" s="374"/>
      <c r="I19" s="374"/>
      <c r="J19" s="374"/>
      <c r="K19" s="374"/>
      <c r="L19" s="374"/>
      <c r="M19" s="374"/>
      <c r="N19" s="368"/>
    </row>
    <row r="20" spans="1:14" ht="90" customHeight="1" x14ac:dyDescent="0.2">
      <c r="A20" s="370" t="s">
        <v>204</v>
      </c>
      <c r="B20" s="371" t="s">
        <v>249</v>
      </c>
      <c r="C20" s="371" t="s">
        <v>250</v>
      </c>
      <c r="D20" s="371" t="s">
        <v>251</v>
      </c>
      <c r="E20" s="371" t="s">
        <v>252</v>
      </c>
      <c r="F20" s="371" t="s">
        <v>252</v>
      </c>
      <c r="G20" s="372" t="s">
        <v>252</v>
      </c>
      <c r="H20" s="372" t="s">
        <v>252</v>
      </c>
      <c r="I20" s="372" t="s">
        <v>253</v>
      </c>
      <c r="J20" s="372" t="s">
        <v>253</v>
      </c>
      <c r="K20" s="372" t="s">
        <v>254</v>
      </c>
      <c r="L20" s="372" t="s">
        <v>254</v>
      </c>
      <c r="M20" s="372" t="s">
        <v>255</v>
      </c>
      <c r="N20" s="366" t="s">
        <v>254</v>
      </c>
    </row>
    <row r="21" spans="1:14" ht="90" customHeight="1" x14ac:dyDescent="0.2">
      <c r="A21" s="370"/>
      <c r="B21" s="371"/>
      <c r="C21" s="371"/>
      <c r="D21" s="371"/>
      <c r="E21" s="371"/>
      <c r="F21" s="371"/>
      <c r="G21" s="372"/>
      <c r="H21" s="372"/>
      <c r="I21" s="372"/>
      <c r="J21" s="372"/>
      <c r="K21" s="372"/>
      <c r="L21" s="372"/>
      <c r="M21" s="372"/>
      <c r="N21" s="366"/>
    </row>
    <row r="22" spans="1:14" ht="90" customHeight="1" x14ac:dyDescent="0.2">
      <c r="A22" s="382" t="s">
        <v>174</v>
      </c>
      <c r="B22" s="371" t="s">
        <v>256</v>
      </c>
      <c r="C22" s="371" t="s">
        <v>257</v>
      </c>
      <c r="D22" s="371" t="s">
        <v>258</v>
      </c>
      <c r="E22" s="371" t="s">
        <v>259</v>
      </c>
      <c r="F22" s="371" t="s">
        <v>259</v>
      </c>
      <c r="G22" s="372" t="s">
        <v>259</v>
      </c>
      <c r="H22" s="372" t="s">
        <v>259</v>
      </c>
      <c r="I22" s="372" t="s">
        <v>260</v>
      </c>
      <c r="J22" s="372" t="s">
        <v>260</v>
      </c>
      <c r="K22" s="372" t="s">
        <v>261</v>
      </c>
      <c r="L22" s="372" t="s">
        <v>261</v>
      </c>
      <c r="M22" s="372" t="s">
        <v>262</v>
      </c>
      <c r="N22" s="366" t="s">
        <v>261</v>
      </c>
    </row>
    <row r="23" spans="1:14" ht="90" customHeight="1" x14ac:dyDescent="0.2">
      <c r="A23" s="382"/>
      <c r="B23" s="371"/>
      <c r="C23" s="371"/>
      <c r="D23" s="371"/>
      <c r="E23" s="371"/>
      <c r="F23" s="371"/>
      <c r="G23" s="372"/>
      <c r="H23" s="372"/>
      <c r="I23" s="372"/>
      <c r="J23" s="372"/>
      <c r="K23" s="372"/>
      <c r="L23" s="372"/>
      <c r="M23" s="372"/>
      <c r="N23" s="366"/>
    </row>
    <row r="24" spans="1:14" ht="90" customHeight="1" x14ac:dyDescent="0.2">
      <c r="A24" s="379" t="s">
        <v>232</v>
      </c>
      <c r="B24" s="371" t="s">
        <v>263</v>
      </c>
      <c r="C24" s="371" t="s">
        <v>264</v>
      </c>
      <c r="D24" s="371" t="s">
        <v>265</v>
      </c>
      <c r="E24" s="371" t="s">
        <v>266</v>
      </c>
      <c r="F24" s="371" t="s">
        <v>266</v>
      </c>
      <c r="G24" s="372" t="s">
        <v>266</v>
      </c>
      <c r="H24" s="372" t="s">
        <v>266</v>
      </c>
      <c r="I24" s="372" t="s">
        <v>267</v>
      </c>
      <c r="J24" s="372" t="s">
        <v>267</v>
      </c>
      <c r="K24" s="372" t="s">
        <v>268</v>
      </c>
      <c r="L24" s="372" t="s">
        <v>268</v>
      </c>
      <c r="M24" s="372" t="s">
        <v>269</v>
      </c>
      <c r="N24" s="366" t="s">
        <v>268</v>
      </c>
    </row>
    <row r="25" spans="1:14" ht="90" customHeight="1" thickBot="1" x14ac:dyDescent="0.25">
      <c r="A25" s="380"/>
      <c r="B25" s="381"/>
      <c r="C25" s="381"/>
      <c r="D25" s="381"/>
      <c r="E25" s="381"/>
      <c r="F25" s="381"/>
      <c r="G25" s="377"/>
      <c r="H25" s="377"/>
      <c r="I25" s="377"/>
      <c r="J25" s="377"/>
      <c r="K25" s="377"/>
      <c r="L25" s="377"/>
      <c r="M25" s="377"/>
      <c r="N25" s="378"/>
    </row>
    <row r="26" spans="1:14" x14ac:dyDescent="0.2">
      <c r="I26" s="109"/>
    </row>
  </sheetData>
  <sheetProtection algorithmName="SHA-512" hashValue="cgFnCuaNmJwQ761Csgimu2jydHiQ7jj0Nm8YADMqPEzgI8C8v/60mPnJ60Gri+ogR372h3t6+rd1WuqOTWYuGQ==" saltValue="q2iI6mlvGTufDdNnhyCq1Q==" spinCount="100000" sheet="1" objects="1" scenarios="1"/>
  <mergeCells count="114">
    <mergeCell ref="I24:I25"/>
    <mergeCell ref="J24:J25"/>
    <mergeCell ref="K24:K25"/>
    <mergeCell ref="L24:L25"/>
    <mergeCell ref="M24:M25"/>
    <mergeCell ref="N24:N25"/>
    <mergeCell ref="M22:M23"/>
    <mergeCell ref="N22:N23"/>
    <mergeCell ref="A24:A25"/>
    <mergeCell ref="B24:B25"/>
    <mergeCell ref="C24:C25"/>
    <mergeCell ref="D24:D25"/>
    <mergeCell ref="E24:E25"/>
    <mergeCell ref="F24:F25"/>
    <mergeCell ref="G24:G25"/>
    <mergeCell ref="H24:H25"/>
    <mergeCell ref="G22:G23"/>
    <mergeCell ref="H22:H23"/>
    <mergeCell ref="I22:I23"/>
    <mergeCell ref="J22:J23"/>
    <mergeCell ref="K22:K23"/>
    <mergeCell ref="L22:L23"/>
    <mergeCell ref="A22:A23"/>
    <mergeCell ref="B22:B23"/>
    <mergeCell ref="C22:C23"/>
    <mergeCell ref="D22:D23"/>
    <mergeCell ref="E22:E23"/>
    <mergeCell ref="F22:F23"/>
    <mergeCell ref="I20:I21"/>
    <mergeCell ref="J20:J21"/>
    <mergeCell ref="K20:K21"/>
    <mergeCell ref="L20:L21"/>
    <mergeCell ref="M20:M21"/>
    <mergeCell ref="N20:N21"/>
    <mergeCell ref="N16:N19"/>
    <mergeCell ref="A18:A19"/>
    <mergeCell ref="A20:A21"/>
    <mergeCell ref="B20:B21"/>
    <mergeCell ref="C20:C21"/>
    <mergeCell ref="D20:D21"/>
    <mergeCell ref="E20:E21"/>
    <mergeCell ref="F20:F21"/>
    <mergeCell ref="G20:G21"/>
    <mergeCell ref="H20:H21"/>
    <mergeCell ref="H16:H19"/>
    <mergeCell ref="I16:I19"/>
    <mergeCell ref="J16:J19"/>
    <mergeCell ref="K16:K19"/>
    <mergeCell ref="L16:L19"/>
    <mergeCell ref="M16:M19"/>
    <mergeCell ref="A16:A17"/>
    <mergeCell ref="B16:B19"/>
    <mergeCell ref="C16:C19"/>
    <mergeCell ref="D16:D19"/>
    <mergeCell ref="E16:E19"/>
    <mergeCell ref="F16:F19"/>
    <mergeCell ref="G16:G19"/>
    <mergeCell ref="G10:G11"/>
    <mergeCell ref="H10:H11"/>
    <mergeCell ref="A10:A11"/>
    <mergeCell ref="B10:B11"/>
    <mergeCell ref="C10:C11"/>
    <mergeCell ref="D10:D11"/>
    <mergeCell ref="E10:E11"/>
    <mergeCell ref="F10:F11"/>
    <mergeCell ref="M10:M11"/>
    <mergeCell ref="N10:N11"/>
    <mergeCell ref="A15:N15"/>
    <mergeCell ref="I10:I11"/>
    <mergeCell ref="J10:J11"/>
    <mergeCell ref="K10:K11"/>
    <mergeCell ref="L10:L11"/>
    <mergeCell ref="C6:C7"/>
    <mergeCell ref="D6:D7"/>
    <mergeCell ref="E6:E7"/>
    <mergeCell ref="F6:F7"/>
    <mergeCell ref="G6:G7"/>
    <mergeCell ref="J8:J9"/>
    <mergeCell ref="K8:K9"/>
    <mergeCell ref="M8:M9"/>
    <mergeCell ref="N8:N9"/>
    <mergeCell ref="A8:A9"/>
    <mergeCell ref="B8:B9"/>
    <mergeCell ref="C8:C9"/>
    <mergeCell ref="D8:D9"/>
    <mergeCell ref="E8:E9"/>
    <mergeCell ref="F8:F9"/>
    <mergeCell ref="G8:G9"/>
    <mergeCell ref="H8:H9"/>
    <mergeCell ref="I8:I9"/>
    <mergeCell ref="I4:I5"/>
    <mergeCell ref="J4:J5"/>
    <mergeCell ref="K4:K5"/>
    <mergeCell ref="L4:L5"/>
    <mergeCell ref="M4:M5"/>
    <mergeCell ref="N4:N5"/>
    <mergeCell ref="A1:N1"/>
    <mergeCell ref="A3:N3"/>
    <mergeCell ref="A4:A6"/>
    <mergeCell ref="B4:B5"/>
    <mergeCell ref="C4:C5"/>
    <mergeCell ref="D4:D5"/>
    <mergeCell ref="E4:E5"/>
    <mergeCell ref="F4:F5"/>
    <mergeCell ref="G4:G5"/>
    <mergeCell ref="H4:H5"/>
    <mergeCell ref="N6:N7"/>
    <mergeCell ref="H6:H7"/>
    <mergeCell ref="I6:I7"/>
    <mergeCell ref="J6:J7"/>
    <mergeCell ref="K6:K7"/>
    <mergeCell ref="L6:L7"/>
    <mergeCell ref="M6:M7"/>
    <mergeCell ref="B6:B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01-Mapa de riesgo</vt:lpstr>
      <vt:lpstr>02-Plan Contingencia</vt:lpstr>
      <vt:lpstr>03-Seguimiento</vt:lpstr>
      <vt:lpstr>Hoja1</vt:lpstr>
      <vt:lpstr>INSTRUCTIVO</vt:lpstr>
      <vt:lpstr>ESCALA</vt:lpstr>
      <vt:lpstr>ACCION</vt:lpstr>
      <vt:lpstr>Ambiental</vt:lpstr>
      <vt:lpstr>'01-Mapa de riesgo'!Área_de_impresión</vt:lpstr>
      <vt:lpstr>'03-Seguimiento'!Área_de_impresión</vt:lpstr>
      <vt:lpstr>Contable</vt:lpstr>
      <vt:lpstr>Cumplimiento</vt:lpstr>
      <vt:lpstr>DEMAS</vt:lpstr>
      <vt:lpstr>Derechos_Humanos</vt:lpstr>
      <vt:lpstr>Estratégico</vt:lpstr>
      <vt:lpstr>Financiero</vt:lpstr>
      <vt:lpstr>GRAVE</vt:lpstr>
      <vt:lpstr>Imagen</vt:lpstr>
      <vt:lpstr>Información</vt:lpstr>
      <vt:lpstr>Laborales</vt:lpstr>
      <vt:lpstr>LEVE</vt:lpstr>
      <vt:lpstr>MODERADO</vt:lpstr>
      <vt:lpstr>Operacional</vt:lpstr>
      <vt:lpstr>Presupuestal</vt:lpstr>
      <vt:lpstr>Tecnología</vt:lpstr>
      <vt:lpstr>TIPO</vt:lpstr>
      <vt:lpstr>'01-Mapa de riesgo'!Títulos_a_imprimir</vt:lpstr>
      <vt:lpstr>'02-Plan Contingencia'!Títulos_a_imprimir</vt:lpstr>
      <vt:lpstr>'03-Seguimiento'!Títulos_a_imprimir</vt:lpstr>
      <vt:lpstr>Transparencia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2015-06-24T13:52:21Z</cp:lastPrinted>
  <dcterms:created xsi:type="dcterms:W3CDTF">2006-09-13T22:30:50Z</dcterms:created>
  <dcterms:modified xsi:type="dcterms:W3CDTF">2015-07-07T21:23:18Z</dcterms:modified>
</cp:coreProperties>
</file>