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VICE ADMON\VICE ADMON\COMITES\COMITE DE RIESGOS\METODOLOGIA NUEVA\2016\SEGUIMIENTO MAPA DE RIESGOS\"/>
    </mc:Choice>
  </mc:AlternateContent>
  <bookViews>
    <workbookView xWindow="0" yWindow="0" windowWidth="28800" windowHeight="11235"/>
  </bookViews>
  <sheets>
    <sheet name="01-Mapa de riesgo" sheetId="4" r:id="rId1"/>
    <sheet name="02-Plan Contingencia" sheetId="8" r:id="rId2"/>
    <sheet name="03-Seguimiento" sheetId="7" r:id="rId3"/>
    <sheet name="Hoja1" sheetId="9" state="hidden" r:id="rId4"/>
    <sheet name="INSTRUCTIVO" sheetId="10" r:id="rId5"/>
    <sheet name="ESCALA" sheetId="11" r:id="rId6"/>
  </sheets>
  <definedNames>
    <definedName name="_xlnm._FilterDatabase" localSheetId="0" hidden="1">'01-Mapa de riesgo'!$B$1:$U$26</definedName>
    <definedName name="ACCION">'01-Mapa de riesgo'!$G$1048565:$G$1048567</definedName>
    <definedName name="Ambiental">'01-Mapa de riesgo'!$H$1048558:$H$1048560</definedName>
    <definedName name="_xlnm.Print_Area" localSheetId="2">'03-Seguimiento'!$B$1:$R$14</definedName>
    <definedName name="Contable">'01-Mapa de riesgo'!$G$1048553:$G$1048555</definedName>
    <definedName name="Cumplimiento">'01-Mapa de riesgo'!$I$1048553:$I$1048555</definedName>
    <definedName name="DEMAS">'01-Mapa de riesgo'!$G$1048543:$G$1048545</definedName>
    <definedName name="Derechos_Humanos">'01-Mapa de riesgo'!$I$1048543:$I$1048545</definedName>
    <definedName name="Estratégico">'01-Mapa de riesgo'!$G$1048543:$G$1048545</definedName>
    <definedName name="Financiero">'01-Mapa de riesgo'!$I$1048548:$I$1048550</definedName>
    <definedName name="GRAVE">'01-Mapa de riesgo'!$J$1048566:$J$1048569</definedName>
    <definedName name="Imagen">'01-Mapa de riesgo'!$G$1048548:$G$1048550</definedName>
    <definedName name="Información">'01-Mapa de riesgo'!$J$1048553:$J$1048555</definedName>
    <definedName name="Laborales">'01-Mapa de riesgo'!$G$1048558:$G$1048560</definedName>
    <definedName name="LEVE">'01-Mapa de riesgo'!$H$1048566</definedName>
    <definedName name="MODERADO">'01-Mapa de riesgo'!$I$1048566:$I$1048568</definedName>
    <definedName name="nnnn">'01-Mapa de riesgo'!#REF!</definedName>
    <definedName name="Operacional">'01-Mapa de riesgo'!$H$1048548:$H$1048550</definedName>
    <definedName name="Presupuestal">'01-Mapa de riesgo'!$H$1048553:$H$1048555</definedName>
    <definedName name="Tecnología">'01-Mapa de riesgo'!$J$1048548:$J$1048550</definedName>
    <definedName name="TIPO">'01-Mapa de riesgo'!$F$1048543:$F$1048555</definedName>
    <definedName name="_xlnm.Print_Titles" localSheetId="0">'01-Mapa de riesgo'!$7:$8</definedName>
    <definedName name="_xlnm.Print_Titles" localSheetId="1">'02-Plan Contingencia'!$7:$8</definedName>
    <definedName name="_xlnm.Print_Titles" localSheetId="2">'03-Seguimiento'!$7:$8</definedName>
    <definedName name="Transparencia">'01-Mapa de riesgo'!$H$1048543</definedName>
  </definedNames>
  <calcPr calcId="152511"/>
</workbook>
</file>

<file path=xl/calcChain.xml><?xml version="1.0" encoding="utf-8"?>
<calcChain xmlns="http://schemas.openxmlformats.org/spreadsheetml/2006/main">
  <c r="K12" i="7" l="1"/>
  <c r="H10" i="8" l="1"/>
  <c r="K10" i="4"/>
  <c r="K11" i="4"/>
  <c r="K12" i="4"/>
  <c r="K13" i="4"/>
  <c r="K14" i="4"/>
  <c r="K15" i="4"/>
  <c r="K16" i="4"/>
  <c r="K17" i="4"/>
  <c r="K18" i="4"/>
  <c r="K19" i="4"/>
  <c r="K20" i="4"/>
  <c r="K21" i="4"/>
  <c r="K22" i="4"/>
  <c r="K23" i="4"/>
  <c r="K24" i="4"/>
  <c r="L24" i="4" s="1"/>
  <c r="K25" i="4"/>
  <c r="K26" i="4"/>
  <c r="K9" i="4"/>
  <c r="L15" i="4" l="1"/>
  <c r="L21" i="4"/>
  <c r="L18" i="4"/>
  <c r="L12" i="4"/>
  <c r="L9" i="4"/>
  <c r="A6" i="7"/>
  <c r="H10" i="7" l="1"/>
  <c r="H11" i="7"/>
  <c r="H12" i="7"/>
  <c r="H13" i="7"/>
  <c r="H14" i="7"/>
  <c r="H15" i="7"/>
  <c r="H16" i="7"/>
  <c r="H17" i="7"/>
  <c r="H18" i="7"/>
  <c r="H19" i="7"/>
  <c r="H20" i="7"/>
  <c r="H21" i="7"/>
  <c r="H22" i="7"/>
  <c r="H23" i="7"/>
  <c r="H24" i="7"/>
  <c r="H25" i="7"/>
  <c r="H26" i="7"/>
  <c r="H11" i="8"/>
  <c r="H12" i="8"/>
  <c r="H13" i="8"/>
  <c r="H14" i="8"/>
  <c r="H15" i="8"/>
  <c r="H16" i="8"/>
  <c r="H17" i="8"/>
  <c r="H18" i="8"/>
  <c r="H19" i="8"/>
  <c r="H20" i="8"/>
  <c r="H21" i="8"/>
  <c r="H22" i="8"/>
  <c r="H23" i="8"/>
  <c r="H24" i="8"/>
  <c r="H25" i="8"/>
  <c r="H26" i="8"/>
  <c r="I5" i="8" l="1"/>
  <c r="Q36" i="10" l="1"/>
  <c r="M36" i="10" l="1"/>
  <c r="N36" i="10"/>
  <c r="O36" i="10"/>
  <c r="P36" i="10"/>
  <c r="Q46" i="10"/>
  <c r="Q44" i="10"/>
  <c r="Q42" i="10"/>
  <c r="Q40" i="10"/>
  <c r="Q38" i="10"/>
  <c r="M46" i="10"/>
  <c r="M44" i="10"/>
  <c r="M42" i="10"/>
  <c r="M40" i="10"/>
  <c r="M38" i="10"/>
  <c r="N46" i="10"/>
  <c r="N44" i="10"/>
  <c r="N42" i="10"/>
  <c r="N40" i="10"/>
  <c r="N38" i="10"/>
  <c r="O46" i="10"/>
  <c r="O44" i="10"/>
  <c r="O42" i="10"/>
  <c r="O40" i="10"/>
  <c r="O38" i="10"/>
  <c r="P46" i="10"/>
  <c r="P44" i="10"/>
  <c r="P42" i="10"/>
  <c r="P40" i="10"/>
  <c r="P38" i="10"/>
  <c r="I9" i="4"/>
  <c r="P9" i="4" s="1"/>
  <c r="I12" i="4"/>
  <c r="P12" i="4" s="1"/>
  <c r="I15" i="4"/>
  <c r="P15" i="4" s="1"/>
  <c r="I18" i="4"/>
  <c r="P18" i="4" s="1"/>
  <c r="I21" i="4"/>
  <c r="P21" i="4" s="1"/>
  <c r="I24" i="4"/>
  <c r="P24" i="4" s="1"/>
  <c r="Q12" i="4" l="1"/>
  <c r="Q15" i="4"/>
  <c r="Q18" i="4"/>
  <c r="Q21" i="4"/>
  <c r="Q24" i="4"/>
  <c r="G24" i="7" l="1"/>
  <c r="G24" i="8"/>
  <c r="I24" i="8" s="1"/>
  <c r="G21" i="7"/>
  <c r="G21" i="8"/>
  <c r="I21" i="8" s="1"/>
  <c r="G18" i="7"/>
  <c r="G18" i="8"/>
  <c r="I18" i="8" s="1"/>
  <c r="G12" i="7"/>
  <c r="G12" i="8"/>
  <c r="I12" i="8" s="1"/>
  <c r="G15" i="8"/>
  <c r="I15" i="8" s="1"/>
  <c r="G15" i="7"/>
  <c r="D5" i="7"/>
  <c r="D5" i="8"/>
  <c r="D6" i="7"/>
  <c r="M12" i="7"/>
  <c r="M13" i="7"/>
  <c r="M14" i="7"/>
  <c r="M15" i="7"/>
  <c r="M16" i="7"/>
  <c r="M17" i="7"/>
  <c r="M18" i="7"/>
  <c r="M19" i="7"/>
  <c r="M20" i="7"/>
  <c r="M21" i="7"/>
  <c r="M22" i="7"/>
  <c r="M23" i="7"/>
  <c r="M24" i="7"/>
  <c r="M25" i="7"/>
  <c r="M26" i="7"/>
  <c r="M11" i="7"/>
  <c r="M10" i="7"/>
  <c r="M9" i="7"/>
  <c r="J12" i="7"/>
  <c r="J15" i="7"/>
  <c r="J18" i="7"/>
  <c r="J21" i="7"/>
  <c r="J24" i="7"/>
  <c r="F12" i="7"/>
  <c r="F15" i="7"/>
  <c r="F18" i="7"/>
  <c r="F21" i="7"/>
  <c r="F24" i="7"/>
  <c r="E12" i="7"/>
  <c r="E15" i="7"/>
  <c r="E18" i="7"/>
  <c r="E21" i="7"/>
  <c r="E24" i="7"/>
  <c r="D12" i="7"/>
  <c r="D15" i="7"/>
  <c r="D18" i="7"/>
  <c r="D21" i="7"/>
  <c r="D24" i="7"/>
  <c r="C12" i="7"/>
  <c r="C15" i="7"/>
  <c r="C18" i="7"/>
  <c r="C21" i="7"/>
  <c r="C24" i="7"/>
  <c r="B12" i="7"/>
  <c r="B15" i="7"/>
  <c r="B18" i="7"/>
  <c r="B21" i="7"/>
  <c r="B24"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N24" i="7"/>
  <c r="O24" i="7"/>
  <c r="N25" i="7"/>
  <c r="O25" i="7"/>
  <c r="N26" i="7"/>
  <c r="O26" i="7"/>
  <c r="O9" i="7"/>
  <c r="N9" i="7"/>
  <c r="J9" i="7"/>
  <c r="F9" i="7"/>
  <c r="E9" i="7"/>
  <c r="D9" i="7"/>
  <c r="C9" i="7"/>
  <c r="B9" i="7"/>
  <c r="A5" i="7"/>
  <c r="F12" i="8"/>
  <c r="F15" i="8"/>
  <c r="F18" i="8"/>
  <c r="F21" i="8"/>
  <c r="F24" i="8"/>
  <c r="E12" i="8"/>
  <c r="E15" i="8"/>
  <c r="E18" i="8"/>
  <c r="E21" i="8"/>
  <c r="E24" i="8"/>
  <c r="D12" i="8"/>
  <c r="D15" i="8"/>
  <c r="D18" i="8"/>
  <c r="D21" i="8"/>
  <c r="D24" i="8"/>
  <c r="C12" i="8"/>
  <c r="C15" i="8"/>
  <c r="C18" i="8"/>
  <c r="C21" i="8"/>
  <c r="C24" i="8"/>
  <c r="B12" i="8"/>
  <c r="B15" i="8"/>
  <c r="B18" i="8"/>
  <c r="B21" i="8"/>
  <c r="B24" i="8"/>
  <c r="F9" i="8"/>
  <c r="E9" i="8"/>
  <c r="B9" i="8"/>
  <c r="D9" i="8"/>
  <c r="C9" i="8"/>
  <c r="D6" i="8"/>
  <c r="A6" i="8"/>
  <c r="A5" i="8"/>
  <c r="Q9" i="4" l="1"/>
  <c r="H9" i="8" l="1"/>
  <c r="H9" i="7"/>
  <c r="G9" i="7"/>
  <c r="G9" i="8" l="1"/>
  <c r="I9" i="8" s="1"/>
</calcChain>
</file>

<file path=xl/comments1.xml><?xml version="1.0" encoding="utf-8"?>
<comments xmlns="http://schemas.openxmlformats.org/spreadsheetml/2006/main">
  <authors>
    <author>UNIVERSIDAD TECNOLOGICA DE PEREIRA</author>
  </authors>
  <commentList>
    <comment ref="G7" authorId="0" shapeId="0">
      <text>
        <r>
          <rPr>
            <b/>
            <sz val="8"/>
            <color indexed="81"/>
            <rFont val="Tahoma"/>
            <family val="2"/>
          </rPr>
          <t xml:space="preserve">NIVEL 1: </t>
        </r>
        <r>
          <rPr>
            <sz val="8"/>
            <color indexed="81"/>
            <rFont val="Tahoma"/>
            <family val="2"/>
          </rPr>
          <t xml:space="preserve">Riesgos con priorización alta (A) y media (B) </t>
        </r>
        <r>
          <rPr>
            <sz val="8"/>
            <color indexed="81"/>
            <rFont val="Calibri"/>
            <family val="2"/>
            <scheme val="minor"/>
          </rPr>
          <t xml:space="preserve">sin controles, requieren acciones de preventivas  inmediatas.
</t>
        </r>
        <r>
          <rPr>
            <b/>
            <sz val="8"/>
            <color indexed="81"/>
            <rFont val="Calibri"/>
            <family val="2"/>
            <scheme val="minor"/>
          </rPr>
          <t xml:space="preserve">NIVEL 2: </t>
        </r>
        <r>
          <rPr>
            <sz val="8"/>
            <color indexed="81"/>
            <rFont val="Calibri"/>
            <family val="2"/>
            <scheme val="minor"/>
          </rPr>
          <t xml:space="preserve">Riesgos con priorización alta (A) y media (B) con controles no efectivos, requieren acciones de preventivas. 
</t>
        </r>
        <r>
          <rPr>
            <b/>
            <sz val="8"/>
            <color indexed="81"/>
            <rFont val="Calibri"/>
            <family val="2"/>
            <scheme val="minor"/>
          </rPr>
          <t xml:space="preserve">NIVEL 3: </t>
        </r>
        <r>
          <rPr>
            <sz val="8"/>
            <color indexed="81"/>
            <rFont val="Calibri"/>
            <family val="2"/>
            <scheme val="minor"/>
          </rPr>
          <t xml:space="preserve">Riesgos con priorización alta (A) y media (B)  con controles no documentados, requieren acciones de preventivas.
</t>
        </r>
        <r>
          <rPr>
            <b/>
            <sz val="8"/>
            <color indexed="81"/>
            <rFont val="Calibri"/>
            <family val="2"/>
            <scheme val="minor"/>
          </rPr>
          <t xml:space="preserve">NIVEL 4: </t>
        </r>
        <r>
          <rPr>
            <sz val="8"/>
            <color indexed="81"/>
            <rFont val="Calibri"/>
            <family val="2"/>
            <scheme val="minor"/>
          </rPr>
          <t>Riesgos con priorización baja (C) o priorización alta (A) y media (B) que tienen controles efectivos y documentados, requieren seguimiento.</t>
        </r>
      </text>
    </comment>
    <comment ref="H7" authorId="0" shapeId="0">
      <text>
        <r>
          <rPr>
            <sz val="8"/>
            <color indexed="81"/>
            <rFont val="Tahoma"/>
            <family val="2"/>
          </rPr>
          <t>1. Evitar el riesgo, tomar acciones preventivas 
2. Reducir el riesgo, tomar medidas encaminadas a disminuir la probabilidad y el impacto
3. Compartir o transferir el riesgo 
4. Asumir el riesgo</t>
        </r>
      </text>
    </comment>
    <comment ref="R7" authorId="0" shapeId="0">
      <text>
        <r>
          <rPr>
            <b/>
            <sz val="8"/>
            <color indexed="81"/>
            <rFont val="Tahoma"/>
            <family val="2"/>
          </rPr>
          <t xml:space="preserve">Establezca la situación:
</t>
        </r>
        <r>
          <rPr>
            <b/>
            <sz val="8"/>
            <color indexed="81"/>
            <rFont val="Tahoma"/>
            <family val="2"/>
          </rPr>
          <t xml:space="preserve">1. Riesgo controlado: </t>
        </r>
        <r>
          <rPr>
            <sz val="8"/>
            <color indexed="81"/>
            <rFont val="Tahoma"/>
            <family val="2"/>
          </rPr>
          <t xml:space="preserve"> el riesgo ha sido controlado con la acción implementada. Puede ser suprimido del plan de manejo de riesgos.
</t>
        </r>
        <r>
          <rPr>
            <b/>
            <sz val="8"/>
            <color indexed="81"/>
            <rFont val="Tahoma"/>
            <family val="2"/>
          </rPr>
          <t xml:space="preserve">2. Cambio el riesgo: </t>
        </r>
        <r>
          <rPr>
            <sz val="8"/>
            <color indexed="81"/>
            <rFont val="Tahoma"/>
            <family val="2"/>
          </rPr>
          <t xml:space="preserve">dado  la acción implementada el riesgo requiere ser modificado en su descripción o en su probabilidad o en el impacto.
</t>
        </r>
        <r>
          <rPr>
            <b/>
            <sz val="8"/>
            <color indexed="81"/>
            <rFont val="Tahoma"/>
            <family val="2"/>
          </rPr>
          <t xml:space="preserve">3. Nueva Acción:  </t>
        </r>
        <r>
          <rPr>
            <sz val="8"/>
            <color indexed="81"/>
            <rFont val="Tahoma"/>
            <family val="2"/>
          </rPr>
          <t xml:space="preserve">se debe implementar una nueva acción preventiva, la actual no es suficiente. (evalue el riesgo en  las fases 2. Análisis y 3. Valoración de riesgo)
</t>
        </r>
        <r>
          <rPr>
            <b/>
            <sz val="8"/>
            <color indexed="81"/>
            <rFont val="Tahoma"/>
            <family val="2"/>
          </rPr>
          <t xml:space="preserve">4. Continua la acción anterior: </t>
        </r>
        <r>
          <rPr>
            <sz val="8"/>
            <color indexed="81"/>
            <rFont val="Tahoma"/>
            <family val="2"/>
          </rPr>
          <t xml:space="preserve"> no se ha finalizado la acción o se requiere ampliar el plazo de la acción.
</t>
        </r>
      </text>
    </comment>
    <comment ref="P8" authorId="0" shapeId="0">
      <text>
        <r>
          <rPr>
            <sz val="8"/>
            <color indexed="81"/>
            <rFont val="Tahoma"/>
            <family val="2"/>
          </rPr>
          <t xml:space="preserve">Relacione las principales dificultades en la aplicación del control.
</t>
        </r>
      </text>
    </comment>
  </commentList>
</comments>
</file>

<file path=xl/sharedStrings.xml><?xml version="1.0" encoding="utf-8"?>
<sst xmlns="http://schemas.openxmlformats.org/spreadsheetml/2006/main" count="523" uniqueCount="348">
  <si>
    <t>DESCRIPCIÓN</t>
  </si>
  <si>
    <t>POSIBLES CONSECUENCIAS</t>
  </si>
  <si>
    <t>TRATAMIENTO</t>
  </si>
  <si>
    <t>RESPONSABLE (S) EN EL PROCESO</t>
  </si>
  <si>
    <t>RIESGO</t>
  </si>
  <si>
    <t xml:space="preserve">PROBABILIDAD </t>
  </si>
  <si>
    <t xml:space="preserve">IMPACTO </t>
  </si>
  <si>
    <t>Estado</t>
  </si>
  <si>
    <t>FECHA DE ACTUALIZACIÓN</t>
  </si>
  <si>
    <t xml:space="preserve">Código </t>
  </si>
  <si>
    <t xml:space="preserve">Versión </t>
  </si>
  <si>
    <t xml:space="preserve">Fecha </t>
  </si>
  <si>
    <t>1 de 1</t>
  </si>
  <si>
    <t>FECHA DE SEGUIMIENTO</t>
  </si>
  <si>
    <t>ACCIÓN DURANTE (Contingencia)</t>
  </si>
  <si>
    <t>ACCIÓN DESPUÉS (Recuperación)</t>
  </si>
  <si>
    <t>Periodicidad del control</t>
  </si>
  <si>
    <t>Tipo de control</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</si>
  <si>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</si>
  <si>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</si>
  <si>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</si>
  <si>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</si>
  <si>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</si>
  <si>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</si>
  <si>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</si>
  <si>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</si>
  <si>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</si>
  <si>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</si>
  <si>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</si>
  <si>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FACTORES DE RIESGO EXTERNO</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</si>
  <si>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</si>
  <si>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</si>
  <si>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</si>
  <si>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</si>
  <si>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</si>
  <si>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</si>
  <si>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</si>
  <si>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</si>
  <si>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</si>
  <si>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</si>
  <si>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</si>
  <si>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</si>
  <si>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2. MEDIA</t>
  </si>
  <si>
    <t>Talento Humano</t>
  </si>
  <si>
    <t>Sistemas de Información</t>
  </si>
  <si>
    <t>Recursos Financieros</t>
  </si>
  <si>
    <t>Procedimientos y reglamentación</t>
  </si>
  <si>
    <t>Salud Ocupacional</t>
  </si>
  <si>
    <t>Infraestructura</t>
  </si>
  <si>
    <t>Economicos</t>
  </si>
  <si>
    <t>Socioculturales</t>
  </si>
  <si>
    <t>Orden Público</t>
  </si>
  <si>
    <t>Legales y Normativos</t>
  </si>
  <si>
    <t>Tecnológicos</t>
  </si>
  <si>
    <t>Esta matriz de priorización no tiene en cuenta los controles asociados a la prevención o mitigación del riesgo</t>
  </si>
  <si>
    <t>3. ALTA</t>
  </si>
  <si>
    <t>1. BAJA</t>
  </si>
  <si>
    <t>1. BAJO</t>
  </si>
  <si>
    <t>Evitar
Reducir
Transferir
Compartir</t>
  </si>
  <si>
    <t>Reducir
Transferir
Compartir</t>
  </si>
  <si>
    <t>Asumir</t>
  </si>
  <si>
    <t>Valoración
del Riesgo</t>
  </si>
  <si>
    <t>OPCIÓN DE TRATAMIENTO</t>
  </si>
  <si>
    <t>ACCIONES A TOMAR</t>
  </si>
  <si>
    <t>Matriz de Priorización inicial</t>
  </si>
  <si>
    <t>El riesgo se mide de acuerdo al impacto y la probabilidad para ubicarlo en la matriz de priorización inicial</t>
  </si>
  <si>
    <t>NIVEL
EXPOSICIÓN 
RIESGO</t>
  </si>
  <si>
    <t xml:space="preserve">PRIORIDAD
INICIAL </t>
  </si>
  <si>
    <t>MAPA DE RIESGOS</t>
  </si>
  <si>
    <t>OBJETIVO DEL PROCESO (Usuario Metodología):</t>
  </si>
  <si>
    <t xml:space="preserve">JEFE: </t>
  </si>
  <si>
    <t>FECHA ACTUALIZACIÓN</t>
  </si>
  <si>
    <t>No</t>
  </si>
  <si>
    <t>No.</t>
  </si>
  <si>
    <t>CAUSA</t>
  </si>
  <si>
    <t>PLAN DE MITIGACIÓN PARA EL MAPA DE RIESGOS</t>
  </si>
  <si>
    <t>CONTROLES</t>
  </si>
  <si>
    <t xml:space="preserve">Responsable del Seguimiento: </t>
  </si>
  <si>
    <t>INDICADOR DEL RIESGO</t>
  </si>
  <si>
    <t>Periodicidad</t>
  </si>
  <si>
    <t>SEGUIMIENTO AL MAPA DE RIESGOS</t>
  </si>
  <si>
    <t>Seguimiento al Mapa de riesgos</t>
  </si>
  <si>
    <t>Nombre</t>
  </si>
  <si>
    <t>Medición</t>
  </si>
  <si>
    <t>Análisis</t>
  </si>
  <si>
    <t>SGC-FOR-011-01</t>
  </si>
  <si>
    <t xml:space="preserve">Página </t>
  </si>
  <si>
    <t>Código</t>
  </si>
  <si>
    <t>SGC-FOR-011-02</t>
  </si>
  <si>
    <t>SGC-FOR-011-03</t>
  </si>
  <si>
    <t>Versión</t>
  </si>
  <si>
    <t>Fecha:</t>
  </si>
  <si>
    <t>Código:</t>
  </si>
  <si>
    <t>SGC-INT-011-01</t>
  </si>
  <si>
    <t xml:space="preserve">INSTRUCTIVO METODOLOGÍA ADMINISTRACIÓN DE RIESGOS </t>
  </si>
  <si>
    <t>SISTEMA DE GESTIÓN DE CALIDAD</t>
  </si>
  <si>
    <t>Comunicación</t>
  </si>
  <si>
    <t>TIPO</t>
  </si>
  <si>
    <t>No existen</t>
  </si>
  <si>
    <t>VULNERABILIDAD</t>
  </si>
  <si>
    <t>ACCIÓN</t>
  </si>
  <si>
    <t>CLASE</t>
  </si>
  <si>
    <t>VALORACIÓN</t>
  </si>
  <si>
    <t>Aplicados, No efectivos</t>
  </si>
  <si>
    <t>Documentados, Aplicados y Efectivos</t>
  </si>
  <si>
    <t>No aplicados</t>
  </si>
  <si>
    <t>MATRIZ DE VULNERABILIDAD</t>
  </si>
  <si>
    <t>PRIORIZACIÓN INICIAL</t>
  </si>
  <si>
    <t>VALORACIÓN DEL CONTROL</t>
  </si>
  <si>
    <t>Aplicados, Efectivos y No documentados</t>
  </si>
  <si>
    <t>NIVEL DE EXPOSICIÓN AL RIESGO</t>
  </si>
  <si>
    <t>Se deberá implementar inmediatamente las acciones preventivas que conlleven a evitar, reducir, transferir o compartir el riesgo de acuerdo al procedimiento del Sistema de Gestión de Calidad.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</si>
  <si>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del Sistema de Gestión de Calidad. 
Se deberá implementar acciones preventivas que conlleven a mejorar o documentar los controles existentes. 
La implementación de un plan de contingencia estará sujeto a las necesidades del usuario de la metodología</t>
  </si>
  <si>
    <t>Se debe realizar seguimiento a los riesgos con el fin de verificar su impacto, probabilidad y la valoración de los controles.</t>
  </si>
  <si>
    <t>GRAVE
Riesgos con calificación superior o igual a 10</t>
  </si>
  <si>
    <t>IDENTIFICACIÓN DEL RIESGO</t>
  </si>
  <si>
    <t>IDENTIFICACIÓN</t>
  </si>
  <si>
    <t>ANÁLISIS</t>
  </si>
  <si>
    <t>MANEJO</t>
  </si>
  <si>
    <t>PLAN DE MITIGACIÓN</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</si>
  <si>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</si>
  <si>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</si>
  <si>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</si>
  <si>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</si>
  <si>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</si>
  <si>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</si>
  <si>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MODERADO
Riesgos con calificación entre 4 y 9</t>
  </si>
  <si>
    <t>LEVE
Riesgos con calificación inferior o igual a 3</t>
  </si>
  <si>
    <t>CONTROL EXISTENTE
(Máximo 3 controles)</t>
  </si>
  <si>
    <t>Control</t>
  </si>
  <si>
    <t>Dificultades en la aplicación del control</t>
  </si>
  <si>
    <t>1  de 1</t>
  </si>
  <si>
    <t>Una vez ubicados los riesgos en la matriz de priorización, se identifica si existen controles asociados, si son aplicados, están documentados y son efectivos, con el fin de determinar la posición del riesgo en la matriz de vulnerabilidad.</t>
  </si>
  <si>
    <t xml:space="preserve">De acuerdo a los nivel de exposición del riesgo, el proceso (usuario de la metodologia) establecerá si corresponde: </t>
  </si>
  <si>
    <t>o  Plan de mitigación, para lo cual deberá  emplear el formato de Plan de mitigación</t>
  </si>
  <si>
    <t xml:space="preserve">o  Acciones preventivas de acuerdo al tipo de tratamiento, para lo cual deberá  seguir el procedimiento de acciones correctivas, preventivas y de mejora SGC-PRO-006 </t>
  </si>
  <si>
    <t>- Recursos asignados en el presupuesto
- Relación costo - beneficio
- Accion que conlleve a "Compartir" se deberá concertar previamente con el proceso o entidad  - involucrada.
- Accion que conlleve a "Transferir" se deberá concertar previamiente con la entidad involucrada y contar con las autorizaciones administrativas pertinentes.</t>
  </si>
  <si>
    <t>Se hará a traves del formato "seguimiento", y podrá ser realizada a través de procesos de autoevaluación, auditorias de calidad, evaluación de la Oficina de Control y auditorias externas por parte de organismo certificadores, entes de control u otro que lo requiera.</t>
  </si>
  <si>
    <t>- Recursos asignados
- Relación costo - beneficio
- Planes de contingencia que se hayan formulado previamente o actividades que el proceso ha establecido con anterioridad.</t>
  </si>
  <si>
    <t>2013-06-27</t>
  </si>
  <si>
    <t>LEVE</t>
  </si>
  <si>
    <t>MODERADO</t>
  </si>
  <si>
    <t>GRAVE</t>
  </si>
  <si>
    <t>ASUMIR</t>
  </si>
  <si>
    <t>REDUCIR</t>
  </si>
  <si>
    <t>EVITAR</t>
  </si>
  <si>
    <t>COMPARTIR</t>
  </si>
  <si>
    <t>TRANSFERIR</t>
  </si>
  <si>
    <t>PROCESOS INCOLUCRADOS EN EL MANEJO</t>
  </si>
  <si>
    <t>SAMYC2</t>
  </si>
  <si>
    <t>PLAN DE CONTINGENCIA</t>
  </si>
  <si>
    <r>
      <t xml:space="preserve">PROCESO (Usuario Metodología) </t>
    </r>
    <r>
      <rPr>
        <sz val="13"/>
        <rFont val="Calibri"/>
        <family val="2"/>
        <scheme val="minor"/>
      </rPr>
      <t xml:space="preserve"> </t>
    </r>
  </si>
  <si>
    <r>
      <rPr>
        <sz val="7"/>
        <rFont val="Calibri"/>
        <family val="2"/>
        <scheme val="minor"/>
      </rPr>
      <t xml:space="preserve"> </t>
    </r>
    <r>
      <rPr>
        <sz val="8"/>
        <rFont val="Calibri"/>
        <family val="2"/>
        <scheme val="minor"/>
      </rPr>
      <t>Ambientales</t>
    </r>
  </si>
  <si>
    <r>
      <t>Riesgo</t>
    </r>
    <r>
      <rPr>
        <sz val="8"/>
        <rFont val="Calibri"/>
        <family val="2"/>
        <scheme val="minor"/>
      </rPr>
      <t xml:space="preserve">: Posibilidad de que ocurra un acontecimiento que impacte el alcance de los objetivos y resultados de la Institución </t>
    </r>
  </si>
  <si>
    <r>
      <t xml:space="preserve">Clase: </t>
    </r>
    <r>
      <rPr>
        <sz val="8"/>
        <rFont val="Calibri"/>
        <family val="2"/>
        <scheme val="minor"/>
      </rPr>
      <t>determine qué clase de riesgo es el identificado, de acuerdo a la siguiente clasificación: Estratégico, Imagen, Operacional, Financiero, Contable, Presupuestal, Cumplimiento, Tecnología, Información, Transparencia, Laborales, Ambiental, Derechos Humanos.</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</si>
  <si>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</si>
  <si>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</si>
  <si>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</si>
  <si>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</si>
  <si>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3. ALTA</t>
    </r>
    <r>
      <rPr>
        <sz val="8"/>
        <rFont val="Calibri"/>
        <family val="2"/>
        <scheme val="minor"/>
      </rPr>
      <t>:  Es inevitable que el riesgo se presente</t>
    </r>
  </si>
  <si>
    <r>
      <t>2. MEDIA</t>
    </r>
    <r>
      <rPr>
        <sz val="8"/>
        <rFont val="Calibri"/>
        <family val="2"/>
        <scheme val="minor"/>
      </rPr>
      <t>: Es factible que el riesgo se presente</t>
    </r>
  </si>
  <si>
    <r>
      <t>1. BAJA</t>
    </r>
    <r>
      <rPr>
        <sz val="8"/>
        <rFont val="Calibri"/>
        <family val="2"/>
        <scheme val="minor"/>
      </rPr>
      <t>:  Es muy poco factible que el riesgo se presente</t>
    </r>
  </si>
  <si>
    <r>
      <t xml:space="preserve">IMPACTO: </t>
    </r>
    <r>
      <rPr>
        <sz val="8"/>
        <rFont val="Calibri"/>
        <family val="2"/>
        <scheme val="minor"/>
      </rPr>
      <t>Forma en la cual el riesgo afecta los resultados del proceso.</t>
    </r>
  </si>
  <si>
    <r>
      <t>3. ALTO</t>
    </r>
    <r>
      <rPr>
        <sz val="8"/>
        <rFont val="Calibri"/>
        <family val="2"/>
        <scheme val="minor"/>
      </rPr>
      <t>: Si el riesgo llegara a presentarse, afecta en alto grado al proceso.</t>
    </r>
  </si>
  <si>
    <r>
      <t>2. MEDIO</t>
    </r>
    <r>
      <rPr>
        <sz val="8"/>
        <rFont val="Calibri"/>
        <family val="2"/>
        <scheme val="minor"/>
      </rPr>
      <t>: Si el riesgo llegara a presentarse, afecta en grado medio al proceso tendría .</t>
    </r>
  </si>
  <si>
    <r>
      <t>1. BAJO</t>
    </r>
    <r>
      <rPr>
        <sz val="8"/>
        <rFont val="Calibri"/>
        <family val="2"/>
        <scheme val="minor"/>
      </rPr>
      <t xml:space="preserve">: Si el riesgo llegara a presentarse, afecta en grado bajo al proceso </t>
    </r>
  </si>
  <si>
    <r>
      <t xml:space="preserve">Nota: </t>
    </r>
    <r>
      <rPr>
        <sz val="8"/>
        <rFont val="Calibri"/>
        <family val="2"/>
        <scheme val="minor"/>
      </rPr>
      <t>Cada proceso deberá individualizar la escala de calificación del riesgo basado en información objetiva y/o datos históricos.</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</si>
  <si>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</si>
  <si>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rPr>
        <b/>
        <sz val="8"/>
        <rFont val="Calibri"/>
        <family val="2"/>
        <scheme val="minor"/>
      </rPr>
      <t>Tipos de Control:</t>
    </r>
    <r>
      <rPr>
        <sz val="8"/>
        <rFont val="Calibri"/>
        <family val="2"/>
        <scheme val="minor"/>
      </rPr>
      <t xml:space="preserve">
</t>
    </r>
    <r>
      <rPr>
        <b/>
        <sz val="8"/>
        <rFont val="Calibri"/>
        <family val="2"/>
        <scheme val="minor"/>
      </rPr>
      <t>Dirección:</t>
    </r>
    <r>
      <rPr>
        <sz val="8"/>
        <rFont val="Calibri"/>
        <family val="2"/>
        <scheme val="minor"/>
      </rPr>
      <t xml:space="preserve"> se diseñan para crear guías que permiten el cumplimiento de los resultados.
</t>
    </r>
    <r>
      <rPr>
        <b/>
        <sz val="8"/>
        <rFont val="Calibri"/>
        <family val="2"/>
        <scheme val="minor"/>
      </rPr>
      <t xml:space="preserve">Detectivo: </t>
    </r>
    <r>
      <rPr>
        <sz val="8"/>
        <rFont val="Calibri"/>
        <family val="2"/>
        <scheme val="minor"/>
      </rPr>
      <t xml:space="preserve">se diseñan para identificar si resultados indeseables han ocurrido después de un acontecimiento.
</t>
    </r>
    <r>
      <rPr>
        <b/>
        <sz val="8"/>
        <rFont val="Calibri"/>
        <family val="2"/>
        <scheme val="minor"/>
      </rPr>
      <t>Preventivo:</t>
    </r>
    <r>
      <rPr>
        <sz val="8"/>
        <rFont val="Calibri"/>
        <family val="2"/>
        <scheme val="minor"/>
      </rPr>
      <t xml:space="preserve"> está diseñado para evitar o limitar la posibilidad de materialización de un riesgo.
</t>
    </r>
    <r>
      <rPr>
        <b/>
        <sz val="8"/>
        <rFont val="Calibri"/>
        <family val="2"/>
        <scheme val="minor"/>
      </rPr>
      <t>Correctivos:</t>
    </r>
    <r>
      <rPr>
        <sz val="8"/>
        <rFont val="Calibri"/>
        <family val="2"/>
        <scheme val="minor"/>
      </rPr>
      <t xml:space="preserve"> se diseña para corregir los resultados indeseables que se han observado</t>
    </r>
  </si>
  <si>
    <r>
      <rPr>
        <b/>
        <sz val="8"/>
        <rFont val="Calibri"/>
        <family val="2"/>
        <scheme val="minor"/>
      </rPr>
      <t>Calificación</t>
    </r>
    <r>
      <rPr>
        <sz val="8"/>
        <rFont val="Calibri"/>
        <family val="2"/>
        <scheme val="minor"/>
      </rPr>
      <t xml:space="preserve">
1
2
3
4
5</t>
    </r>
  </si>
  <si>
    <r>
      <rPr>
        <b/>
        <sz val="8"/>
        <rFont val="Calibri"/>
        <family val="2"/>
        <scheme val="minor"/>
      </rPr>
      <t>Situación:</t>
    </r>
    <r>
      <rPr>
        <sz val="8"/>
        <rFont val="Calibri"/>
        <family val="2"/>
        <scheme val="minor"/>
      </rPr>
      <t xml:space="preserve">
Documentados, aplicados y efectivos
Aplicados, efectivos y No documentados
Aplicados y No efectivos
No aplicados
No Existen controles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</si>
  <si>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</si>
  <si>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</si>
  <si>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</si>
  <si>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</si>
  <si>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</si>
  <si>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TABLAS PARA EL ANÁLISIS DEL IMPACTO Y LA PROBABILIDAD</t>
  </si>
  <si>
    <t>TABLA 1. ANÁLISIS DE IMPACTO</t>
  </si>
  <si>
    <r>
      <t>Tipo de riesgo
(Descriptor)</t>
    </r>
    <r>
      <rPr>
        <sz val="8"/>
        <color theme="1"/>
        <rFont val="Arial"/>
        <family val="2"/>
      </rPr>
      <t xml:space="preserve"> </t>
    </r>
  </si>
  <si>
    <t>Estratégico</t>
  </si>
  <si>
    <t>Imagen</t>
  </si>
  <si>
    <t>Financiero</t>
  </si>
  <si>
    <t>Contable</t>
  </si>
  <si>
    <t>Presupuestal</t>
  </si>
  <si>
    <t>Cumplimiento</t>
  </si>
  <si>
    <t>Tecnología</t>
  </si>
  <si>
    <t>Información</t>
  </si>
  <si>
    <t>Transparencia</t>
  </si>
  <si>
    <t>Laborales</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</si>
  <si>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</si>
  <si>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</si>
  <si>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</si>
  <si>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r>
      <t>Están relacionados con la percepción y la confianza por parte de la comunidad universitaria y ciudadanía. Estos pueden derivarse de acción de terceros que afectan mediante rumores o propaganda negativa la imagen de la Universidad</t>
    </r>
    <r>
      <rPr>
        <sz val="8"/>
        <color rgb="FF000000"/>
        <rFont val="Arial"/>
        <family val="2"/>
      </rPr>
      <t>.</t>
    </r>
  </si>
  <si>
    <t>Comprende los riesgos relacionados tanto con la parte operativa como con la técnica de la Universidad, incluye riesgos provenientes de los procesos y procedimientos internos, estructura de la entidad y administración de bienes.</t>
  </si>
  <si>
    <t>Se relacionan con el manejo de los recursos monetarios de la entidad</t>
  </si>
  <si>
    <t>Se relacionan con la elaboración de los estados financieros para que cumplan con los principios de confiabilidad, relevancia y comprensibilidad. Así como el uso para para la toma de decisiones</t>
  </si>
  <si>
    <t>Se refieren a la capacidad de controlar los recursos por medio del presupuesto asignado</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</si>
  <si>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</si>
  <si>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</si>
  <si>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</si>
  <si>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</si>
  <si>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asocian con la seguridad y salud ocupacional</t>
  </si>
  <si>
    <t>Se asocia con los aspectos que generan impactos ambientales</t>
  </si>
  <si>
    <t>Se relacionan con la vulneración de los DDHH en el ámbito de influencia de la Universidad.</t>
  </si>
  <si>
    <t xml:space="preserve">ALTA </t>
  </si>
  <si>
    <t>Afecta el cumplimiento de la misión y de los fines establecidos en el PDI</t>
  </si>
  <si>
    <t>Afecta la imagen a Nivel Nacional y/o Internacional</t>
  </si>
  <si>
    <t>Afecta la operación de la Institución /Más de 1 día</t>
  </si>
  <si>
    <t>Afecta los recursos de la entidad en más del 5%</t>
  </si>
  <si>
    <t>Estados financieros que no reflejan la situación de la entidad/ Dictamen de abstención por la CGR</t>
  </si>
  <si>
    <t xml:space="preserve">Se presenta déficit presupuestal en la entidad </t>
  </si>
  <si>
    <t>Intervención, sanción penal, fiscal o disciplinaria</t>
  </si>
  <si>
    <t>Afecta la operación de la Institución / Afecta los SI de la institución / Mas de 5 horas</t>
  </si>
  <si>
    <t xml:space="preserve">Afecta la información sensible (Reservada y clasificada)
</t>
  </si>
  <si>
    <t>Afecta recursos, funciones y credibilidad de la entidad / Desconocimiento de la gestión de la Universidad</t>
  </si>
  <si>
    <t>Afecta a toda la comunidad universitaria/</t>
  </si>
  <si>
    <t>Genera impactos ambientales que afectan a la Institución y zona de influencia</t>
  </si>
  <si>
    <t>Afecta los DDHH de más de 5 miembros de la comunidad universitaria/ se viola un derecho fundamental</t>
  </si>
  <si>
    <t>Se presenta un accidente con lesiones graves o muerte</t>
  </si>
  <si>
    <t>Afecta el cumplimiento de los  objetivos institucionales</t>
  </si>
  <si>
    <t>Afecta la imagen a Nivel Regional o local</t>
  </si>
  <si>
    <t>Afecta la operación de un proceso / Medio día</t>
  </si>
  <si>
    <t>Afecta los recursos de la entidad en más del 2%</t>
  </si>
  <si>
    <t xml:space="preserve">Estados financieros con observaciones que no afectan la situación de la entidad
/ Dictamen con salvedades por la CGR
</t>
  </si>
  <si>
    <t>No se puedan atender los compromisos presupuestales</t>
  </si>
  <si>
    <t>Procesos fiscales o disciplinarios / Procesos judiciales</t>
  </si>
  <si>
    <t>Afecta la operación de un proceso /  Afecta los SI de un proceso / Meno de 3 horas</t>
  </si>
  <si>
    <t>Afecta la información Institucional (Clasificada o pública)</t>
  </si>
  <si>
    <t xml:space="preserve">N/A </t>
  </si>
  <si>
    <t>Afecta a todos los funcionarios de la institución/ Se presenta accidente sin lesiones graves</t>
  </si>
  <si>
    <t>Genera impactos ambientales que afectan a la Institución</t>
  </si>
  <si>
    <t>Afecta los DDHH a menos de 5 miembros de la comunidad universitaria/ se viola un derecho colectivo</t>
  </si>
  <si>
    <t>BAJA</t>
  </si>
  <si>
    <t>Afecta el cumplimiento de los  componentes y/o proyectos del PDI</t>
  </si>
  <si>
    <t>Afecta la imagen a Nivel institucional</t>
  </si>
  <si>
    <t>Afecta un trámite o servicio</t>
  </si>
  <si>
    <t>Afecta los recursos de la entidad en menos 2%</t>
  </si>
  <si>
    <t>Estados financieros con errores sin ninguna incidencia / Dictamen sin salvedades por la CGR, pero con hallazgos contables</t>
  </si>
  <si>
    <t>Se atienden los compromisos presupuestales pero con restricciones</t>
  </si>
  <si>
    <t>Demanda, quejas o denuncia / Hallazgos sin incidencia por parte de la CGR</t>
  </si>
  <si>
    <t>Afecta la información del Proceso (Pública)</t>
  </si>
  <si>
    <t>N/A</t>
  </si>
  <si>
    <t>Afecta a los funcionarios de un proceso/se presenta un incidente que no implica lesiones</t>
  </si>
  <si>
    <t>Genera impactos ambientales que afectan una zona de la institución</t>
  </si>
  <si>
    <t>No existe afectación a los DDHH, pero se presenta una situación que podría desencadenar la vulneración</t>
  </si>
  <si>
    <t>TABLA 2. ANÁLISIS DE PROBABILIDAD</t>
  </si>
  <si>
    <t>Tipo de 
riesgo</t>
  </si>
  <si>
    <t>Probabilidad</t>
  </si>
  <si>
    <t>Nivel</t>
  </si>
  <si>
    <t>Afecta a 5 o más objetivos del PDI</t>
  </si>
  <si>
    <t xml:space="preserve"> 5 o más veces en la vigencia</t>
  </si>
  <si>
    <t>3 veces al semestre</t>
  </si>
  <si>
    <t>Ha ocurrido en los últimos 3 años</t>
  </si>
  <si>
    <t>Mas de 5 veces en el  semestre</t>
  </si>
  <si>
    <t>Más de 3 veces en la vigencia</t>
  </si>
  <si>
    <t>Mas de 5 veces en la vigencia</t>
  </si>
  <si>
    <t>Afecta de 2 a 4 objetivos del PDI</t>
  </si>
  <si>
    <t>3 a 4 veces en la vigencia</t>
  </si>
  <si>
    <t>2 veces al semestre</t>
  </si>
  <si>
    <t>Ha ocurrido en los últimos 2 años</t>
  </si>
  <si>
    <t>3 y 4 veces en el  semestre</t>
  </si>
  <si>
    <t>2 veces en la vigencia</t>
  </si>
  <si>
    <t>2 a 4 veces en la vigencia</t>
  </si>
  <si>
    <t>Afecta a 1 objetivo del PDI</t>
  </si>
  <si>
    <t>Menos de 3 veces en la vigencia</t>
  </si>
  <si>
    <t>1 vez al semestre</t>
  </si>
  <si>
    <t>Ha ocurrido en el último año</t>
  </si>
  <si>
    <t>menos de 2 veces en el  semestre</t>
  </si>
  <si>
    <t>1 vez en la vigencia</t>
  </si>
  <si>
    <t>Menos de 2 veces enla vigencia</t>
  </si>
  <si>
    <t xml:space="preserve">       Impacto </t>
  </si>
  <si>
    <t>ALTO</t>
  </si>
  <si>
    <t>MEDIO</t>
  </si>
  <si>
    <t>BAJO</t>
  </si>
  <si>
    <t xml:space="preserve"> Imagen</t>
  </si>
  <si>
    <t>Financieto</t>
  </si>
  <si>
    <t>Deficiencia interna en la financiación para proyectos de investigación</t>
  </si>
  <si>
    <t>Disminución de los recursos para el fomento de la investigación.</t>
  </si>
  <si>
    <t>Incumplimiento en las metas de los indicadores institucioonales. Reducción en los proyectos de investigación. Dismunición de la producción intelectual. Deterioro de las capacidades investigativas. Desmotivación para los investigadores de la universidad.</t>
  </si>
  <si>
    <t>ALTA</t>
  </si>
  <si>
    <t xml:space="preserve">Dificultad en la recopilación de  información de extensión </t>
  </si>
  <si>
    <t xml:space="preserve"> Una parte significativa de la  información de las actividades de extensión no se relaciona en el aplicativo correspondiente</t>
  </si>
  <si>
    <t>Falta de cultura de los encargados de los procesos de extensión.
Desconocimiento de la normatividad en  extensión.</t>
  </si>
  <si>
    <t>Impacto en los indicadores de la universidad.
Disminución de recursos para la universidad.
Bajo nivel de posicionamiento en las actividades de extensión.</t>
  </si>
  <si>
    <t>Pérdida de información</t>
  </si>
  <si>
    <t xml:space="preserve">No se cuenta con el diseño de una estrategia que permita mitigar el impacto de una posible falla en los equipos de computo de la dependencia o la perdida de archivos fisicos. </t>
  </si>
  <si>
    <t>Falta de diseño de planes de contingencia para posibles fallas en los sistemas. * Desconocimiento de los impactos negativos en la perdida de información primordial para el desarrollo del proceso. * No se realizan back up de la información de cada uno de los equipos de computo de la Vicerrectoría de Investigaciones y gran parte de la información clasificada como importante se tiene en físico y  solo en un  original</t>
  </si>
  <si>
    <t>*Reprocesos en los trámites administrativos. *Falta de soportes de los indicadores enviados a los entes de control. *Falta de evidencia en los procesos de convocatorias internas y externas.</t>
  </si>
  <si>
    <t>Aplicados efectivos y No Documentados</t>
  </si>
  <si>
    <t>Socialización y difusión de las convocatorias externas Colciencias</t>
  </si>
  <si>
    <t>Cumplimiento de la norma</t>
  </si>
  <si>
    <t xml:space="preserve">Expedición de paz y salvo de las facultades </t>
  </si>
  <si>
    <t>Recordatorio de registro en las actividades de extensión</t>
  </si>
  <si>
    <t>Back up en discos extraibles</t>
  </si>
  <si>
    <t>Información guardada en dropbox</t>
  </si>
  <si>
    <t>Documentados Aplicados y Efectivos</t>
  </si>
  <si>
    <t>Otra</t>
  </si>
  <si>
    <t>Anual</t>
  </si>
  <si>
    <t>Direccion</t>
  </si>
  <si>
    <t>Acuerdo de exoneración del 20% para proyectos de investigación</t>
  </si>
  <si>
    <t>Indice de variación de las actividades de extensión</t>
  </si>
  <si>
    <t>Realizar Back up mensualmente en cada uno de los equipos de computo.</t>
  </si>
  <si>
    <t>No de proyectos de investigación aprobados en la vigencia</t>
  </si>
  <si>
    <t>(No de actividades de extensión año n / No de actividades de extensión año n-1)*100</t>
  </si>
  <si>
    <t>No de Back up por año</t>
  </si>
  <si>
    <t>Vicerrectoría de Investigaciones, Innovación y Extensión</t>
  </si>
  <si>
    <t>Marta Leonor Marulanda Ángel</t>
  </si>
  <si>
    <t>Vicerrectoría Administrativa - Facultades</t>
  </si>
  <si>
    <t>Facultades - Dependencia Administrativas</t>
  </si>
  <si>
    <t>División de Sistemas</t>
  </si>
  <si>
    <t>Gestionar ante la administración central nuevos recursos para financiar las convocatorias internas de los grupos de investigación</t>
  </si>
  <si>
    <t>Vicerrectora de Investigaciones, Innovación y Extensión</t>
  </si>
  <si>
    <t>Aumenar el número de proyectos de financiación interna.</t>
  </si>
  <si>
    <t>Gestionar capacitaciones sobre cooperación internacional para financiar proyectos de investigación</t>
  </si>
  <si>
    <t>Vicerrectora de Investigaciones, Innovación y Extensión - Oficina de Relaciones Internacionales</t>
  </si>
  <si>
    <t>Aumenar el número de proyectos de financiación externa internacional</t>
  </si>
  <si>
    <t>Gestionar socializaciones de las convocatorias externas dirigido a los docentes de la UTP</t>
  </si>
  <si>
    <t>Aumenar el número de proyectos de financiación externa.</t>
  </si>
  <si>
    <t xml:space="preserve">Disminución presupuestalpara el financiación de los proyectos de investigación. Retención del 20% de los ingresos de los proyectos de investigación financiados por entidades externas en algunos casos. </t>
  </si>
  <si>
    <t>Diseño y realización de convocatorias períodicas para la financiación de proyectos de investigación según los recursos asignados.</t>
  </si>
  <si>
    <t>Gestión de nuevos recursos ante la administración central</t>
  </si>
  <si>
    <t>Acompañamiento en la presentación de propuestas ante entidades externas, en especial en el tema de beneficios tributarios.</t>
  </si>
  <si>
    <t>Vulnerabilidad en la propiedad intelectual de los proyectos de investigación.</t>
  </si>
  <si>
    <t>Los proyectos de investigación desarrollados por los docentes de la Universidad Tecnológica de Pereira cuentan con información que debe ser manejada con altos indices de confidencialidad, por lo que es necesario la firma de acuerdos y actas de propiedad intelectual para salvaguardar los datos, conocimientos y resultados que se obtengan de ellos.</t>
  </si>
  <si>
    <t>Falta de conocimiento en la normatividad de propiedad intelectual al interior de la institución. Falta de establecer una cadena de custodia de los proyectos a presentar no solo en convocatorias internas sino también en convocatorias externas</t>
  </si>
  <si>
    <t>Vulnerabilidad de la propiedad intelectual de las propuestas. Uso inadecuado de la información de los proyectos de investigación</t>
  </si>
  <si>
    <t xml:space="preserve">Acuerdo de Propiedad Intelectual </t>
  </si>
  <si>
    <t>Comité de Propiedad Intelectual</t>
  </si>
  <si>
    <t>Firma de acuerdos de confidencialidad</t>
  </si>
  <si>
    <t>Preventivo</t>
  </si>
  <si>
    <t>Implementación del Acuerdo de Propiedad Intelectual</t>
  </si>
  <si>
    <t xml:space="preserve">No de Acuerdos de Propiedad Intelectual firmados </t>
  </si>
  <si>
    <t>1. Se han presentado en convocatorias externas 57 propuestas. Hasta la fecha se han aprobado 2 propuestas financiadas y aún se encuentra en proceso de selección varias de las convocatorias (Ver Anexo)  2. Actualmente se encuentran en proceso las convocatorias internas para financiar proyectos de investigación para la próxima vigencia (año 2016), cuyos resultados saldrán publicados el 18 de Diciembre de 2015.</t>
  </si>
  <si>
    <t>Como se puede observar los docentes de la  Universidad Tecnológica de Pereira presentan propuestas en convocatorias externas, pero los resultados obtenidos no son los esperados, debido a: 1. Desfinanciación de las entidades externas, por ejemplo, Colciencias que  a pesar que los proyectos obtengan buenos puntajes no alcanzan el punto de corte para ser financiados. 2. Falencias en la formulación de las propuestas presentadas.</t>
  </si>
  <si>
    <t>En el año 2014 se registraron 368 actividades de extensión y a la fecha (corte 30 de octubre de 2015) se tiene un reporte de 435 actividaes.</t>
  </si>
  <si>
    <t>La Vicerrectoría de Investigaciones, Innovación y Extensión se encuentra en proceso de actualización del Acuerdo de Extensión.</t>
  </si>
  <si>
    <t>Los funcionarios de la Vicerrectoría de Investigaciones, Innovación y Extensión realizan el Back up de la información en discos duros o estan utilizando dropbox o drive</t>
  </si>
  <si>
    <t>En la Vicerrectoría de Investigaciones solo se cuenta con un disco extraible institucional.</t>
  </si>
  <si>
    <t>La capacidad del dropbox es limitada, por lo que se esta utilizando el DRIVE.</t>
  </si>
  <si>
    <t>CONTINUA LA ACCIÓN ANTERIOR</t>
  </si>
  <si>
    <t>En el año 2015 se firmaron acuerdos de propiedad intelectual por cada uno de los proyectos financiados internamente por la Vicerrectoría de Investigaciones, como también todos los funcionarios de la dependencia firmaron un acuerdo de confidencialidad</t>
  </si>
  <si>
    <t xml:space="preserve">El comité de Propiedad Intelectual solo se ha reunido en una oportundiad. </t>
  </si>
  <si>
    <t>Yesica Marcela Rojas Orozco</t>
  </si>
  <si>
    <t xml:space="preserve">Aún no han sido pubicadas las convocatorias del año 2016, las cuales deberán ajustarse a la proyección presupuestal de la Vicerrectoría de Investigaciones, Innovación y Extensión. </t>
  </si>
  <si>
    <t>Se cuenta con el diseño de un plan de formación para los investigadores que propenda por mejorar sus compentencias en la formulación de proyectos  y de esta manera se aumenten las probablidadades de lograr financiación externa. Esto se llevará a cabo con recursos de FINDETER.</t>
  </si>
  <si>
    <t>Se ha realizado una socialización de la convocatoria de beneficios tributarios, la cual esta dirigida a empresas para la articulación con grupos de investigación.  Por otra parte, se realiza períodicamente la difusicón de las convocatorias externs para la financiación de proyectos de investigación e innovación.</t>
  </si>
  <si>
    <t>Los paz y salvos son expedidos iniciando año, lo que no incide directamente en el cumplimiento de los indicadores que deben remitirse a los entes de control. Este proceso se esta llevando a cabo, pero se ha identificado que no hay una coherencia entre la reglamentación y el sistema de información, por lo que se esta haciendo un trabajo de la mano de control interno, verificando la reglamentación versus el sistema de información, con el fin de obtener insumos para la actualización del acuerdo y solicitar modificación del aplicativo.</t>
  </si>
  <si>
    <t>Se hace seguimiento de todas las actividades de extensión realizadas por la Universidad con el fin de gestionar su respectivo registro en el aplicativo, se están enviando tips de registro, se han llevado a cabo reuniones con diferentes programas académicos donde se resalta la importancia del registro y se brindan asesorías personalizadas.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</si>
</sst>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39" x14ac:knownFonts="1">
    <font>
      <sz val="10"/>
      <name val="Arial"/>
    </font>
    <font>
      <sz val="9"/>
      <name val="Arial"/>
      <family val="2"/>
    </font>
    <font>
      <b/>
      <sz val="8"/>
      <name val="Arial"/>
      <family val="2"/>
    </font>
    <font>
      <sz val="8"/>
      <name val="Arial"/>
      <family val="2"/>
    </font>
    <font>
      <sz val="10"/>
      <name val="Arial"/>
      <family val="2"/>
    </font>
    <font>
      <b/>
      <sz val="10"/>
      <name val="Arial"/>
      <family val="2"/>
    </font>
    <font>
      <b/>
      <sz val="8"/>
      <color indexed="81"/>
      <name val="Tahoma"/>
      <family val="2"/>
    </font>
    <font>
      <sz val="8"/>
      <color indexed="81"/>
      <name val="Tahoma"/>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13"/>
      <name val="Calibri"/>
      <family val="2"/>
      <scheme val="minor"/>
    </font>
    <font>
      <b/>
      <sz val="6"/>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sz val="8"/>
      <color indexed="81"/>
      <name val="Calibri"/>
      <family val="2"/>
      <scheme val="minor"/>
    </font>
    <font>
      <b/>
      <sz val="8"/>
      <color indexed="81"/>
      <name val="Calibri"/>
      <family val="2"/>
      <scheme val="minor"/>
    </font>
    <font>
      <sz val="13"/>
      <color theme="1"/>
      <name val="Calibri"/>
      <family val="2"/>
      <scheme val="minor"/>
    </font>
    <font>
      <b/>
      <sz val="9"/>
      <name val="Calibri"/>
      <family val="2"/>
      <scheme val="minor"/>
    </font>
    <font>
      <b/>
      <sz val="12"/>
      <name val="Calibri"/>
      <family val="2"/>
      <scheme val="minor"/>
    </font>
    <font>
      <b/>
      <sz val="14"/>
      <name val="Calibri"/>
      <family val="2"/>
      <scheme val="minor"/>
    </font>
    <font>
      <b/>
      <sz val="8"/>
      <color indexed="8"/>
      <name val="Calibri"/>
      <family val="2"/>
      <scheme val="minor"/>
    </font>
    <font>
      <b/>
      <sz val="16"/>
      <color theme="1"/>
      <name val="Calibri"/>
      <family val="2"/>
      <scheme val="minor"/>
    </font>
    <font>
      <b/>
      <sz val="14"/>
      <color theme="1"/>
      <name val="Calibri"/>
      <family val="2"/>
      <scheme val="minor"/>
    </font>
    <font>
      <b/>
      <sz val="8"/>
      <color theme="1"/>
      <name val="Arial"/>
      <family val="2"/>
    </font>
    <font>
      <sz val="8"/>
      <color theme="1"/>
      <name val="Arial"/>
      <family val="2"/>
    </font>
    <font>
      <sz val="8"/>
      <color rgb="FF000000"/>
      <name val="Arial"/>
      <family val="2"/>
    </font>
    <font>
      <b/>
      <sz val="11"/>
      <color theme="1"/>
      <name val="Arial"/>
      <family val="2"/>
    </font>
    <font>
      <b/>
      <sz val="8"/>
      <color theme="1"/>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5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s>
  <borders count="6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8" fillId="0" borderId="0" applyFont="0" applyFill="0" applyBorder="0" applyAlignment="0" applyProtection="0"/>
  </cellStyleXfs>
  <cellXfs count="383">
    <xf numFmtId="0" fontId="0" fillId="0" borderId="0" xfId="0"/>
    <xf numFmtId="0" fontId="1"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0" fontId="4" fillId="2" borderId="0" xfId="0" applyFont="1" applyFill="1" applyAlignment="1">
      <alignment horizontal="center" vertical="center" wrapText="1"/>
    </xf>
    <xf numFmtId="0" fontId="1" fillId="2" borderId="0" xfId="0" applyFont="1" applyFill="1" applyBorder="1" applyAlignment="1" applyProtection="1">
      <alignment horizontal="center" vertical="center" wrapText="1"/>
    </xf>
    <xf numFmtId="0" fontId="5" fillId="0" borderId="0" xfId="0" applyFont="1"/>
    <xf numFmtId="0" fontId="0" fillId="0" borderId="0" xfId="0" applyBorder="1"/>
    <xf numFmtId="0" fontId="10" fillId="0" borderId="0" xfId="0" applyFont="1" applyBorder="1" applyAlignment="1">
      <alignment vertical="top"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ill="1" applyBorder="1"/>
    <xf numFmtId="0" fontId="10" fillId="0" borderId="0" xfId="0" applyFont="1" applyFill="1" applyBorder="1" applyAlignment="1">
      <alignment vertical="top" wrapText="1"/>
    </xf>
    <xf numFmtId="0" fontId="13" fillId="0" borderId="0" xfId="0" applyFont="1" applyFill="1" applyBorder="1" applyAlignment="1">
      <alignment horizontal="center" vertical="center" textRotation="90" wrapText="1"/>
    </xf>
    <xf numFmtId="0" fontId="13" fillId="0" borderId="0" xfId="0" applyFont="1" applyFill="1" applyBorder="1" applyAlignment="1">
      <alignment horizontal="center" vertical="center" wrapText="1"/>
    </xf>
    <xf numFmtId="0" fontId="0" fillId="0" borderId="0" xfId="0" applyAlignment="1">
      <alignment horizontal="center"/>
    </xf>
    <xf numFmtId="0" fontId="4" fillId="0" borderId="0" xfId="0" applyFont="1" applyFill="1" applyAlignment="1">
      <alignment horizontal="center" vertical="center" wrapText="1"/>
    </xf>
    <xf numFmtId="0" fontId="1" fillId="2" borderId="17" xfId="0" applyFont="1" applyFill="1" applyBorder="1" applyAlignment="1" applyProtection="1">
      <alignment horizontal="center" vertical="center" wrapText="1"/>
    </xf>
    <xf numFmtId="0" fontId="1" fillId="2" borderId="0" xfId="0" applyFont="1" applyFill="1" applyAlignment="1" applyProtection="1">
      <alignment horizontal="center" vertical="center" wrapText="1"/>
    </xf>
    <xf numFmtId="0" fontId="4" fillId="2" borderId="0" xfId="0" applyFont="1" applyFill="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4" fillId="0" borderId="0" xfId="0" applyFont="1"/>
    <xf numFmtId="0" fontId="17" fillId="2" borderId="2" xfId="0" applyFont="1" applyFill="1" applyBorder="1" applyAlignment="1" applyProtection="1">
      <alignment horizontal="center" vertical="center"/>
    </xf>
    <xf numFmtId="164" fontId="16" fillId="3" borderId="2" xfId="0" applyNumberFormat="1" applyFont="1" applyFill="1" applyBorder="1" applyAlignment="1" applyProtection="1">
      <alignment horizontal="center" vertical="center" wrapText="1"/>
      <protection locked="0"/>
    </xf>
    <xf numFmtId="0" fontId="23" fillId="0" borderId="2" xfId="0" applyFont="1" applyBorder="1" applyAlignment="1" applyProtection="1">
      <alignment horizontal="right" vertical="center" wrapText="1"/>
    </xf>
    <xf numFmtId="0" fontId="24" fillId="0" borderId="2" xfId="0" applyFont="1" applyBorder="1" applyAlignment="1" applyProtection="1">
      <alignment horizontal="center" vertical="center" wrapText="1"/>
    </xf>
    <xf numFmtId="14" fontId="24" fillId="0" borderId="2" xfId="0" quotePrefix="1" applyNumberFormat="1" applyFont="1" applyBorder="1" applyAlignment="1" applyProtection="1">
      <alignment horizontal="center" vertical="center" wrapText="1"/>
    </xf>
    <xf numFmtId="0" fontId="17" fillId="2" borderId="22" xfId="0" applyFont="1" applyFill="1" applyBorder="1" applyAlignment="1" applyProtection="1">
      <alignment horizontal="left" vertical="center" wrapText="1"/>
    </xf>
    <xf numFmtId="0" fontId="16" fillId="2" borderId="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0" xfId="0" applyFont="1" applyFill="1" applyAlignment="1">
      <alignment horizontal="center" vertical="center" wrapText="1"/>
    </xf>
    <xf numFmtId="0" fontId="17" fillId="14" borderId="2"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wrapText="1"/>
    </xf>
    <xf numFmtId="0" fontId="18" fillId="2" borderId="14" xfId="0" applyFont="1" applyFill="1" applyBorder="1" applyAlignment="1" applyProtection="1">
      <alignment horizontal="center" vertical="center" wrapText="1"/>
    </xf>
    <xf numFmtId="0" fontId="18" fillId="2" borderId="0" xfId="0" applyFont="1" applyFill="1" applyAlignment="1">
      <alignment horizontal="center" vertical="center" wrapText="1"/>
    </xf>
    <xf numFmtId="0" fontId="16" fillId="0" borderId="2"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2" borderId="2" xfId="0" applyFont="1" applyFill="1" applyBorder="1" applyAlignment="1" applyProtection="1">
      <alignment horizontal="center" vertical="top" wrapText="1"/>
    </xf>
    <xf numFmtId="0" fontId="16" fillId="2" borderId="14" xfId="0" applyFont="1" applyFill="1" applyBorder="1" applyAlignment="1" applyProtection="1">
      <alignment horizontal="center" vertical="top" wrapText="1"/>
    </xf>
    <xf numFmtId="0" fontId="23" fillId="0" borderId="2" xfId="0" applyFont="1" applyBorder="1" applyAlignment="1" applyProtection="1">
      <alignment horizontal="right" vertical="top" wrapText="1"/>
    </xf>
    <xf numFmtId="0" fontId="24" fillId="0" borderId="2" xfId="0" applyFont="1" applyBorder="1" applyAlignment="1" applyProtection="1">
      <alignment horizontal="center" vertical="top" wrapText="1"/>
    </xf>
    <xf numFmtId="14" fontId="24" fillId="0" borderId="2" xfId="0" quotePrefix="1" applyNumberFormat="1" applyFont="1" applyBorder="1" applyAlignment="1" applyProtection="1">
      <alignment horizontal="center" vertical="top" wrapText="1"/>
    </xf>
    <xf numFmtId="0" fontId="16" fillId="2" borderId="17"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27" xfId="0" applyFont="1" applyFill="1" applyBorder="1" applyAlignment="1" applyProtection="1">
      <alignment horizontal="center" vertical="center" wrapText="1"/>
    </xf>
    <xf numFmtId="0" fontId="17" fillId="14" borderId="1" xfId="0" applyFont="1" applyFill="1" applyBorder="1" applyAlignment="1" applyProtection="1">
      <alignment horizontal="center" vertical="center" wrapText="1"/>
    </xf>
    <xf numFmtId="0" fontId="17" fillId="14" borderId="11" xfId="0" applyFont="1" applyFill="1" applyBorder="1" applyAlignment="1" applyProtection="1">
      <alignment horizontal="center" vertical="center" wrapText="1"/>
    </xf>
    <xf numFmtId="0" fontId="22" fillId="14" borderId="2" xfId="0" applyFont="1" applyFill="1" applyBorder="1" applyAlignment="1" applyProtection="1">
      <alignment horizontal="center" vertical="center" wrapText="1"/>
    </xf>
    <xf numFmtId="0" fontId="23" fillId="14" borderId="11" xfId="0" applyFont="1" applyFill="1" applyBorder="1" applyAlignment="1" applyProtection="1">
      <alignment horizontal="center" vertical="center" wrapText="1"/>
    </xf>
    <xf numFmtId="0" fontId="14" fillId="2" borderId="11" xfId="0" applyFont="1" applyFill="1" applyBorder="1" applyAlignment="1" applyProtection="1">
      <alignment vertical="center" wrapText="1"/>
      <protection locked="0"/>
    </xf>
    <xf numFmtId="0" fontId="14" fillId="2" borderId="2" xfId="0" applyFont="1" applyFill="1" applyBorder="1" applyAlignment="1" applyProtection="1">
      <alignment horizontal="center" vertical="center" wrapText="1"/>
      <protection locked="0"/>
    </xf>
    <xf numFmtId="0" fontId="14" fillId="2" borderId="14" xfId="0" applyFont="1" applyFill="1" applyBorder="1" applyAlignment="1" applyProtection="1">
      <alignment vertical="center" wrapText="1"/>
      <protection locked="0"/>
    </xf>
    <xf numFmtId="0" fontId="14" fillId="2" borderId="14" xfId="0" applyFont="1" applyFill="1" applyBorder="1" applyAlignment="1" applyProtection="1">
      <alignment horizontal="center" vertical="center" wrapText="1"/>
      <protection locked="0"/>
    </xf>
    <xf numFmtId="0" fontId="17" fillId="14" borderId="32" xfId="0" applyFont="1" applyFill="1" applyBorder="1" applyAlignment="1" applyProtection="1">
      <alignment horizontal="center" vertical="center" wrapText="1"/>
    </xf>
    <xf numFmtId="0" fontId="17" fillId="14" borderId="48"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protection locked="0"/>
    </xf>
    <xf numFmtId="0" fontId="18" fillId="2" borderId="22" xfId="0" applyFont="1" applyFill="1" applyBorder="1" applyAlignment="1" applyProtection="1">
      <alignment horizontal="center" vertical="center" wrapText="1"/>
      <protection locked="0"/>
    </xf>
    <xf numFmtId="0" fontId="18" fillId="2" borderId="43"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right" vertical="top" wrapText="1"/>
    </xf>
    <xf numFmtId="0" fontId="24" fillId="0" borderId="2" xfId="0" applyFont="1" applyFill="1" applyBorder="1" applyAlignment="1" applyProtection="1">
      <alignment horizontal="center" vertical="top" wrapText="1"/>
    </xf>
    <xf numFmtId="14" fontId="24" fillId="0" borderId="2" xfId="0" quotePrefix="1" applyNumberFormat="1" applyFont="1" applyFill="1" applyBorder="1" applyAlignment="1" applyProtection="1">
      <alignment horizontal="center" vertical="top" wrapText="1"/>
    </xf>
    <xf numFmtId="0" fontId="16" fillId="2" borderId="32" xfId="0" applyFont="1" applyFill="1" applyBorder="1" applyAlignment="1" applyProtection="1">
      <alignment vertical="center" wrapText="1"/>
    </xf>
    <xf numFmtId="0" fontId="16" fillId="2" borderId="17" xfId="0" applyFont="1" applyFill="1" applyBorder="1" applyAlignment="1" applyProtection="1">
      <alignment vertical="center" wrapText="1"/>
    </xf>
    <xf numFmtId="0" fontId="16" fillId="2" borderId="27"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16" fillId="2" borderId="0" xfId="0" applyFont="1" applyFill="1" applyBorder="1" applyAlignment="1">
      <alignment horizontal="center" vertical="center" wrapText="1"/>
    </xf>
    <xf numFmtId="0" fontId="22" fillId="2" borderId="2" xfId="0" applyFont="1" applyFill="1" applyBorder="1" applyAlignment="1" applyProtection="1">
      <alignment horizontal="left" vertical="center" wrapText="1"/>
      <protection locked="0"/>
    </xf>
    <xf numFmtId="0" fontId="17" fillId="2" borderId="2" xfId="0" applyFont="1" applyFill="1" applyBorder="1" applyAlignment="1" applyProtection="1">
      <alignment vertical="center"/>
    </xf>
    <xf numFmtId="0" fontId="15" fillId="2" borderId="17" xfId="0" applyFont="1" applyFill="1" applyBorder="1" applyAlignment="1" applyProtection="1">
      <alignment vertical="center"/>
    </xf>
    <xf numFmtId="0" fontId="15" fillId="2" borderId="0" xfId="0" applyFont="1" applyFill="1" applyBorder="1" applyAlignment="1" applyProtection="1">
      <alignment vertical="center"/>
    </xf>
    <xf numFmtId="0" fontId="16" fillId="2" borderId="13" xfId="0" applyFont="1" applyFill="1" applyBorder="1" applyAlignment="1" applyProtection="1">
      <alignment horizontal="center" vertical="center" wrapText="1"/>
      <protection locked="0"/>
    </xf>
    <xf numFmtId="0" fontId="16" fillId="2" borderId="38" xfId="0" applyFont="1" applyFill="1" applyBorder="1" applyAlignment="1" applyProtection="1">
      <alignment horizontal="center" vertical="center" wrapText="1"/>
      <protection locked="0"/>
    </xf>
    <xf numFmtId="0" fontId="18" fillId="0" borderId="27" xfId="0" applyFont="1" applyBorder="1" applyAlignment="1">
      <alignment horizontal="center"/>
    </xf>
    <xf numFmtId="0" fontId="18" fillId="0" borderId="0" xfId="0" applyFont="1" applyBorder="1" applyAlignment="1">
      <alignment horizontal="center"/>
    </xf>
    <xf numFmtId="0" fontId="18" fillId="0" borderId="0" xfId="0" applyFont="1" applyBorder="1"/>
    <xf numFmtId="0" fontId="18" fillId="0" borderId="30" xfId="0" applyFont="1" applyBorder="1"/>
    <xf numFmtId="0" fontId="17" fillId="0" borderId="2" xfId="0" applyFont="1" applyBorder="1"/>
    <xf numFmtId="0" fontId="29" fillId="0" borderId="27" xfId="0" applyFont="1" applyBorder="1" applyAlignment="1">
      <alignment horizontal="center"/>
    </xf>
    <xf numFmtId="0" fontId="29" fillId="0" borderId="0" xfId="0" applyFont="1" applyBorder="1" applyAlignment="1">
      <alignment horizontal="center"/>
    </xf>
    <xf numFmtId="0" fontId="29" fillId="0" borderId="30" xfId="0" applyFont="1" applyBorder="1" applyAlignment="1">
      <alignment horizontal="center"/>
    </xf>
    <xf numFmtId="0" fontId="18" fillId="0" borderId="0" xfId="0" applyFont="1" applyAlignment="1">
      <alignment horizontal="center"/>
    </xf>
    <xf numFmtId="0" fontId="18" fillId="0" borderId="0" xfId="0" applyFont="1"/>
    <xf numFmtId="0" fontId="22" fillId="0" borderId="8" xfId="0" applyFont="1" applyBorder="1" applyAlignment="1">
      <alignment horizontal="center" vertical="center"/>
    </xf>
    <xf numFmtId="0" fontId="22" fillId="0" borderId="8"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0" xfId="0" applyFont="1" applyBorder="1" applyAlignment="1">
      <alignment vertical="top" wrapText="1"/>
    </xf>
    <xf numFmtId="0" fontId="14" fillId="0" borderId="0" xfId="0" applyFont="1" applyBorder="1" applyAlignment="1">
      <alignment vertical="top" wrapText="1"/>
    </xf>
    <xf numFmtId="0" fontId="20" fillId="2" borderId="0" xfId="0" applyFont="1" applyFill="1" applyBorder="1" applyAlignment="1">
      <alignment horizontal="center" wrapText="1"/>
    </xf>
    <xf numFmtId="0" fontId="22" fillId="0" borderId="0" xfId="0" applyFont="1" applyBorder="1" applyAlignment="1">
      <alignment vertical="center" wrapText="1"/>
    </xf>
    <xf numFmtId="0" fontId="14" fillId="0" borderId="0" xfId="0" applyFont="1" applyBorder="1" applyAlignment="1">
      <alignment vertical="center"/>
    </xf>
    <xf numFmtId="0" fontId="17" fillId="2" borderId="11" xfId="0" applyFont="1" applyFill="1" applyBorder="1" applyAlignment="1">
      <alignment horizontal="center" vertical="center" wrapText="1"/>
    </xf>
    <xf numFmtId="0" fontId="14" fillId="0" borderId="0" xfId="0" applyFont="1" applyBorder="1" applyAlignment="1">
      <alignment horizontal="left" vertical="top" wrapText="1"/>
    </xf>
    <xf numFmtId="0" fontId="22" fillId="0" borderId="0" xfId="0" applyFont="1" applyBorder="1" applyAlignment="1">
      <alignment horizontal="center" vertical="center" wrapText="1"/>
    </xf>
    <xf numFmtId="0" fontId="22" fillId="0" borderId="26" xfId="0" applyFont="1" applyBorder="1" applyAlignment="1">
      <alignment horizontal="center" vertical="top" wrapText="1"/>
    </xf>
    <xf numFmtId="0" fontId="14" fillId="2" borderId="11" xfId="0" applyFont="1" applyFill="1" applyBorder="1" applyAlignment="1" applyProtection="1">
      <alignment vertical="center" wrapText="1"/>
      <protection hidden="1"/>
    </xf>
    <xf numFmtId="0" fontId="14" fillId="2" borderId="14" xfId="0" applyFont="1" applyFill="1" applyBorder="1" applyAlignment="1" applyProtection="1">
      <alignment vertical="center" wrapText="1"/>
      <protection hidden="1"/>
    </xf>
    <xf numFmtId="0" fontId="18" fillId="2" borderId="1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vertical="center" wrapText="1"/>
      <protection locked="0"/>
    </xf>
    <xf numFmtId="0" fontId="0" fillId="15" borderId="0" xfId="0" applyFill="1" applyAlignment="1">
      <alignment horizontal="center" vertical="center" wrapText="1"/>
    </xf>
    <xf numFmtId="0" fontId="32" fillId="15" borderId="0" xfId="0" applyFont="1" applyFill="1" applyAlignment="1">
      <alignment horizontal="center" vertical="center" wrapText="1"/>
    </xf>
    <xf numFmtId="0" fontId="34" fillId="15" borderId="37" xfId="0" applyFont="1" applyFill="1" applyBorder="1" applyAlignment="1">
      <alignment horizontal="center" vertical="center" wrapText="1"/>
    </xf>
    <xf numFmtId="0" fontId="3" fillId="15" borderId="26" xfId="0" applyFont="1" applyFill="1" applyBorder="1" applyAlignment="1">
      <alignment horizontal="center" vertical="center" wrapText="1"/>
    </xf>
    <xf numFmtId="0" fontId="3" fillId="15" borderId="5" xfId="0" applyFont="1" applyFill="1" applyBorder="1" applyAlignment="1">
      <alignment horizontal="center" vertical="center" wrapText="1"/>
    </xf>
    <xf numFmtId="0" fontId="37" fillId="12" borderId="37" xfId="0" applyFont="1" applyFill="1" applyBorder="1" applyAlignment="1">
      <alignment horizontal="center" vertical="center" wrapText="1"/>
    </xf>
    <xf numFmtId="0" fontId="35" fillId="15" borderId="5" xfId="0" applyFont="1" applyFill="1" applyBorder="1" applyAlignment="1">
      <alignment horizontal="center" vertical="center" wrapText="1"/>
    </xf>
    <xf numFmtId="0" fontId="35" fillId="15" borderId="0" xfId="0" applyFont="1" applyFill="1" applyBorder="1" applyAlignment="1">
      <alignment vertical="center" wrapText="1"/>
    </xf>
    <xf numFmtId="0" fontId="3" fillId="2" borderId="2"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14" fontId="16" fillId="3" borderId="2" xfId="0" applyNumberFormat="1" applyFont="1" applyFill="1" applyBorder="1" applyAlignment="1" applyProtection="1">
      <alignment horizontal="center" vertical="center" wrapText="1"/>
      <protection locked="0"/>
    </xf>
    <xf numFmtId="0" fontId="22" fillId="2" borderId="15"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17" fillId="14" borderId="29" xfId="0" applyFont="1" applyFill="1" applyBorder="1" applyAlignment="1" applyProtection="1">
      <alignment horizontal="center" vertical="center" wrapText="1"/>
    </xf>
    <xf numFmtId="0" fontId="17" fillId="14" borderId="39"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protection locked="0"/>
    </xf>
    <xf numFmtId="0" fontId="16" fillId="2" borderId="34"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34"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xf>
    <xf numFmtId="0" fontId="17" fillId="0" borderId="34"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hidden="1"/>
    </xf>
    <xf numFmtId="0" fontId="14" fillId="2" borderId="34" xfId="0" applyFont="1" applyFill="1" applyBorder="1" applyAlignment="1" applyProtection="1">
      <alignment horizontal="center" vertical="center" wrapText="1"/>
      <protection hidden="1"/>
    </xf>
    <xf numFmtId="0" fontId="14" fillId="2" borderId="1" xfId="0" applyFont="1" applyFill="1" applyBorder="1" applyAlignment="1" applyProtection="1">
      <alignment horizontal="center" vertical="center" wrapText="1"/>
      <protection hidden="1"/>
    </xf>
    <xf numFmtId="0" fontId="28" fillId="0" borderId="11" xfId="0" applyFont="1" applyFill="1" applyBorder="1" applyAlignment="1" applyProtection="1">
      <alignment horizontal="center" vertical="center" wrapText="1"/>
    </xf>
    <xf numFmtId="0" fontId="28" fillId="0" borderId="34"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4" xfId="0" applyFont="1" applyFill="1" applyBorder="1" applyAlignment="1" applyProtection="1">
      <alignment horizontal="center" vertical="center" wrapText="1"/>
    </xf>
    <xf numFmtId="0" fontId="27" fillId="2" borderId="28" xfId="0" applyFont="1" applyFill="1" applyBorder="1" applyAlignment="1" applyProtection="1">
      <alignment horizontal="center" vertical="center" wrapText="1"/>
      <protection locked="0"/>
    </xf>
    <xf numFmtId="0" fontId="27" fillId="2" borderId="41" xfId="0" applyFont="1" applyFill="1" applyBorder="1" applyAlignment="1" applyProtection="1">
      <alignment horizontal="center" vertical="center" wrapText="1"/>
      <protection locked="0"/>
    </xf>
    <xf numFmtId="0" fontId="22" fillId="2" borderId="46" xfId="0" applyFont="1" applyFill="1" applyBorder="1" applyAlignment="1" applyProtection="1">
      <alignment horizontal="center" vertical="center" wrapText="1"/>
      <protection locked="0"/>
    </xf>
    <xf numFmtId="0" fontId="22" fillId="2" borderId="47" xfId="0" applyFont="1" applyFill="1" applyBorder="1" applyAlignment="1" applyProtection="1">
      <alignment horizontal="center" vertical="center" wrapText="1"/>
      <protection locked="0"/>
    </xf>
    <xf numFmtId="0" fontId="17" fillId="14" borderId="22" xfId="0" applyFont="1" applyFill="1" applyBorder="1" applyAlignment="1" applyProtection="1">
      <alignment horizontal="center" vertical="center" wrapText="1"/>
    </xf>
    <xf numFmtId="0" fontId="17" fillId="14" borderId="50" xfId="0" applyFont="1" applyFill="1" applyBorder="1" applyAlignment="1" applyProtection="1">
      <alignment horizontal="center" vertical="center" wrapText="1"/>
    </xf>
    <xf numFmtId="0" fontId="17" fillId="14" borderId="42"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protection locked="0"/>
    </xf>
    <xf numFmtId="0" fontId="17" fillId="2" borderId="34" xfId="0" applyFont="1" applyFill="1" applyBorder="1" applyAlignment="1" applyProtection="1">
      <alignment horizontal="center" vertical="center" wrapText="1"/>
      <protection locked="0"/>
    </xf>
    <xf numFmtId="0" fontId="22" fillId="14" borderId="22" xfId="0" applyFont="1" applyFill="1" applyBorder="1" applyAlignment="1" applyProtection="1">
      <alignment horizontal="center" vertical="center" wrapText="1"/>
    </xf>
    <xf numFmtId="0" fontId="22" fillId="14" borderId="50" xfId="0" applyFont="1" applyFill="1" applyBorder="1" applyAlignment="1" applyProtection="1">
      <alignment horizontal="center" vertical="center" wrapText="1"/>
    </xf>
    <xf numFmtId="0" fontId="22" fillId="14" borderId="42"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protection locked="0"/>
    </xf>
    <xf numFmtId="0" fontId="18" fillId="2" borderId="38"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8" fillId="2" borderId="48" xfId="0" applyFont="1" applyFill="1" applyBorder="1" applyAlignment="1" applyProtection="1">
      <alignment horizontal="center" vertical="center" wrapText="1"/>
      <protection locked="0"/>
    </xf>
    <xf numFmtId="0" fontId="18" fillId="2" borderId="49" xfId="0" applyFont="1" applyFill="1" applyBorder="1" applyAlignment="1" applyProtection="1">
      <alignment horizontal="center" vertical="center" wrapText="1"/>
      <protection locked="0"/>
    </xf>
    <xf numFmtId="14" fontId="22" fillId="2" borderId="22" xfId="0" applyNumberFormat="1" applyFont="1" applyFill="1" applyBorder="1" applyAlignment="1" applyProtection="1">
      <alignment horizontal="center" vertical="center" wrapText="1"/>
      <protection locked="0"/>
    </xf>
    <xf numFmtId="14" fontId="22" fillId="2" borderId="50" xfId="0" applyNumberFormat="1" applyFont="1" applyFill="1" applyBorder="1" applyAlignment="1" applyProtection="1">
      <alignment horizontal="center" vertical="center" wrapText="1"/>
      <protection locked="0"/>
    </xf>
    <xf numFmtId="0" fontId="22" fillId="2" borderId="42" xfId="0" applyFont="1" applyFill="1" applyBorder="1" applyAlignment="1" applyProtection="1">
      <alignment horizontal="center" vertical="center" wrapText="1"/>
      <protection locked="0"/>
    </xf>
    <xf numFmtId="0" fontId="17" fillId="14" borderId="1" xfId="0" applyFont="1" applyFill="1" applyBorder="1" applyAlignment="1" applyProtection="1">
      <alignment horizontal="center" vertical="center" wrapText="1"/>
    </xf>
    <xf numFmtId="0" fontId="17" fillId="14" borderId="2" xfId="0" applyFont="1" applyFill="1" applyBorder="1" applyAlignment="1" applyProtection="1">
      <alignment horizontal="center" vertical="center" wrapText="1"/>
    </xf>
    <xf numFmtId="0" fontId="14" fillId="2" borderId="18" xfId="0" applyFont="1" applyFill="1" applyBorder="1" applyAlignment="1" applyProtection="1">
      <alignment horizontal="center" vertical="center" wrapText="1"/>
      <protection hidden="1"/>
    </xf>
    <xf numFmtId="0" fontId="30" fillId="2" borderId="0" xfId="0" applyFont="1" applyFill="1" applyBorder="1" applyAlignment="1" applyProtection="1">
      <alignment horizontal="center" vertical="center"/>
    </xf>
    <xf numFmtId="0" fontId="17" fillId="2" borderId="14"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left" vertical="center"/>
    </xf>
    <xf numFmtId="0" fontId="15" fillId="2" borderId="29"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28" xfId="0" applyFont="1" applyFill="1" applyBorder="1" applyAlignment="1" applyProtection="1">
      <alignment horizontal="left" vertical="center" wrapText="1"/>
    </xf>
    <xf numFmtId="0" fontId="17" fillId="2" borderId="1"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7" fillId="2" borderId="15" xfId="0" applyFont="1" applyFill="1" applyBorder="1" applyAlignment="1" applyProtection="1">
      <alignment horizontal="center" vertical="center" wrapText="1"/>
      <protection locked="0"/>
    </xf>
    <xf numFmtId="0" fontId="17" fillId="2" borderId="16" xfId="0" applyFont="1" applyFill="1" applyBorder="1" applyAlignment="1" applyProtection="1">
      <alignment horizontal="center" vertical="center" wrapText="1"/>
      <protection locked="0"/>
    </xf>
    <xf numFmtId="0" fontId="18" fillId="2" borderId="2"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4" xfId="0" applyFont="1" applyFill="1" applyBorder="1" applyAlignment="1" applyProtection="1">
      <alignment horizontal="center" vertical="center" wrapText="1"/>
    </xf>
    <xf numFmtId="0" fontId="16" fillId="2" borderId="22" xfId="0" applyFont="1" applyFill="1" applyBorder="1" applyAlignment="1" applyProtection="1">
      <alignment horizontal="center" vertical="center" wrapText="1"/>
      <protection locked="0"/>
    </xf>
    <xf numFmtId="0" fontId="16" fillId="2" borderId="50" xfId="0" applyFont="1" applyFill="1" applyBorder="1" applyAlignment="1" applyProtection="1">
      <alignment horizontal="center" vertical="center" wrapText="1"/>
      <protection locked="0"/>
    </xf>
    <xf numFmtId="0" fontId="16" fillId="2" borderId="42"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xf>
    <xf numFmtId="0" fontId="16" fillId="2" borderId="43" xfId="0" applyFont="1" applyFill="1" applyBorder="1" applyAlignment="1" applyProtection="1">
      <alignment horizontal="center" vertical="center" wrapText="1"/>
      <protection locked="0"/>
    </xf>
    <xf numFmtId="0" fontId="16" fillId="2" borderId="51" xfId="0" applyFont="1" applyFill="1" applyBorder="1" applyAlignment="1" applyProtection="1">
      <alignment horizontal="center" vertical="center" wrapText="1"/>
      <protection locked="0"/>
    </xf>
    <xf numFmtId="0" fontId="16" fillId="2" borderId="44" xfId="0" applyFont="1" applyFill="1" applyBorder="1" applyAlignment="1" applyProtection="1">
      <alignment horizontal="center" vertical="center" wrapText="1"/>
      <protection locked="0"/>
    </xf>
    <xf numFmtId="0" fontId="18" fillId="2" borderId="1" xfId="0" applyFont="1" applyFill="1" applyBorder="1" applyAlignment="1">
      <alignment horizontal="center" vertical="center" wrapText="1"/>
    </xf>
    <xf numFmtId="0" fontId="17" fillId="14" borderId="20" xfId="0" applyFont="1" applyFill="1" applyBorder="1" applyAlignment="1" applyProtection="1">
      <alignment horizontal="center" vertical="center" wrapText="1"/>
    </xf>
    <xf numFmtId="0" fontId="17" fillId="14" borderId="9" xfId="0" applyFont="1" applyFill="1" applyBorder="1" applyAlignment="1" applyProtection="1">
      <alignment horizontal="center" vertical="center" wrapText="1"/>
    </xf>
    <xf numFmtId="0" fontId="17" fillId="14" borderId="3" xfId="0" applyFont="1" applyFill="1" applyBorder="1" applyAlignment="1" applyProtection="1">
      <alignment horizontal="center" vertical="center" wrapText="1"/>
    </xf>
    <xf numFmtId="0" fontId="17" fillId="14" borderId="23" xfId="0" applyFont="1" applyFill="1" applyBorder="1" applyAlignment="1" applyProtection="1">
      <alignment horizontal="center" vertical="center" wrapText="1"/>
    </xf>
    <xf numFmtId="0" fontId="17" fillId="14" borderId="10" xfId="0" applyFont="1" applyFill="1" applyBorder="1" applyAlignment="1" applyProtection="1">
      <alignment horizontal="center" vertical="center" wrapText="1"/>
    </xf>
    <xf numFmtId="0" fontId="17" fillId="14" borderId="28" xfId="0" applyFont="1" applyFill="1" applyBorder="1" applyAlignment="1" applyProtection="1">
      <alignment horizontal="center" vertical="center" wrapText="1"/>
    </xf>
    <xf numFmtId="0" fontId="17" fillId="14" borderId="24" xfId="0" applyFont="1" applyFill="1" applyBorder="1" applyAlignment="1" applyProtection="1">
      <alignment horizontal="center" vertical="center" wrapText="1"/>
    </xf>
    <xf numFmtId="0" fontId="15" fillId="2" borderId="6" xfId="0" applyFont="1" applyFill="1" applyBorder="1" applyAlignment="1" applyProtection="1">
      <alignment horizontal="left" vertical="center" wrapText="1"/>
    </xf>
    <xf numFmtId="0" fontId="17" fillId="14" borderId="45"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8" fillId="2" borderId="22" xfId="0" applyNumberFormat="1" applyFont="1" applyFill="1" applyBorder="1" applyAlignment="1" applyProtection="1">
      <alignment horizontal="center" vertical="center"/>
    </xf>
    <xf numFmtId="0" fontId="18" fillId="2" borderId="50" xfId="0" applyNumberFormat="1" applyFont="1" applyFill="1" applyBorder="1" applyAlignment="1" applyProtection="1">
      <alignment horizontal="center" vertical="center"/>
    </xf>
    <xf numFmtId="0" fontId="18" fillId="2" borderId="42" xfId="0" applyNumberFormat="1" applyFont="1" applyFill="1" applyBorder="1" applyAlignment="1" applyProtection="1">
      <alignment horizontal="center" vertical="center"/>
    </xf>
    <xf numFmtId="0" fontId="17" fillId="14" borderId="19"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2" borderId="26" xfId="0" applyFont="1" applyFill="1" applyBorder="1" applyAlignment="1" applyProtection="1">
      <alignment horizontal="center" vertical="center" wrapText="1"/>
    </xf>
    <xf numFmtId="0" fontId="17" fillId="14" borderId="21" xfId="0" applyFont="1" applyFill="1" applyBorder="1" applyAlignment="1" applyProtection="1">
      <alignment horizontal="center" vertical="center" wrapText="1"/>
    </xf>
    <xf numFmtId="0" fontId="17" fillId="14" borderId="13" xfId="0" applyFont="1" applyFill="1" applyBorder="1" applyAlignment="1" applyProtection="1">
      <alignment horizontal="center" vertical="center" wrapText="1"/>
    </xf>
    <xf numFmtId="0" fontId="16" fillId="10" borderId="2" xfId="0" applyFont="1" applyFill="1" applyBorder="1" applyAlignment="1" applyProtection="1">
      <alignment horizontal="center" vertical="center" wrapText="1"/>
      <protection locked="0"/>
    </xf>
    <xf numFmtId="0" fontId="16" fillId="10" borderId="2" xfId="1" applyNumberFormat="1"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xf>
    <xf numFmtId="0" fontId="16" fillId="2" borderId="34"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6" fillId="10" borderId="14" xfId="1" applyNumberFormat="1" applyFont="1" applyFill="1" applyBorder="1" applyAlignment="1" applyProtection="1">
      <alignment horizontal="center" vertical="center" wrapText="1"/>
      <protection locked="0"/>
    </xf>
    <xf numFmtId="0" fontId="16" fillId="10" borderId="14" xfId="0" applyFont="1" applyFill="1" applyBorder="1" applyAlignment="1" applyProtection="1">
      <alignment horizontal="center" vertical="center" wrapText="1"/>
      <protection locked="0"/>
    </xf>
    <xf numFmtId="0" fontId="22" fillId="2" borderId="13" xfId="0" applyFont="1" applyFill="1" applyBorder="1" applyAlignment="1" applyProtection="1">
      <alignment horizontal="center" vertical="center" wrapText="1"/>
      <protection locked="0"/>
    </xf>
    <xf numFmtId="0" fontId="14" fillId="10" borderId="2" xfId="0" applyFont="1" applyFill="1" applyBorder="1" applyAlignment="1" applyProtection="1">
      <alignment horizontal="center" vertical="center" wrapText="1"/>
      <protection locked="0"/>
    </xf>
    <xf numFmtId="0" fontId="22" fillId="2" borderId="40"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22" fillId="2" borderId="38" xfId="0" applyFont="1" applyFill="1" applyBorder="1" applyAlignment="1" applyProtection="1">
      <alignment horizontal="center" vertical="center" wrapText="1"/>
      <protection locked="0"/>
    </xf>
    <xf numFmtId="0" fontId="14" fillId="10" borderId="35" xfId="0" applyFont="1" applyFill="1" applyBorder="1" applyAlignment="1" applyProtection="1">
      <alignment horizontal="center" vertical="center" wrapText="1"/>
      <protection locked="0"/>
    </xf>
    <xf numFmtId="0" fontId="14" fillId="10" borderId="31"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15" fillId="2" borderId="54" xfId="0" applyFont="1" applyFill="1" applyBorder="1" applyAlignment="1" applyProtection="1">
      <alignment horizontal="left" vertical="center" wrapText="1"/>
    </xf>
    <xf numFmtId="0" fontId="15" fillId="2" borderId="51" xfId="0" applyFont="1" applyFill="1" applyBorder="1" applyAlignment="1" applyProtection="1">
      <alignment horizontal="left" vertical="center" wrapText="1"/>
    </xf>
    <xf numFmtId="0" fontId="19" fillId="2" borderId="51" xfId="0" applyFont="1" applyFill="1" applyBorder="1" applyAlignment="1" applyProtection="1">
      <alignment horizontal="center" vertical="center" wrapText="1"/>
    </xf>
    <xf numFmtId="0" fontId="19" fillId="2" borderId="55" xfId="0" applyFont="1" applyFill="1" applyBorder="1" applyAlignment="1" applyProtection="1">
      <alignment horizontal="center" vertical="center" wrapText="1"/>
    </xf>
    <xf numFmtId="0" fontId="18" fillId="14" borderId="2" xfId="0" applyFont="1" applyFill="1" applyBorder="1" applyProtection="1"/>
    <xf numFmtId="0" fontId="17" fillId="2" borderId="2" xfId="0" applyFont="1" applyFill="1" applyBorder="1" applyAlignment="1" applyProtection="1">
      <alignment horizontal="center" vertical="center" wrapText="1"/>
    </xf>
    <xf numFmtId="49" fontId="16" fillId="0" borderId="2" xfId="0" applyNumberFormat="1"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xf>
    <xf numFmtId="0" fontId="16" fillId="2" borderId="50" xfId="0" applyFont="1" applyFill="1" applyBorder="1" applyAlignment="1" applyProtection="1">
      <alignment horizontal="center" vertical="center" wrapText="1"/>
    </xf>
    <xf numFmtId="0" fontId="16" fillId="2" borderId="42" xfId="0" applyFont="1" applyFill="1" applyBorder="1" applyAlignment="1" applyProtection="1">
      <alignment horizontal="center" vertical="center" wrapText="1"/>
    </xf>
    <xf numFmtId="0" fontId="17" fillId="14" borderId="53" xfId="0" applyFont="1" applyFill="1" applyBorder="1" applyAlignment="1" applyProtection="1">
      <alignment horizontal="center" vertical="center" wrapText="1"/>
    </xf>
    <xf numFmtId="0" fontId="17" fillId="2" borderId="2" xfId="0" applyFont="1" applyFill="1" applyBorder="1" applyAlignment="1" applyProtection="1">
      <alignment horizontal="left" vertical="center" wrapText="1"/>
    </xf>
    <xf numFmtId="0" fontId="17" fillId="14" borderId="52" xfId="0" applyFont="1" applyFill="1" applyBorder="1" applyAlignment="1" applyProtection="1">
      <alignment horizontal="center" vertical="center" wrapText="1"/>
    </xf>
    <xf numFmtId="0" fontId="17" fillId="14" borderId="15" xfId="0" applyFont="1" applyFill="1" applyBorder="1" applyAlignment="1" applyProtection="1">
      <alignment horizontal="center" vertical="center" wrapText="1"/>
    </xf>
    <xf numFmtId="0" fontId="2" fillId="2" borderId="0" xfId="0" applyFont="1" applyFill="1" applyAlignment="1">
      <alignment horizontal="center" vertical="center" wrapText="1"/>
    </xf>
    <xf numFmtId="0" fontId="18" fillId="11" borderId="11" xfId="0" applyFont="1" applyFill="1" applyBorder="1" applyAlignment="1">
      <alignment horizontal="center" vertical="center"/>
    </xf>
    <xf numFmtId="0" fontId="18" fillId="11" borderId="1" xfId="0" applyFont="1" applyFill="1" applyBorder="1" applyAlignment="1">
      <alignment horizontal="center" vertical="center"/>
    </xf>
    <xf numFmtId="0" fontId="18" fillId="7" borderId="11" xfId="0" applyFont="1" applyFill="1" applyBorder="1" applyAlignment="1">
      <alignment horizontal="center" vertical="center"/>
    </xf>
    <xf numFmtId="0" fontId="18" fillId="7" borderId="1" xfId="0" applyFont="1" applyFill="1" applyBorder="1" applyAlignment="1">
      <alignment horizontal="center" vertical="center"/>
    </xf>
    <xf numFmtId="0" fontId="22"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22" fillId="0" borderId="0" xfId="0" applyFont="1" applyBorder="1" applyAlignment="1">
      <alignment horizontal="left" vertical="center" wrapText="1"/>
    </xf>
    <xf numFmtId="0" fontId="20" fillId="2" borderId="2"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0" borderId="22"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42" xfId="0" applyFont="1" applyBorder="1" applyAlignment="1">
      <alignment horizontal="center"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24" fillId="0" borderId="34" xfId="0" applyFont="1" applyBorder="1" applyAlignment="1">
      <alignment horizontal="center" vertical="center" wrapText="1"/>
    </xf>
    <xf numFmtId="0" fontId="24" fillId="0" borderId="1" xfId="0" applyFont="1" applyBorder="1" applyAlignment="1">
      <alignment horizontal="center" vertical="center" wrapText="1"/>
    </xf>
    <xf numFmtId="0" fontId="18" fillId="0" borderId="4" xfId="0" applyFont="1" applyBorder="1" applyAlignment="1">
      <alignment horizontal="center"/>
    </xf>
    <xf numFmtId="0" fontId="18" fillId="9" borderId="11" xfId="0" applyFont="1" applyFill="1" applyBorder="1" applyAlignment="1">
      <alignment horizontal="center" vertical="center"/>
    </xf>
    <xf numFmtId="0" fontId="18" fillId="9" borderId="1" xfId="0" applyFont="1" applyFill="1" applyBorder="1" applyAlignment="1">
      <alignment horizontal="center" vertical="center"/>
    </xf>
    <xf numFmtId="0" fontId="22" fillId="0" borderId="8" xfId="0" applyFont="1" applyBorder="1" applyAlignment="1">
      <alignment horizontal="center" wrapText="1"/>
    </xf>
    <xf numFmtId="0" fontId="22" fillId="0" borderId="6" xfId="0" applyFont="1" applyBorder="1" applyAlignment="1">
      <alignment horizontal="center" wrapText="1"/>
    </xf>
    <xf numFmtId="0" fontId="22" fillId="0" borderId="7" xfId="0" applyFont="1" applyBorder="1" applyAlignment="1">
      <alignment horizontal="center" wrapText="1"/>
    </xf>
    <xf numFmtId="0" fontId="14" fillId="0" borderId="4" xfId="0" applyFont="1" applyBorder="1" applyAlignment="1">
      <alignment horizontal="center" vertical="top" wrapText="1"/>
    </xf>
    <xf numFmtId="0" fontId="18" fillId="0" borderId="12" xfId="0" applyFont="1" applyBorder="1" applyAlignment="1">
      <alignment horizontal="center"/>
    </xf>
    <xf numFmtId="0" fontId="14" fillId="0" borderId="2" xfId="0" applyFont="1" applyFill="1" applyBorder="1" applyAlignment="1">
      <alignment horizontal="center" vertical="center" wrapText="1"/>
    </xf>
    <xf numFmtId="0" fontId="22" fillId="0" borderId="23" xfId="0" applyFont="1" applyBorder="1" applyAlignment="1">
      <alignment horizontal="center" vertical="top" wrapText="1"/>
    </xf>
    <xf numFmtId="0" fontId="22" fillId="0" borderId="30" xfId="0" applyFont="1" applyBorder="1" applyAlignment="1">
      <alignment horizontal="center" vertical="top" wrapText="1"/>
    </xf>
    <xf numFmtId="0" fontId="22" fillId="0" borderId="9" xfId="0" applyFont="1" applyBorder="1" applyAlignment="1">
      <alignment horizontal="center" vertical="top" wrapText="1"/>
    </xf>
    <xf numFmtId="0" fontId="22" fillId="0" borderId="27" xfId="0" applyFont="1" applyBorder="1" applyAlignment="1">
      <alignment horizontal="center" vertical="top" wrapText="1"/>
    </xf>
    <xf numFmtId="0" fontId="18" fillId="0" borderId="0" xfId="0" applyFont="1" applyFill="1" applyBorder="1" applyAlignment="1">
      <alignment horizontal="center"/>
    </xf>
    <xf numFmtId="0" fontId="18" fillId="0" borderId="0" xfId="0" applyFont="1" applyBorder="1" applyAlignment="1">
      <alignment horizontal="center"/>
    </xf>
    <xf numFmtId="0" fontId="18" fillId="0" borderId="26" xfId="0" applyFont="1" applyBorder="1" applyAlignment="1">
      <alignment horizontal="center"/>
    </xf>
    <xf numFmtId="0" fontId="22" fillId="0" borderId="25" xfId="0" applyFont="1" applyBorder="1" applyAlignment="1">
      <alignment horizontal="center" vertical="top" wrapText="1"/>
    </xf>
    <xf numFmtId="0" fontId="22" fillId="0" borderId="26" xfId="0" applyFont="1" applyBorder="1" applyAlignment="1">
      <alignment horizontal="center" vertical="top"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22" fillId="0" borderId="0" xfId="0" applyFont="1" applyBorder="1" applyAlignment="1">
      <alignment horizontal="center" vertical="top" wrapText="1"/>
    </xf>
    <xf numFmtId="0" fontId="14" fillId="0" borderId="0" xfId="0" applyFont="1" applyBorder="1" applyAlignment="1">
      <alignment horizontal="center" vertical="top" wrapText="1"/>
    </xf>
    <xf numFmtId="0" fontId="22" fillId="0" borderId="0" xfId="0" applyFont="1" applyBorder="1" applyAlignment="1">
      <alignment horizontal="left" vertical="top" wrapText="1"/>
    </xf>
    <xf numFmtId="0" fontId="20" fillId="2" borderId="0" xfId="0" applyFont="1" applyFill="1" applyBorder="1" applyAlignment="1">
      <alignment horizontal="center" vertical="center" textRotation="90" wrapText="1"/>
    </xf>
    <xf numFmtId="0" fontId="21" fillId="0" borderId="0" xfId="0" applyFont="1" applyBorder="1" applyAlignment="1">
      <alignment horizontal="justify" vertical="top" wrapText="1"/>
    </xf>
    <xf numFmtId="0" fontId="12" fillId="0" borderId="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2" fillId="0" borderId="2" xfId="0" applyFont="1" applyFill="1" applyBorder="1" applyAlignment="1">
      <alignment horizontal="center" vertical="center" textRotation="90"/>
    </xf>
    <xf numFmtId="0" fontId="22" fillId="0" borderId="35" xfId="0" applyFont="1" applyBorder="1" applyAlignment="1">
      <alignment horizontal="center" vertical="top" wrapText="1"/>
    </xf>
    <xf numFmtId="0" fontId="22" fillId="0" borderId="2"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17" fillId="4" borderId="1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20" fillId="2" borderId="0" xfId="0" applyFont="1" applyFill="1" applyBorder="1" applyAlignment="1">
      <alignment horizontal="center" wrapText="1"/>
    </xf>
    <xf numFmtId="0" fontId="22" fillId="0" borderId="31" xfId="0" applyFont="1" applyBorder="1" applyAlignment="1">
      <alignment horizontal="center" vertical="top" wrapText="1"/>
    </xf>
    <xf numFmtId="0" fontId="18" fillId="0" borderId="9" xfId="0" applyFont="1" applyBorder="1" applyAlignment="1">
      <alignment horizontal="center"/>
    </xf>
    <xf numFmtId="0" fontId="18" fillId="0" borderId="27" xfId="0" applyFont="1" applyBorder="1" applyAlignment="1">
      <alignment horizontal="center"/>
    </xf>
    <xf numFmtId="0" fontId="18" fillId="0" borderId="35" xfId="0" applyFont="1" applyBorder="1" applyAlignment="1">
      <alignment horizontal="center"/>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17" fillId="0" borderId="2" xfId="0" applyFont="1" applyBorder="1" applyAlignment="1">
      <alignment horizontal="center"/>
    </xf>
    <xf numFmtId="0" fontId="29" fillId="0" borderId="27" xfId="0" applyFont="1" applyBorder="1" applyAlignment="1">
      <alignment horizontal="center"/>
    </xf>
    <xf numFmtId="0" fontId="29" fillId="0" borderId="0" xfId="0" applyFont="1" applyBorder="1" applyAlignment="1">
      <alignment horizontal="center"/>
    </xf>
    <xf numFmtId="0" fontId="29" fillId="0" borderId="30" xfId="0" applyFont="1" applyBorder="1" applyAlignment="1">
      <alignment horizontal="center"/>
    </xf>
    <xf numFmtId="0" fontId="29" fillId="0" borderId="32" xfId="0" applyFont="1" applyBorder="1" applyAlignment="1">
      <alignment horizontal="center"/>
    </xf>
    <xf numFmtId="0" fontId="29" fillId="0" borderId="17" xfId="0" applyFont="1" applyBorder="1" applyAlignment="1">
      <alignment horizontal="center"/>
    </xf>
    <xf numFmtId="0" fontId="29" fillId="0" borderId="33" xfId="0" applyFont="1" applyBorder="1" applyAlignment="1">
      <alignment horizontal="center"/>
    </xf>
    <xf numFmtId="0" fontId="18" fillId="0" borderId="2" xfId="0" applyFont="1" applyBorder="1" applyAlignment="1">
      <alignment horizontal="left"/>
    </xf>
    <xf numFmtId="14" fontId="18" fillId="0" borderId="2" xfId="0" quotePrefix="1" applyNumberFormat="1" applyFont="1" applyBorder="1" applyAlignment="1" applyProtection="1">
      <alignment horizontal="left"/>
      <protection locked="0"/>
    </xf>
    <xf numFmtId="14" fontId="18" fillId="0" borderId="2" xfId="0" applyNumberFormat="1" applyFont="1" applyBorder="1" applyAlignment="1" applyProtection="1">
      <alignment horizontal="left"/>
      <protection locked="0"/>
    </xf>
    <xf numFmtId="0" fontId="18" fillId="0" borderId="2" xfId="0" applyFont="1" applyBorder="1" applyAlignment="1" applyProtection="1">
      <alignment horizontal="left"/>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5" xfId="0" applyFont="1" applyBorder="1" applyAlignment="1">
      <alignment horizontal="center" vertical="center"/>
    </xf>
    <xf numFmtId="0" fontId="22" fillId="0" borderId="4" xfId="0" applyFont="1" applyBorder="1" applyAlignment="1">
      <alignment horizontal="center" vertical="top" wrapText="1"/>
    </xf>
    <xf numFmtId="0" fontId="18" fillId="0" borderId="4" xfId="0" applyFont="1" applyBorder="1" applyAlignment="1">
      <alignment horizontal="center" vertical="top" wrapText="1"/>
    </xf>
    <xf numFmtId="0" fontId="22" fillId="0" borderId="8"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14" fillId="0" borderId="3" xfId="0" applyFont="1" applyBorder="1" applyAlignment="1">
      <alignment horizontal="left" vertical="center"/>
    </xf>
    <xf numFmtId="0" fontId="9" fillId="0" borderId="2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17" fillId="0" borderId="22" xfId="0" applyFont="1" applyBorder="1" applyAlignment="1">
      <alignment horizontal="center"/>
    </xf>
    <xf numFmtId="0" fontId="17" fillId="0" borderId="42" xfId="0" applyFont="1" applyBorder="1" applyAlignment="1">
      <alignment horizontal="center"/>
    </xf>
    <xf numFmtId="0" fontId="18" fillId="0" borderId="22" xfId="0" applyFont="1" applyBorder="1" applyAlignment="1">
      <alignment horizontal="center"/>
    </xf>
    <xf numFmtId="0" fontId="18" fillId="0" borderId="50" xfId="0" applyFont="1" applyBorder="1" applyAlignment="1">
      <alignment horizontal="center"/>
    </xf>
    <xf numFmtId="0" fontId="18" fillId="0" borderId="42" xfId="0" applyFont="1" applyBorder="1" applyAlignment="1">
      <alignment horizontal="center"/>
    </xf>
    <xf numFmtId="0" fontId="14" fillId="0" borderId="0" xfId="0" quotePrefix="1" applyFont="1" applyBorder="1" applyAlignment="1">
      <alignment horizontal="left" vertical="center" wrapText="1"/>
    </xf>
    <xf numFmtId="0" fontId="18" fillId="0" borderId="25" xfId="0" applyFont="1" applyBorder="1" applyAlignment="1">
      <alignment horizontal="center"/>
    </xf>
    <xf numFmtId="0" fontId="18" fillId="0" borderId="5" xfId="0" applyFont="1" applyBorder="1" applyAlignment="1">
      <alignment horizontal="center"/>
    </xf>
    <xf numFmtId="0" fontId="22" fillId="0" borderId="5" xfId="0" applyFont="1" applyBorder="1" applyAlignment="1">
      <alignment horizontal="center" vertical="top" wrapText="1"/>
    </xf>
    <xf numFmtId="0" fontId="10" fillId="0" borderId="23" xfId="0" applyFont="1" applyBorder="1" applyAlignment="1">
      <alignment horizontal="center" vertical="top" wrapText="1"/>
    </xf>
    <xf numFmtId="0" fontId="10" fillId="0" borderId="30" xfId="0" applyFont="1" applyBorder="1" applyAlignment="1">
      <alignment horizontal="center" vertical="top" wrapText="1"/>
    </xf>
    <xf numFmtId="0" fontId="10" fillId="0" borderId="31" xfId="0" applyFont="1" applyBorder="1" applyAlignment="1">
      <alignment horizontal="center" vertical="top"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4" xfId="0" applyFont="1" applyBorder="1" applyAlignment="1">
      <alignment horizontal="center" vertical="center" wrapText="1"/>
    </xf>
    <xf numFmtId="0" fontId="14" fillId="0" borderId="2" xfId="0" applyFont="1" applyBorder="1" applyAlignment="1">
      <alignment horizontal="center" vertical="center" wrapText="1"/>
    </xf>
    <xf numFmtId="0" fontId="22" fillId="13" borderId="2" xfId="0" applyFont="1" applyFill="1" applyBorder="1" applyAlignment="1">
      <alignment horizontal="center" vertical="center" wrapText="1"/>
    </xf>
    <xf numFmtId="0" fontId="22" fillId="12" borderId="2" xfId="0" applyFont="1" applyFill="1" applyBorder="1" applyAlignment="1">
      <alignment horizontal="center" vertical="center" wrapText="1"/>
    </xf>
    <xf numFmtId="0" fontId="22" fillId="8" borderId="2" xfId="0" applyFont="1" applyFill="1" applyBorder="1" applyAlignment="1">
      <alignment horizontal="center" vertical="center" wrapText="1"/>
    </xf>
    <xf numFmtId="0" fontId="34" fillId="15" borderId="59" xfId="0" applyFont="1" applyFill="1" applyBorder="1" applyAlignment="1">
      <alignment horizontal="center" vertical="center" wrapText="1"/>
    </xf>
    <xf numFmtId="0" fontId="34" fillId="15" borderId="37" xfId="0" applyFont="1" applyFill="1" applyBorder="1" applyAlignment="1">
      <alignment horizontal="center" vertical="center" wrapText="1"/>
    </xf>
    <xf numFmtId="0" fontId="32" fillId="15" borderId="0" xfId="0" applyFont="1" applyFill="1" applyAlignment="1">
      <alignment horizontal="center" vertical="center" wrapText="1"/>
    </xf>
    <xf numFmtId="0" fontId="33" fillId="15" borderId="56" xfId="0" applyFont="1" applyFill="1" applyBorder="1" applyAlignment="1">
      <alignment horizontal="center" vertical="center" wrapText="1"/>
    </xf>
    <xf numFmtId="0" fontId="33" fillId="15" borderId="57" xfId="0" applyFont="1" applyFill="1" applyBorder="1" applyAlignment="1">
      <alignment horizontal="center" vertical="center" wrapText="1"/>
    </xf>
    <xf numFmtId="0" fontId="33" fillId="15" borderId="58" xfId="0" applyFont="1" applyFill="1" applyBorder="1" applyAlignment="1">
      <alignment horizontal="center" vertical="center" wrapText="1"/>
    </xf>
    <xf numFmtId="0" fontId="34" fillId="15" borderId="59" xfId="0" applyFont="1" applyFill="1" applyBorder="1" applyAlignment="1">
      <alignment horizontal="left" vertical="center" wrapText="1"/>
    </xf>
    <xf numFmtId="0" fontId="34" fillId="15" borderId="36" xfId="0" applyFont="1" applyFill="1" applyBorder="1" applyAlignment="1">
      <alignment horizontal="left" vertical="center" wrapText="1"/>
    </xf>
    <xf numFmtId="0" fontId="34" fillId="15" borderId="25" xfId="0" applyFont="1" applyFill="1" applyBorder="1" applyAlignment="1">
      <alignment horizontal="center" vertical="center" wrapText="1"/>
    </xf>
    <xf numFmtId="0" fontId="34" fillId="15" borderId="5" xfId="0" applyFont="1" applyFill="1" applyBorder="1" applyAlignment="1">
      <alignment horizontal="center" vertical="center" wrapText="1"/>
    </xf>
    <xf numFmtId="0" fontId="3" fillId="15" borderId="59" xfId="0" applyFont="1" applyFill="1" applyBorder="1" applyAlignment="1">
      <alignment horizontal="center" vertical="center" wrapText="1"/>
    </xf>
    <xf numFmtId="0" fontId="3" fillId="15" borderId="37" xfId="0" applyFont="1" applyFill="1" applyBorder="1" applyAlignment="1">
      <alignment horizontal="center" vertical="center" wrapText="1"/>
    </xf>
    <xf numFmtId="0" fontId="35" fillId="15" borderId="25" xfId="0" applyFont="1" applyFill="1" applyBorder="1" applyAlignment="1">
      <alignment horizontal="center" vertical="center" wrapText="1"/>
    </xf>
    <xf numFmtId="0" fontId="35" fillId="15" borderId="5" xfId="0" applyFont="1" applyFill="1" applyBorder="1" applyAlignment="1">
      <alignment horizontal="center" vertical="center" wrapText="1"/>
    </xf>
    <xf numFmtId="0" fontId="35" fillId="15" borderId="59" xfId="0" applyFont="1" applyFill="1" applyBorder="1" applyAlignment="1">
      <alignment horizontal="center" vertical="center" wrapText="1"/>
    </xf>
    <xf numFmtId="0" fontId="35" fillId="15" borderId="37" xfId="0" applyFont="1" applyFill="1" applyBorder="1" applyAlignment="1">
      <alignment horizontal="center" vertical="center" wrapText="1"/>
    </xf>
    <xf numFmtId="0" fontId="37" fillId="13" borderId="36" xfId="0" applyFont="1" applyFill="1" applyBorder="1" applyAlignment="1">
      <alignment horizontal="center" vertical="center" wrapText="1"/>
    </xf>
    <xf numFmtId="0" fontId="37" fillId="13" borderId="37" xfId="0" applyFont="1" applyFill="1" applyBorder="1" applyAlignment="1">
      <alignment horizontal="center" vertical="center" wrapText="1"/>
    </xf>
    <xf numFmtId="0" fontId="37" fillId="8" borderId="59" xfId="0" applyFont="1" applyFill="1" applyBorder="1" applyAlignment="1">
      <alignment horizontal="center" vertical="center" wrapText="1"/>
    </xf>
    <xf numFmtId="0" fontId="37" fillId="8" borderId="37" xfId="0" applyFont="1" applyFill="1" applyBorder="1" applyAlignment="1">
      <alignment horizontal="center" vertical="center" wrapText="1"/>
    </xf>
    <xf numFmtId="0" fontId="35" fillId="15" borderId="13" xfId="0" applyFont="1" applyFill="1" applyBorder="1" applyAlignment="1">
      <alignment horizontal="center" vertical="center" wrapText="1"/>
    </xf>
    <xf numFmtId="0" fontId="34" fillId="15" borderId="21" xfId="0" applyFont="1" applyFill="1" applyBorder="1" applyAlignment="1">
      <alignment horizontal="center" vertical="center" wrapText="1"/>
    </xf>
    <xf numFmtId="0" fontId="34" fillId="15" borderId="13" xfId="0" applyFont="1" applyFill="1" applyBorder="1" applyAlignment="1">
      <alignment horizontal="center" vertical="center" wrapText="1"/>
    </xf>
    <xf numFmtId="0" fontId="38" fillId="15" borderId="6" xfId="0" applyFont="1" applyFill="1" applyBorder="1" applyAlignment="1">
      <alignment horizontal="right" vertical="center" wrapText="1"/>
    </xf>
    <xf numFmtId="0" fontId="37" fillId="13" borderId="15" xfId="0" applyFont="1" applyFill="1" applyBorder="1" applyAlignment="1">
      <alignment horizontal="center" vertical="center" wrapText="1"/>
    </xf>
    <xf numFmtId="0" fontId="35" fillId="15" borderId="2"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4" fillId="15" borderId="20" xfId="0" applyFont="1" applyFill="1" applyBorder="1" applyAlignment="1">
      <alignment horizontal="center" vertical="center" wrapText="1"/>
    </xf>
    <xf numFmtId="0" fontId="34" fillId="15" borderId="2" xfId="0" applyFont="1" applyFill="1" applyBorder="1" applyAlignment="1">
      <alignment horizontal="center" vertical="center" wrapText="1"/>
    </xf>
    <xf numFmtId="0" fontId="38" fillId="15" borderId="8" xfId="0" applyFont="1" applyFill="1" applyBorder="1" applyAlignment="1">
      <alignment horizontal="left" vertical="center" wrapText="1"/>
    </xf>
    <xf numFmtId="0" fontId="38" fillId="15" borderId="6" xfId="0" applyFont="1" applyFill="1" applyBorder="1" applyAlignment="1">
      <alignment horizontal="left" vertical="center" wrapText="1"/>
    </xf>
    <xf numFmtId="0" fontId="3" fillId="15" borderId="14" xfId="0" applyFont="1" applyFill="1" applyBorder="1" applyAlignment="1">
      <alignment horizontal="center" vertical="center" wrapText="1"/>
    </xf>
    <xf numFmtId="0" fontId="35" fillId="15" borderId="38" xfId="0" applyFont="1" applyFill="1" applyBorder="1" applyAlignment="1">
      <alignment horizontal="center" vertical="center" wrapText="1"/>
    </xf>
    <xf numFmtId="0" fontId="37" fillId="12" borderId="15" xfId="0" applyFont="1" applyFill="1" applyBorder="1" applyAlignment="1">
      <alignment horizontal="center" vertical="center" wrapText="1"/>
    </xf>
    <xf numFmtId="0" fontId="37" fillId="12" borderId="16" xfId="0" applyFont="1" applyFill="1" applyBorder="1" applyAlignment="1">
      <alignment horizontal="center" vertical="center" wrapText="1"/>
    </xf>
    <xf numFmtId="0" fontId="35" fillId="15" borderId="14" xfId="0" applyFont="1" applyFill="1" applyBorder="1" applyAlignment="1">
      <alignment horizontal="center" vertical="center" wrapText="1"/>
    </xf>
    <xf numFmtId="0" fontId="37" fillId="8" borderId="15" xfId="0" applyFont="1" applyFill="1" applyBorder="1" applyAlignment="1">
      <alignment horizontal="center" vertical="center" wrapText="1"/>
    </xf>
  </cellXfs>
  <cellStyles count="2">
    <cellStyle name="Normal" xfId="0" builtinId="0"/>
    <cellStyle name="Porcentaje" xfId="1" builtinId="5"/>
  </cellStyles>
  <dxfs count="45">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s>
  <tableStyles count="0" defaultTableStyle="TableStyleMedium9" defaultPivotStyle="PivotStyleLight16"/>
  <colors>
    <mruColors>
      <color rgb="FFFFFFCC"/>
      <color rgb="FFFF5050"/>
      <color rgb="FFFF0066"/>
      <color rgb="FFFFD685"/>
      <color rgb="FFFFCC66"/>
      <color rgb="FFFFD211"/>
      <color rgb="FFFFD54F"/>
      <color rgb="FFFFCE33"/>
      <color rgb="FFFFD03B"/>
      <color rgb="FFFFD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appserver.utp.edu.co/cas/login?service=http://reportes.utp.edu.co/aplicaciones/j_acegi_cas_security_check" TargetMode="External"/><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03-Seguimiento'!A1"/></Relationships>
</file>

<file path=xl/drawings/_rels/drawing2.xml.rels><?xml version="1.0" encoding="UTF-8" standalone="yes"?>
<Relationships xmlns="http://schemas.openxmlformats.org/package/2006/relationships"><Relationship Id="rId3" Type="http://schemas.openxmlformats.org/officeDocument/2006/relationships/hyperlink" Target="#INSTRUCTIVO!A1"/><Relationship Id="rId7" Type="http://schemas.openxmlformats.org/officeDocument/2006/relationships/hyperlink" Target="#ESCALA!A1"/><Relationship Id="rId2" Type="http://schemas.openxmlformats.org/officeDocument/2006/relationships/hyperlink" Target="#'01-Mapa de riesgo'!A1"/><Relationship Id="rId1" Type="http://schemas.openxmlformats.org/officeDocument/2006/relationships/hyperlink" Target="#'Formato Plan Manejo Riesgos'!A1"/><Relationship Id="rId6" Type="http://schemas.openxmlformats.org/officeDocument/2006/relationships/image" Target="../media/image1.png"/><Relationship Id="rId5" Type="http://schemas.openxmlformats.org/officeDocument/2006/relationships/hyperlink" Target="https://appserver.utp.edu.co/cas/login?service=http://reportes.utp.edu.co/aplicaciones/j_spring_cas_security_check;jsessionid=CEB468ABE27A1F4F883717EFB9613F88" TargetMode="External"/><Relationship Id="rId4" Type="http://schemas.openxmlformats.org/officeDocument/2006/relationships/hyperlink" Target="#'03-Seguimiento'!A1"/></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13</xdr:col>
      <xdr:colOff>440532</xdr:colOff>
      <xdr:row>30</xdr:row>
      <xdr:rowOff>131138</xdr:rowOff>
    </xdr:from>
    <xdr:to>
      <xdr:col>15</xdr:col>
      <xdr:colOff>559594</xdr:colOff>
      <xdr:row>34</xdr:row>
      <xdr:rowOff>83344</xdr:rowOff>
    </xdr:to>
    <xdr:sp macro="" textlink="">
      <xdr:nvSpPr>
        <xdr:cNvPr id="10" name="9 Rectángulo redondeado">
          <a:hlinkClick xmlns:r="http://schemas.openxmlformats.org/officeDocument/2006/relationships" r:id="rId1"/>
        </xdr:cNvPr>
        <xdr:cNvSpPr/>
      </xdr:nvSpPr>
      <xdr:spPr>
        <a:xfrm>
          <a:off x="15156657" y="18716794"/>
          <a:ext cx="1774031" cy="6189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17</xdr:col>
      <xdr:colOff>591119</xdr:colOff>
      <xdr:row>30</xdr:row>
      <xdr:rowOff>108832</xdr:rowOff>
    </xdr:from>
    <xdr:to>
      <xdr:col>18</xdr:col>
      <xdr:colOff>1178717</xdr:colOff>
      <xdr:row>34</xdr:row>
      <xdr:rowOff>28450</xdr:rowOff>
    </xdr:to>
    <xdr:sp macro="" textlink="">
      <xdr:nvSpPr>
        <xdr:cNvPr id="11" name="10 Rectángulo redondeado">
          <a:hlinkClick xmlns:r="http://schemas.openxmlformats.org/officeDocument/2006/relationships" r:id="rId2"/>
        </xdr:cNvPr>
        <xdr:cNvSpPr/>
      </xdr:nvSpPr>
      <xdr:spPr>
        <a:xfrm>
          <a:off x="18998182" y="18694488"/>
          <a:ext cx="1790129" cy="5863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15</xdr:col>
      <xdr:colOff>130969</xdr:colOff>
      <xdr:row>35</xdr:row>
      <xdr:rowOff>83342</xdr:rowOff>
    </xdr:from>
    <xdr:to>
      <xdr:col>17</xdr:col>
      <xdr:colOff>935899</xdr:colOff>
      <xdr:row>40</xdr:row>
      <xdr:rowOff>95248</xdr:rowOff>
    </xdr:to>
    <xdr:sp macro="" textlink="">
      <xdr:nvSpPr>
        <xdr:cNvPr id="12" name="11 Rectángulo redondeado">
          <a:hlinkClick xmlns:r="http://schemas.openxmlformats.org/officeDocument/2006/relationships" r:id="rId3"/>
        </xdr:cNvPr>
        <xdr:cNvSpPr/>
      </xdr:nvSpPr>
      <xdr:spPr>
        <a:xfrm>
          <a:off x="16502063" y="19502436"/>
          <a:ext cx="2840899" cy="84534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 </a:t>
          </a:r>
        </a:p>
      </xdr:txBody>
    </xdr:sp>
    <xdr:clientData/>
  </xdr:twoCellAnchor>
  <xdr:twoCellAnchor>
    <xdr:from>
      <xdr:col>15</xdr:col>
      <xdr:colOff>714375</xdr:colOff>
      <xdr:row>30</xdr:row>
      <xdr:rowOff>95250</xdr:rowOff>
    </xdr:from>
    <xdr:to>
      <xdr:col>17</xdr:col>
      <xdr:colOff>452437</xdr:colOff>
      <xdr:row>34</xdr:row>
      <xdr:rowOff>47456</xdr:rowOff>
    </xdr:to>
    <xdr:sp macro="" textlink="">
      <xdr:nvSpPr>
        <xdr:cNvPr id="8" name="7 Rectángulo redondeado">
          <a:hlinkClick xmlns:r="http://schemas.openxmlformats.org/officeDocument/2006/relationships" r:id="rId4"/>
        </xdr:cNvPr>
        <xdr:cNvSpPr/>
      </xdr:nvSpPr>
      <xdr:spPr>
        <a:xfrm>
          <a:off x="17085469" y="18680906"/>
          <a:ext cx="1774031" cy="6189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762000</xdr:colOff>
      <xdr:row>3</xdr:row>
      <xdr:rowOff>226219</xdr:rowOff>
    </xdr:to>
    <xdr:pic>
      <xdr:nvPicPr>
        <xdr:cNvPr id="9" name="8 Imagen"/>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9062" y="0"/>
          <a:ext cx="1047751" cy="940594"/>
        </a:xfrm>
        <a:prstGeom prst="rect">
          <a:avLst/>
        </a:prstGeom>
        <a:noFill/>
        <a:ln>
          <a:noFill/>
        </a:ln>
      </xdr:spPr>
    </xdr:pic>
    <xdr:clientData/>
  </xdr:twoCellAnchor>
  <xdr:twoCellAnchor>
    <xdr:from>
      <xdr:col>18</xdr:col>
      <xdr:colOff>1309687</xdr:colOff>
      <xdr:row>30</xdr:row>
      <xdr:rowOff>95250</xdr:rowOff>
    </xdr:from>
    <xdr:to>
      <xdr:col>19</xdr:col>
      <xdr:colOff>1153535</xdr:colOff>
      <xdr:row>34</xdr:row>
      <xdr:rowOff>22225</xdr:rowOff>
    </xdr:to>
    <xdr:sp macro="" textlink="">
      <xdr:nvSpPr>
        <xdr:cNvPr id="7" name="5 Rectángulo redondeado">
          <a:hlinkClick xmlns:r="http://schemas.openxmlformats.org/officeDocument/2006/relationships" r:id="rId6"/>
        </xdr:cNvPr>
        <xdr:cNvSpPr/>
      </xdr:nvSpPr>
      <xdr:spPr>
        <a:xfrm>
          <a:off x="21276468" y="18680906"/>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21</xdr:row>
      <xdr:rowOff>34925</xdr:rowOff>
    </xdr:from>
    <xdr:to>
      <xdr:col>17</xdr:col>
      <xdr:colOff>0</xdr:colOff>
      <xdr:row>26</xdr:row>
      <xdr:rowOff>0</xdr:rowOff>
    </xdr:to>
    <xdr:sp macro="" textlink="">
      <xdr:nvSpPr>
        <xdr:cNvPr id="7184" name="AutoShape 16">
          <a:hlinkClick xmlns:r="http://schemas.openxmlformats.org/officeDocument/2006/relationships" r:id="rId1"/>
        </xdr:cNvPr>
        <xdr:cNvSpPr>
          <a:spLocks noChangeArrowheads="1"/>
        </xdr:cNvSpPr>
      </xdr:nvSpPr>
      <xdr:spPr bwMode="auto">
        <a:xfrm>
          <a:off x="15554325" y="8362950"/>
          <a:ext cx="1447800" cy="1143000"/>
        </a:xfrm>
        <a:prstGeom prst="leftArrow">
          <a:avLst>
            <a:gd name="adj1" fmla="val 50000"/>
            <a:gd name="adj2" fmla="val 31667"/>
          </a:avLst>
        </a:prstGeom>
        <a:solidFill>
          <a:srgbClr val="FF9900"/>
        </a:solidFill>
        <a:ln w="9525">
          <a:solidFill>
            <a:srgbClr val="FF9900"/>
          </a:solidFill>
          <a:miter lim="800000"/>
          <a:headEnd/>
          <a:tailEnd/>
        </a:ln>
        <a:effectLst>
          <a:outerShdw dist="107763" dir="18900000" algn="ctr" rotWithShape="0">
            <a:srgbClr val="808080">
              <a:alpha val="50000"/>
            </a:srgbClr>
          </a:outerShdw>
        </a:effectLst>
      </xdr:spPr>
      <xdr:txBody>
        <a:bodyPr vertOverflow="clip" wrap="square" lIns="27432" tIns="22860" rIns="27432" bIns="0" anchor="t" upright="1"/>
        <a:lstStyle/>
        <a:p>
          <a:pPr algn="ctr" rtl="0">
            <a:defRPr sz="1000"/>
          </a:pPr>
          <a:endParaRPr lang="es-ES" sz="1000" b="1" i="0" u="none" strike="noStrike" baseline="0">
            <a:solidFill>
              <a:srgbClr val="000000"/>
            </a:solidFill>
            <a:latin typeface="Arial"/>
            <a:cs typeface="Arial"/>
          </a:endParaRPr>
        </a:p>
        <a:p>
          <a:pPr algn="ctr" rtl="0">
            <a:defRPr sz="1000"/>
          </a:pPr>
          <a:r>
            <a:rPr lang="es-ES" sz="1000" b="1" i="0" u="none" strike="noStrike" baseline="0">
              <a:solidFill>
                <a:srgbClr val="000000"/>
              </a:solidFill>
              <a:latin typeface="Arial"/>
              <a:cs typeface="Arial"/>
            </a:rPr>
            <a:t>NUEVO RIESGO</a:t>
          </a:r>
        </a:p>
      </xdr:txBody>
    </xdr:sp>
    <xdr:clientData/>
  </xdr:twoCellAnchor>
  <xdr:twoCellAnchor>
    <xdr:from>
      <xdr:col>9</xdr:col>
      <xdr:colOff>1238250</xdr:colOff>
      <xdr:row>33</xdr:row>
      <xdr:rowOff>137319</xdr:rowOff>
    </xdr:from>
    <xdr:to>
      <xdr:col>10</xdr:col>
      <xdr:colOff>1309688</xdr:colOff>
      <xdr:row>37</xdr:row>
      <xdr:rowOff>71437</xdr:rowOff>
    </xdr:to>
    <xdr:sp macro="" textlink="">
      <xdr:nvSpPr>
        <xdr:cNvPr id="5" name="4 Rectángulo redondeado">
          <a:hlinkClick xmlns:r="http://schemas.openxmlformats.org/officeDocument/2006/relationships" r:id="rId2"/>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10</xdr:col>
      <xdr:colOff>1500301</xdr:colOff>
      <xdr:row>33</xdr:row>
      <xdr:rowOff>89695</xdr:rowOff>
    </xdr:from>
    <xdr:to>
      <xdr:col>12</xdr:col>
      <xdr:colOff>107155</xdr:colOff>
      <xdr:row>37</xdr:row>
      <xdr:rowOff>11906</xdr:rowOff>
    </xdr:to>
    <xdr:sp macro="" textlink="">
      <xdr:nvSpPr>
        <xdr:cNvPr id="6" name="5 Rectángulo redondeado">
          <a:hlinkClick xmlns:r="http://schemas.openxmlformats.org/officeDocument/2006/relationships" r:id="rId3"/>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8</xdr:col>
      <xdr:colOff>705304</xdr:colOff>
      <xdr:row>33</xdr:row>
      <xdr:rowOff>159883</xdr:rowOff>
    </xdr:from>
    <xdr:to>
      <xdr:col>9</xdr:col>
      <xdr:colOff>952500</xdr:colOff>
      <xdr:row>37</xdr:row>
      <xdr:rowOff>71436</xdr:rowOff>
    </xdr:to>
    <xdr:sp macro="" textlink="">
      <xdr:nvSpPr>
        <xdr:cNvPr id="7" name="6 Rectángulo redondeado">
          <a:hlinkClick xmlns:r="http://schemas.openxmlformats.org/officeDocument/2006/relationships" r:id="rId4"/>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9</xdr:col>
      <xdr:colOff>547687</xdr:colOff>
      <xdr:row>38</xdr:row>
      <xdr:rowOff>89694</xdr:rowOff>
    </xdr:from>
    <xdr:to>
      <xdr:col>11</xdr:col>
      <xdr:colOff>530793</xdr:colOff>
      <xdr:row>43</xdr:row>
      <xdr:rowOff>11905</xdr:rowOff>
    </xdr:to>
    <xdr:sp macro="" textlink="">
      <xdr:nvSpPr>
        <xdr:cNvPr id="9" name="8 Rectángulo redondeado">
          <a:hlinkClick xmlns:r="http://schemas.openxmlformats.org/officeDocument/2006/relationships" r:id="rId5"/>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106590</xdr:colOff>
      <xdr:row>0</xdr:row>
      <xdr:rowOff>0</xdr:rowOff>
    </xdr:from>
    <xdr:to>
      <xdr:col>1</xdr:col>
      <xdr:colOff>605520</xdr:colOff>
      <xdr:row>3</xdr:row>
      <xdr:rowOff>205808</xdr:rowOff>
    </xdr:to>
    <xdr:pic>
      <xdr:nvPicPr>
        <xdr:cNvPr id="10" name="9 Imagen"/>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twoCellAnchor>
    <xdr:from>
      <xdr:col>12</xdr:col>
      <xdr:colOff>238125</xdr:colOff>
      <xdr:row>33</xdr:row>
      <xdr:rowOff>111125</xdr:rowOff>
    </xdr:from>
    <xdr:to>
      <xdr:col>12</xdr:col>
      <xdr:colOff>1558348</xdr:colOff>
      <xdr:row>37</xdr:row>
      <xdr:rowOff>69850</xdr:rowOff>
    </xdr:to>
    <xdr:sp macro="" textlink="">
      <xdr:nvSpPr>
        <xdr:cNvPr id="8" name="5 Rectángulo redondeado">
          <a:hlinkClick xmlns:r="http://schemas.openxmlformats.org/officeDocument/2006/relationships" r:id="rId7"/>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285751</xdr:colOff>
      <xdr:row>29</xdr:row>
      <xdr:rowOff>158750</xdr:rowOff>
    </xdr:from>
    <xdr:to>
      <xdr:col>15</xdr:col>
      <xdr:colOff>963037</xdr:colOff>
      <xdr:row>33</xdr:row>
      <xdr:rowOff>85725</xdr:rowOff>
    </xdr:to>
    <xdr:sp macro="" textlink="">
      <xdr:nvSpPr>
        <xdr:cNvPr id="6" name="5 Rectángulo redondeado">
          <a:hlinkClick xmlns:r="http://schemas.openxmlformats.org/officeDocument/2006/relationships" r:id="rId1"/>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15</xdr:col>
      <xdr:colOff>1219199</xdr:colOff>
      <xdr:row>29</xdr:row>
      <xdr:rowOff>152400</xdr:rowOff>
    </xdr:from>
    <xdr:to>
      <xdr:col>16</xdr:col>
      <xdr:colOff>210128</xdr:colOff>
      <xdr:row>33</xdr:row>
      <xdr:rowOff>66964</xdr:rowOff>
    </xdr:to>
    <xdr:sp macro="" textlink="">
      <xdr:nvSpPr>
        <xdr:cNvPr id="7" name="6 Rectángulo redondeado">
          <a:hlinkClick xmlns:r="http://schemas.openxmlformats.org/officeDocument/2006/relationships" r:id="rId2"/>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12</xdr:col>
      <xdr:colOff>1943100</xdr:colOff>
      <xdr:row>29</xdr:row>
      <xdr:rowOff>133350</xdr:rowOff>
    </xdr:from>
    <xdr:to>
      <xdr:col>13</xdr:col>
      <xdr:colOff>886836</xdr:colOff>
      <xdr:row>33</xdr:row>
      <xdr:rowOff>60325</xdr:rowOff>
    </xdr:to>
    <xdr:sp macro="" textlink="">
      <xdr:nvSpPr>
        <xdr:cNvPr id="9" name="8 Rectángulo redondeado">
          <a:hlinkClick xmlns:r="http://schemas.openxmlformats.org/officeDocument/2006/relationships" r:id="rId3"/>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13</xdr:col>
      <xdr:colOff>323850</xdr:colOff>
      <xdr:row>34</xdr:row>
      <xdr:rowOff>19050</xdr:rowOff>
    </xdr:from>
    <xdr:to>
      <xdr:col>15</xdr:col>
      <xdr:colOff>1628775</xdr:colOff>
      <xdr:row>39</xdr:row>
      <xdr:rowOff>28575</xdr:rowOff>
    </xdr:to>
    <xdr:sp macro="" textlink="">
      <xdr:nvSpPr>
        <xdr:cNvPr id="8" name="7 Rectángulo redondeado">
          <a:hlinkClick xmlns:r="http://schemas.openxmlformats.org/officeDocument/2006/relationships" r:id="rId4"/>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16</xdr:col>
      <xdr:colOff>369094</xdr:colOff>
      <xdr:row>30</xdr:row>
      <xdr:rowOff>11906</xdr:rowOff>
    </xdr:from>
    <xdr:to>
      <xdr:col>17</xdr:col>
      <xdr:colOff>1070192</xdr:colOff>
      <xdr:row>33</xdr:row>
      <xdr:rowOff>105568</xdr:rowOff>
    </xdr:to>
    <xdr:sp macro="" textlink="">
      <xdr:nvSpPr>
        <xdr:cNvPr id="12" name="5 Rectángulo redondeado">
          <a:hlinkClick xmlns:r="http://schemas.openxmlformats.org/officeDocument/2006/relationships" r:id="rId6"/>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78</xdr:row>
      <xdr:rowOff>137583</xdr:rowOff>
    </xdr:from>
    <xdr:to>
      <xdr:col>7</xdr:col>
      <xdr:colOff>145521</xdr:colOff>
      <xdr:row>82</xdr:row>
      <xdr:rowOff>60372</xdr:rowOff>
    </xdr:to>
    <xdr:sp macro="" textlink="">
      <xdr:nvSpPr>
        <xdr:cNvPr id="13" name="4 Rectángulo redondeado">
          <a:hlinkClick xmlns:r="http://schemas.openxmlformats.org/officeDocument/2006/relationships" r:id="rId1"/>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78</xdr:row>
      <xdr:rowOff>137583</xdr:rowOff>
    </xdr:from>
    <xdr:to>
      <xdr:col>11</xdr:col>
      <xdr:colOff>360317</xdr:colOff>
      <xdr:row>82</xdr:row>
      <xdr:rowOff>60372</xdr:rowOff>
    </xdr:to>
    <xdr:sp macro="" textlink="">
      <xdr:nvSpPr>
        <xdr:cNvPr id="14" name="5 Rectángulo redondeado">
          <a:hlinkClick xmlns:r="http://schemas.openxmlformats.org/officeDocument/2006/relationships" r:id="rId2"/>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78</xdr:row>
      <xdr:rowOff>139891</xdr:rowOff>
    </xdr:from>
    <xdr:to>
      <xdr:col>13</xdr:col>
      <xdr:colOff>453786</xdr:colOff>
      <xdr:row>82</xdr:row>
      <xdr:rowOff>62680</xdr:rowOff>
    </xdr:to>
    <xdr:sp macro="" textlink="">
      <xdr:nvSpPr>
        <xdr:cNvPr id="15" name="6 Rectángulo redondeado">
          <a:hlinkClick xmlns:r="http://schemas.openxmlformats.org/officeDocument/2006/relationships" r:id="rId3"/>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83</xdr:row>
      <xdr:rowOff>60371</xdr:rowOff>
    </xdr:from>
    <xdr:to>
      <xdr:col>12</xdr:col>
      <xdr:colOff>533737</xdr:colOff>
      <xdr:row>87</xdr:row>
      <xdr:rowOff>103666</xdr:rowOff>
    </xdr:to>
    <xdr:sp macro="" textlink="">
      <xdr:nvSpPr>
        <xdr:cNvPr id="16" name="9 Rectángulo redondeado">
          <a:hlinkClick xmlns:r="http://schemas.openxmlformats.org/officeDocument/2006/relationships" r:id="rId4"/>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3362</xdr:colOff>
      <xdr:row>3</xdr:row>
      <xdr:rowOff>9525</xdr:rowOff>
    </xdr:from>
    <xdr:to>
      <xdr:col>0</xdr:col>
      <xdr:colOff>1209675</xdr:colOff>
      <xdr:row>6</xdr:row>
      <xdr:rowOff>1840006</xdr:rowOff>
    </xdr:to>
    <xdr:cxnSp macro="">
      <xdr:nvCxnSpPr>
        <xdr:cNvPr id="2" name="2 Conector recto"/>
        <xdr:cNvCxnSpPr/>
      </xdr:nvCxnSpPr>
      <xdr:spPr>
        <a:xfrm flipH="1">
          <a:off x="3362" y="800100"/>
          <a:ext cx="1206313" cy="28591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15</xdr:row>
      <xdr:rowOff>33618</xdr:rowOff>
    </xdr:from>
    <xdr:to>
      <xdr:col>1</xdr:col>
      <xdr:colOff>0</xdr:colOff>
      <xdr:row>19</xdr:row>
      <xdr:rowOff>0</xdr:rowOff>
    </xdr:to>
    <xdr:cxnSp macro="">
      <xdr:nvCxnSpPr>
        <xdr:cNvPr id="3" name="5 Conector recto"/>
        <xdr:cNvCxnSpPr/>
      </xdr:nvCxnSpPr>
      <xdr:spPr>
        <a:xfrm flipH="1">
          <a:off x="1" y="92538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28</xdr:row>
      <xdr:rowOff>66675</xdr:rowOff>
    </xdr:from>
    <xdr:to>
      <xdr:col>5</xdr:col>
      <xdr:colOff>405871</xdr:colOff>
      <xdr:row>31</xdr:row>
      <xdr:rowOff>138689</xdr:rowOff>
    </xdr:to>
    <xdr:sp macro="" textlink="">
      <xdr:nvSpPr>
        <xdr:cNvPr id="5" name="4 Rectángulo redondeado">
          <a:hlinkClick xmlns:r="http://schemas.openxmlformats.org/officeDocument/2006/relationships" r:id="rId1"/>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28</xdr:row>
      <xdr:rowOff>66675</xdr:rowOff>
    </xdr:from>
    <xdr:to>
      <xdr:col>7</xdr:col>
      <xdr:colOff>146533</xdr:colOff>
      <xdr:row>31</xdr:row>
      <xdr:rowOff>138689</xdr:rowOff>
    </xdr:to>
    <xdr:sp macro="" textlink="">
      <xdr:nvSpPr>
        <xdr:cNvPr id="6" name="5 Rectángulo redondeado">
          <a:hlinkClick xmlns:r="http://schemas.openxmlformats.org/officeDocument/2006/relationships" r:id="rId2"/>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28</xdr:row>
      <xdr:rowOff>68983</xdr:rowOff>
    </xdr:from>
    <xdr:to>
      <xdr:col>8</xdr:col>
      <xdr:colOff>749061</xdr:colOff>
      <xdr:row>31</xdr:row>
      <xdr:rowOff>140997</xdr:rowOff>
    </xdr:to>
    <xdr:sp macro="" textlink="">
      <xdr:nvSpPr>
        <xdr:cNvPr id="7" name="6 Rectángulo redondeado">
          <a:hlinkClick xmlns:r="http://schemas.openxmlformats.org/officeDocument/2006/relationships" r:id="rId3"/>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32</xdr:row>
      <xdr:rowOff>135513</xdr:rowOff>
    </xdr:from>
    <xdr:to>
      <xdr:col>7</xdr:col>
      <xdr:colOff>976120</xdr:colOff>
      <xdr:row>37</xdr:row>
      <xdr:rowOff>131183</xdr:rowOff>
    </xdr:to>
    <xdr:sp macro="" textlink="">
      <xdr:nvSpPr>
        <xdr:cNvPr id="8" name="9 Rectángulo redondeado">
          <a:hlinkClick xmlns:r="http://schemas.openxmlformats.org/officeDocument/2006/relationships" r:id="rId4"/>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1048569"/>
  <sheetViews>
    <sheetView tabSelected="1" zoomScaleNormal="100" zoomScaleSheetLayoutView="130" workbookViewId="0">
      <selection activeCell="E9" sqref="E9:E11"/>
    </sheetView>
  </sheetViews>
  <sheetFormatPr baseColWidth="10" defaultColWidth="11.42578125" defaultRowHeight="12.75" x14ac:dyDescent="0.2"/>
  <cols>
    <col min="1" max="1" width="6" style="3" customWidth="1"/>
    <col min="2" max="2" width="14.85546875" style="4" customWidth="1"/>
    <col min="3" max="3" width="30" style="4" customWidth="1"/>
    <col min="4" max="5" width="28.7109375" style="4" customWidth="1"/>
    <col min="6" max="6" width="22.5703125" style="4" customWidth="1"/>
    <col min="7" max="7" width="18.7109375" style="4" customWidth="1"/>
    <col min="8" max="8" width="18.85546875" style="4" customWidth="1"/>
    <col min="9" max="9" width="14.7109375" style="4" customWidth="1"/>
    <col min="10" max="10" width="12.5703125" style="4" customWidth="1"/>
    <col min="11" max="11" width="5.42578125" style="4" hidden="1" customWidth="1"/>
    <col min="12" max="12" width="5.42578125" style="4" customWidth="1"/>
    <col min="13" max="13" width="25" style="4" customWidth="1"/>
    <col min="14" max="14" width="15.7109375" style="4" customWidth="1"/>
    <col min="15" max="15" width="9.140625" style="4" customWidth="1"/>
    <col min="16" max="16" width="16" style="4" customWidth="1"/>
    <col min="17" max="17" width="14.42578125" style="4" customWidth="1"/>
    <col min="18" max="18" width="18" style="3" customWidth="1"/>
    <col min="19" max="20" width="22.140625" style="3" customWidth="1"/>
    <col min="21" max="21" width="17" style="3" customWidth="1"/>
    <col min="22" max="16384" width="11.42578125" style="3"/>
  </cols>
  <sheetData>
    <row r="1" spans="1:21" s="1" customFormat="1" ht="18.75" customHeight="1" x14ac:dyDescent="0.2">
      <c r="A1" s="64"/>
      <c r="B1" s="65"/>
      <c r="C1" s="65"/>
      <c r="D1" s="44"/>
      <c r="E1" s="44"/>
      <c r="F1" s="44"/>
      <c r="G1" s="44"/>
      <c r="H1" s="44"/>
      <c r="I1" s="44"/>
      <c r="J1" s="44"/>
      <c r="K1" s="44"/>
      <c r="L1" s="44"/>
      <c r="M1" s="44"/>
      <c r="N1" s="44"/>
      <c r="O1" s="44"/>
      <c r="P1" s="44"/>
      <c r="Q1" s="155"/>
      <c r="R1" s="45"/>
      <c r="S1" s="68"/>
      <c r="T1" s="41" t="s">
        <v>9</v>
      </c>
      <c r="U1" s="42" t="s">
        <v>85</v>
      </c>
    </row>
    <row r="2" spans="1:21" s="1" customFormat="1" ht="18.75" customHeight="1" x14ac:dyDescent="0.2">
      <c r="A2" s="66"/>
      <c r="B2" s="67"/>
      <c r="C2" s="67"/>
      <c r="D2" s="165" t="s">
        <v>95</v>
      </c>
      <c r="E2" s="165"/>
      <c r="F2" s="165"/>
      <c r="G2" s="165"/>
      <c r="H2" s="165"/>
      <c r="I2" s="165"/>
      <c r="J2" s="165"/>
      <c r="K2" s="165"/>
      <c r="L2" s="165"/>
      <c r="M2" s="165"/>
      <c r="N2" s="165"/>
      <c r="O2" s="165"/>
      <c r="P2" s="165"/>
      <c r="Q2" s="156"/>
      <c r="R2" s="45"/>
      <c r="S2" s="68"/>
      <c r="T2" s="61" t="s">
        <v>10</v>
      </c>
      <c r="U2" s="62">
        <v>2</v>
      </c>
    </row>
    <row r="3" spans="1:21" s="1" customFormat="1" ht="18.75" customHeight="1" x14ac:dyDescent="0.2">
      <c r="A3" s="66"/>
      <c r="B3" s="67"/>
      <c r="C3" s="67"/>
      <c r="D3" s="165" t="s">
        <v>68</v>
      </c>
      <c r="E3" s="165"/>
      <c r="F3" s="165"/>
      <c r="G3" s="165"/>
      <c r="H3" s="165"/>
      <c r="I3" s="165"/>
      <c r="J3" s="165"/>
      <c r="K3" s="165"/>
      <c r="L3" s="165"/>
      <c r="M3" s="165"/>
      <c r="N3" s="165"/>
      <c r="O3" s="165"/>
      <c r="P3" s="165"/>
      <c r="Q3" s="156"/>
      <c r="R3" s="45"/>
      <c r="S3" s="68"/>
      <c r="T3" s="61" t="s">
        <v>11</v>
      </c>
      <c r="U3" s="63" t="s">
        <v>139</v>
      </c>
    </row>
    <row r="4" spans="1:21" s="1" customFormat="1" ht="19.5" customHeight="1" x14ac:dyDescent="0.2">
      <c r="A4" s="66"/>
      <c r="B4" s="67"/>
      <c r="C4" s="67"/>
      <c r="D4" s="165"/>
      <c r="E4" s="165"/>
      <c r="F4" s="165"/>
      <c r="G4" s="165"/>
      <c r="H4" s="165"/>
      <c r="I4" s="165"/>
      <c r="J4" s="165"/>
      <c r="K4" s="165"/>
      <c r="L4" s="165"/>
      <c r="M4" s="165"/>
      <c r="N4" s="165"/>
      <c r="O4" s="165"/>
      <c r="P4" s="165"/>
      <c r="Q4" s="156"/>
      <c r="R4" s="45"/>
      <c r="S4" s="68"/>
      <c r="T4" s="61" t="s">
        <v>86</v>
      </c>
      <c r="U4" s="62" t="s">
        <v>131</v>
      </c>
    </row>
    <row r="5" spans="1:21" s="1" customFormat="1" ht="29.25" customHeight="1" x14ac:dyDescent="0.2">
      <c r="A5" s="167" t="s">
        <v>151</v>
      </c>
      <c r="B5" s="167"/>
      <c r="C5" s="167"/>
      <c r="D5" s="154" t="s">
        <v>305</v>
      </c>
      <c r="E5" s="154"/>
      <c r="F5" s="154"/>
      <c r="G5" s="154"/>
      <c r="H5" s="70" t="s">
        <v>70</v>
      </c>
      <c r="I5" s="154" t="s">
        <v>306</v>
      </c>
      <c r="J5" s="154"/>
      <c r="K5" s="154"/>
      <c r="L5" s="154"/>
      <c r="M5" s="154"/>
      <c r="N5" s="154"/>
      <c r="O5" s="154"/>
      <c r="P5" s="154"/>
      <c r="Q5" s="154"/>
      <c r="R5" s="69" t="s">
        <v>71</v>
      </c>
      <c r="S5" s="159">
        <v>42191</v>
      </c>
      <c r="T5" s="160"/>
      <c r="U5" s="161"/>
    </row>
    <row r="6" spans="1:21" s="1" customFormat="1" ht="66" customHeight="1" x14ac:dyDescent="0.2">
      <c r="A6" s="168" t="s">
        <v>69</v>
      </c>
      <c r="B6" s="169"/>
      <c r="C6" s="170"/>
      <c r="D6" s="137"/>
      <c r="E6" s="137"/>
      <c r="F6" s="137"/>
      <c r="G6" s="137"/>
      <c r="H6" s="137"/>
      <c r="I6" s="137"/>
      <c r="J6" s="137"/>
      <c r="K6" s="137"/>
      <c r="L6" s="137"/>
      <c r="M6" s="137"/>
      <c r="N6" s="137"/>
      <c r="O6" s="137"/>
      <c r="P6" s="137"/>
      <c r="Q6" s="137"/>
      <c r="R6" s="137"/>
      <c r="S6" s="137"/>
      <c r="T6" s="137"/>
      <c r="U6" s="138"/>
    </row>
    <row r="7" spans="1:21" s="1" customFormat="1" ht="34.5" customHeight="1" x14ac:dyDescent="0.2">
      <c r="A7" s="117" t="s">
        <v>72</v>
      </c>
      <c r="B7" s="141" t="s">
        <v>116</v>
      </c>
      <c r="C7" s="142"/>
      <c r="D7" s="142"/>
      <c r="E7" s="142"/>
      <c r="F7" s="143"/>
      <c r="G7" s="141" t="s">
        <v>117</v>
      </c>
      <c r="H7" s="142"/>
      <c r="I7" s="143"/>
      <c r="J7" s="141" t="s">
        <v>102</v>
      </c>
      <c r="K7" s="142"/>
      <c r="L7" s="142"/>
      <c r="M7" s="142"/>
      <c r="N7" s="142"/>
      <c r="O7" s="142"/>
      <c r="P7" s="143"/>
      <c r="Q7" s="162" t="s">
        <v>110</v>
      </c>
      <c r="R7" s="141" t="s">
        <v>118</v>
      </c>
      <c r="S7" s="142"/>
      <c r="T7" s="142"/>
      <c r="U7" s="142"/>
    </row>
    <row r="8" spans="1:21" s="2" customFormat="1" ht="44.25" customHeight="1" x14ac:dyDescent="0.2">
      <c r="A8" s="118"/>
      <c r="B8" s="49" t="s">
        <v>101</v>
      </c>
      <c r="C8" s="49" t="s">
        <v>4</v>
      </c>
      <c r="D8" s="49" t="s">
        <v>0</v>
      </c>
      <c r="E8" s="49" t="s">
        <v>39</v>
      </c>
      <c r="F8" s="49" t="s">
        <v>40</v>
      </c>
      <c r="G8" s="49" t="s">
        <v>5</v>
      </c>
      <c r="H8" s="49" t="s">
        <v>6</v>
      </c>
      <c r="I8" s="49" t="s">
        <v>67</v>
      </c>
      <c r="J8" s="146" t="s">
        <v>7</v>
      </c>
      <c r="K8" s="147"/>
      <c r="L8" s="148"/>
      <c r="M8" s="50" t="s">
        <v>128</v>
      </c>
      <c r="N8" s="50" t="s">
        <v>16</v>
      </c>
      <c r="O8" s="50" t="s">
        <v>17</v>
      </c>
      <c r="P8" s="51" t="s">
        <v>99</v>
      </c>
      <c r="Q8" s="163"/>
      <c r="R8" s="33" t="s">
        <v>97</v>
      </c>
      <c r="S8" s="33" t="s">
        <v>100</v>
      </c>
      <c r="T8" s="56" t="s">
        <v>148</v>
      </c>
      <c r="U8" s="57" t="s">
        <v>41</v>
      </c>
    </row>
    <row r="9" spans="1:21" s="2" customFormat="1" ht="65.099999999999994" customHeight="1" x14ac:dyDescent="0.2">
      <c r="A9" s="139">
        <v>1</v>
      </c>
      <c r="B9" s="119" t="s">
        <v>179</v>
      </c>
      <c r="C9" s="125" t="s">
        <v>276</v>
      </c>
      <c r="D9" s="125" t="s">
        <v>277</v>
      </c>
      <c r="E9" s="125" t="s">
        <v>318</v>
      </c>
      <c r="F9" s="125" t="s">
        <v>278</v>
      </c>
      <c r="G9" s="144" t="s">
        <v>279</v>
      </c>
      <c r="H9" s="144" t="s">
        <v>272</v>
      </c>
      <c r="I9" s="135">
        <f>IF(AND(G9="ALTA",H9="ALTO"),9,IF(AND(G9="MEDIA",H9="ALTO"),6,IF(AND(G9="BAJA",H9="ALTO"),3,IF(AND(G9="ALTA",H9="MEDIO"),6,IF(AND(G9="MEDIA",H9="MEDIO"),4,IF(AND(G9="BAJA",H9="MEDIO"),2,IF(AND(G9="ALTA",H9="BAJO"),3,IF(AND(G9="MEDIA",H9="BAJO"),2,1))))))))</f>
        <v>6</v>
      </c>
      <c r="J9" s="52" t="s">
        <v>288</v>
      </c>
      <c r="K9" s="97">
        <f>IF(J9="Documentados Aplicados y Efectivos",1,IF(J9="No existen",5,IF(J9="No aplicados",4,IF(J9="Aplicados - No Efectivos",3,IF(J9="Aplicados efectivos y No Documentados",2,0)))))</f>
        <v>2</v>
      </c>
      <c r="L9" s="130">
        <f>ROUND(AVERAGEIF(K9:K11,"&gt;0"),0)</f>
        <v>2</v>
      </c>
      <c r="M9" s="109" t="s">
        <v>289</v>
      </c>
      <c r="N9" s="53" t="s">
        <v>296</v>
      </c>
      <c r="O9" s="53" t="s">
        <v>298</v>
      </c>
      <c r="P9" s="133">
        <f>ROUND((I9*L9),0)</f>
        <v>12</v>
      </c>
      <c r="Q9" s="127" t="str">
        <f>IF(P9&gt;=12,"GRAVE", IF(P9&lt;=3, "LEVE", "MODERADO"))</f>
        <v>GRAVE</v>
      </c>
      <c r="R9" s="99" t="s">
        <v>144</v>
      </c>
      <c r="S9" s="111" t="s">
        <v>299</v>
      </c>
      <c r="T9" s="58" t="s">
        <v>307</v>
      </c>
      <c r="U9" s="157" t="s">
        <v>302</v>
      </c>
    </row>
    <row r="10" spans="1:21" s="2" customFormat="1" ht="65.099999999999994" customHeight="1" x14ac:dyDescent="0.2">
      <c r="A10" s="140"/>
      <c r="B10" s="120"/>
      <c r="C10" s="126"/>
      <c r="D10" s="126"/>
      <c r="E10" s="126"/>
      <c r="F10" s="126"/>
      <c r="G10" s="145"/>
      <c r="H10" s="145"/>
      <c r="I10" s="136"/>
      <c r="J10" s="52"/>
      <c r="K10" s="97">
        <f t="shared" ref="K10:K26" si="0">IF(J10="Documentados Aplicados y Efectivos",1,IF(J10="No existen",5,IF(J10="No aplicados",4,IF(J10="Aplicados - No Efectivos",3,IF(J10="Aplicados efectivos y No Documentados",2,0)))))</f>
        <v>0</v>
      </c>
      <c r="L10" s="131"/>
      <c r="M10" s="53" t="s">
        <v>319</v>
      </c>
      <c r="N10" s="53" t="s">
        <v>296</v>
      </c>
      <c r="O10" s="53" t="s">
        <v>298</v>
      </c>
      <c r="P10" s="134"/>
      <c r="Q10" s="128"/>
      <c r="R10" s="99"/>
      <c r="S10" s="58" t="s">
        <v>320</v>
      </c>
      <c r="T10" s="58"/>
      <c r="U10" s="158"/>
    </row>
    <row r="11" spans="1:21" s="2" customFormat="1" ht="65.099999999999994" customHeight="1" thickBot="1" x14ac:dyDescent="0.25">
      <c r="A11" s="140"/>
      <c r="B11" s="120"/>
      <c r="C11" s="126"/>
      <c r="D11" s="126"/>
      <c r="E11" s="126"/>
      <c r="F11" s="126"/>
      <c r="G11" s="145"/>
      <c r="H11" s="145"/>
      <c r="I11" s="136"/>
      <c r="J11" s="52"/>
      <c r="K11" s="97">
        <f t="shared" si="0"/>
        <v>0</v>
      </c>
      <c r="L11" s="132"/>
      <c r="M11" s="53"/>
      <c r="N11" s="53"/>
      <c r="O11" s="53"/>
      <c r="P11" s="134"/>
      <c r="Q11" s="128"/>
      <c r="R11" s="99"/>
      <c r="S11" s="58" t="s">
        <v>321</v>
      </c>
      <c r="T11" s="58"/>
      <c r="U11" s="158"/>
    </row>
    <row r="12" spans="1:21" s="2" customFormat="1" ht="64.5" customHeight="1" x14ac:dyDescent="0.2">
      <c r="A12" s="115">
        <v>2</v>
      </c>
      <c r="B12" s="119" t="s">
        <v>175</v>
      </c>
      <c r="C12" s="124" t="s">
        <v>280</v>
      </c>
      <c r="D12" s="124" t="s">
        <v>281</v>
      </c>
      <c r="E12" s="125" t="s">
        <v>282</v>
      </c>
      <c r="F12" s="124" t="s">
        <v>283</v>
      </c>
      <c r="G12" s="129" t="s">
        <v>232</v>
      </c>
      <c r="H12" s="129" t="s">
        <v>271</v>
      </c>
      <c r="I12" s="135">
        <f t="shared" ref="I12" si="1">IF(AND(G12="ALTA",H12="ALTO"),9,IF(AND(G12="MEDIA",H12="ALTO"),6,IF(AND(G12="BAJA",H12="ALTO"),3,IF(AND(G12="ALTA",H12="MEDIO"),6,IF(AND(G12="MEDIA",H12="MEDIO"),4,IF(AND(G12="BAJA",H12="MEDIO"),2,IF(AND(G12="ALTA",H12="BAJO"),3,IF(AND(G12="MEDIA",H12="BAJO"),2,
1))))))))</f>
        <v>3</v>
      </c>
      <c r="J12" s="52" t="s">
        <v>295</v>
      </c>
      <c r="K12" s="97">
        <f t="shared" si="0"/>
        <v>1</v>
      </c>
      <c r="L12" s="130">
        <f t="shared" ref="L12" si="2">ROUND(AVERAGEIF(K12:K14,"&gt;0"),0)</f>
        <v>1</v>
      </c>
      <c r="M12" s="110" t="s">
        <v>290</v>
      </c>
      <c r="N12" s="53" t="s">
        <v>296</v>
      </c>
      <c r="O12" s="53" t="s">
        <v>298</v>
      </c>
      <c r="P12" s="133">
        <f t="shared" ref="P12" si="3">ROUND((I12*L12),0)</f>
        <v>3</v>
      </c>
      <c r="Q12" s="127" t="str">
        <f t="shared" ref="Q12" si="4">IF(P12&gt;=12,"GRAVE", IF(P12&lt;=3, "LEVE", "MODERADO"))</f>
        <v>LEVE</v>
      </c>
      <c r="R12" s="99" t="s">
        <v>143</v>
      </c>
      <c r="S12" s="112" t="s">
        <v>300</v>
      </c>
      <c r="T12" s="59" t="s">
        <v>308</v>
      </c>
      <c r="U12" s="149" t="s">
        <v>303</v>
      </c>
    </row>
    <row r="13" spans="1:21" s="2" customFormat="1" ht="64.5" customHeight="1" x14ac:dyDescent="0.2">
      <c r="A13" s="115"/>
      <c r="B13" s="120"/>
      <c r="C13" s="124"/>
      <c r="D13" s="124"/>
      <c r="E13" s="126"/>
      <c r="F13" s="124"/>
      <c r="G13" s="129"/>
      <c r="H13" s="129"/>
      <c r="I13" s="136"/>
      <c r="J13" s="52" t="s">
        <v>295</v>
      </c>
      <c r="K13" s="97">
        <f t="shared" si="0"/>
        <v>1</v>
      </c>
      <c r="L13" s="131"/>
      <c r="M13" s="109" t="s">
        <v>291</v>
      </c>
      <c r="N13" s="53" t="s">
        <v>297</v>
      </c>
      <c r="O13" s="53" t="s">
        <v>298</v>
      </c>
      <c r="P13" s="134"/>
      <c r="Q13" s="128"/>
      <c r="R13" s="99"/>
      <c r="S13" s="59"/>
      <c r="T13" s="59"/>
      <c r="U13" s="149"/>
    </row>
    <row r="14" spans="1:21" s="2" customFormat="1" ht="64.5" customHeight="1" x14ac:dyDescent="0.2">
      <c r="A14" s="115"/>
      <c r="B14" s="120"/>
      <c r="C14" s="124"/>
      <c r="D14" s="124"/>
      <c r="E14" s="126"/>
      <c r="F14" s="124"/>
      <c r="G14" s="129"/>
      <c r="H14" s="129"/>
      <c r="I14" s="136"/>
      <c r="J14" s="52" t="s">
        <v>295</v>
      </c>
      <c r="K14" s="97">
        <f t="shared" si="0"/>
        <v>1</v>
      </c>
      <c r="L14" s="132"/>
      <c r="M14" s="109" t="s">
        <v>292</v>
      </c>
      <c r="N14" s="53" t="s">
        <v>296</v>
      </c>
      <c r="O14" s="53" t="s">
        <v>298</v>
      </c>
      <c r="P14" s="134"/>
      <c r="Q14" s="128"/>
      <c r="R14" s="99"/>
      <c r="S14" s="59"/>
      <c r="T14" s="59"/>
      <c r="U14" s="149"/>
    </row>
    <row r="15" spans="1:21" s="2" customFormat="1" ht="64.5" customHeight="1" x14ac:dyDescent="0.2">
      <c r="A15" s="115">
        <v>3</v>
      </c>
      <c r="B15" s="119" t="s">
        <v>185</v>
      </c>
      <c r="C15" s="124" t="s">
        <v>284</v>
      </c>
      <c r="D15" s="124" t="s">
        <v>285</v>
      </c>
      <c r="E15" s="125" t="s">
        <v>286</v>
      </c>
      <c r="F15" s="124" t="s">
        <v>287</v>
      </c>
      <c r="G15" s="129" t="s">
        <v>232</v>
      </c>
      <c r="H15" s="129" t="s">
        <v>271</v>
      </c>
      <c r="I15" s="135">
        <f t="shared" ref="I15" si="5">IF(AND(G15="ALTA",H15="ALTO"),9,IF(AND(G15="MEDIA",H15="ALTO"),6,IF(AND(G15="BAJA",H15="ALTO"),3,IF(AND(G15="ALTA",H15="MEDIO"),6,IF(AND(G15="MEDIA",H15="MEDIO"),4,IF(AND(G15="BAJA",H15="MEDIO"),2,IF(AND(G15="ALTA",H15="BAJO"),3,IF(AND(G15="MEDIA",H15="BAJO"),2,
1))))))))</f>
        <v>3</v>
      </c>
      <c r="J15" s="52" t="s">
        <v>288</v>
      </c>
      <c r="K15" s="97">
        <f t="shared" si="0"/>
        <v>2</v>
      </c>
      <c r="L15" s="130">
        <f t="shared" ref="L15" si="6">ROUND(AVERAGEIF(K15:K17,"&gt;0"),0)</f>
        <v>2</v>
      </c>
      <c r="M15" s="53" t="s">
        <v>293</v>
      </c>
      <c r="N15" s="53"/>
      <c r="O15" s="53"/>
      <c r="P15" s="133">
        <f t="shared" ref="P15" si="7">ROUND((I15*L15),0)</f>
        <v>6</v>
      </c>
      <c r="Q15" s="127" t="str">
        <f t="shared" ref="Q15" si="8">IF(P15&gt;=12,"GRAVE", IF(P15&lt;=3, "LEVE", "MODERADO"))</f>
        <v>MODERADO</v>
      </c>
      <c r="R15" s="99" t="s">
        <v>144</v>
      </c>
      <c r="S15" s="112" t="s">
        <v>301</v>
      </c>
      <c r="T15" s="59" t="s">
        <v>309</v>
      </c>
      <c r="U15" s="149" t="s">
        <v>304</v>
      </c>
    </row>
    <row r="16" spans="1:21" s="2" customFormat="1" ht="64.5" customHeight="1" x14ac:dyDescent="0.2">
      <c r="A16" s="115"/>
      <c r="B16" s="120"/>
      <c r="C16" s="124"/>
      <c r="D16" s="124"/>
      <c r="E16" s="126"/>
      <c r="F16" s="124"/>
      <c r="G16" s="129"/>
      <c r="H16" s="129"/>
      <c r="I16" s="136"/>
      <c r="J16" s="52" t="s">
        <v>288</v>
      </c>
      <c r="K16" s="97">
        <f t="shared" si="0"/>
        <v>2</v>
      </c>
      <c r="L16" s="131"/>
      <c r="M16" s="53" t="s">
        <v>294</v>
      </c>
      <c r="N16" s="53"/>
      <c r="O16" s="53"/>
      <c r="P16" s="134"/>
      <c r="Q16" s="128"/>
      <c r="R16" s="99"/>
      <c r="S16" s="59"/>
      <c r="T16" s="59"/>
      <c r="U16" s="149"/>
    </row>
    <row r="17" spans="1:21" s="2" customFormat="1" ht="64.5" customHeight="1" x14ac:dyDescent="0.2">
      <c r="A17" s="115"/>
      <c r="B17" s="120"/>
      <c r="C17" s="124"/>
      <c r="D17" s="124"/>
      <c r="E17" s="126"/>
      <c r="F17" s="124"/>
      <c r="G17" s="129"/>
      <c r="H17" s="129"/>
      <c r="I17" s="136"/>
      <c r="J17" s="52"/>
      <c r="K17" s="97">
        <f t="shared" si="0"/>
        <v>0</v>
      </c>
      <c r="L17" s="132"/>
      <c r="M17" s="53"/>
      <c r="N17" s="53"/>
      <c r="O17" s="53"/>
      <c r="P17" s="134"/>
      <c r="Q17" s="128"/>
      <c r="R17" s="99"/>
      <c r="S17" s="59"/>
      <c r="T17" s="59"/>
      <c r="U17" s="149"/>
    </row>
    <row r="18" spans="1:21" s="2" customFormat="1" ht="64.5" customHeight="1" x14ac:dyDescent="0.2">
      <c r="A18" s="115">
        <v>4</v>
      </c>
      <c r="B18" s="119" t="s">
        <v>175</v>
      </c>
      <c r="C18" s="122" t="s">
        <v>322</v>
      </c>
      <c r="D18" s="122" t="s">
        <v>323</v>
      </c>
      <c r="E18" s="119" t="s">
        <v>324</v>
      </c>
      <c r="F18" s="122" t="s">
        <v>325</v>
      </c>
      <c r="G18" s="129" t="s">
        <v>174</v>
      </c>
      <c r="H18" s="129" t="s">
        <v>271</v>
      </c>
      <c r="I18" s="135">
        <f t="shared" ref="I18" si="9">IF(AND(G18="ALTA",H18="ALTO"),9,IF(AND(G18="MEDIA",H18="ALTO"),6,IF(AND(G18="BAJA",H18="ALTO"),3,IF(AND(G18="ALTA",H18="MEDIO"),6,IF(AND(G18="MEDIA",H18="MEDIO"),4,IF(AND(G18="BAJA",H18="MEDIO"),2,IF(AND(G18="ALTA",H18="BAJO"),3,IF(AND(G18="MEDIA",H18="BAJO"),2,
1))))))))</f>
        <v>6</v>
      </c>
      <c r="J18" s="52" t="s">
        <v>295</v>
      </c>
      <c r="K18" s="97">
        <f t="shared" si="0"/>
        <v>1</v>
      </c>
      <c r="L18" s="130">
        <f t="shared" ref="L18" si="10">ROUND(AVERAGEIF(K18:K20,"&gt;0"),0)</f>
        <v>1</v>
      </c>
      <c r="M18" s="53" t="s">
        <v>326</v>
      </c>
      <c r="N18" s="53" t="s">
        <v>296</v>
      </c>
      <c r="O18" s="53" t="s">
        <v>329</v>
      </c>
      <c r="P18" s="133">
        <f t="shared" ref="P18" si="11">ROUND((I18*L18),0)</f>
        <v>6</v>
      </c>
      <c r="Q18" s="127" t="str">
        <f t="shared" ref="Q18" si="12">IF(P18&gt;=12,"GRAVE", IF(P18&lt;=3, "LEVE", "MODERADO"))</f>
        <v>MODERADO</v>
      </c>
      <c r="R18" s="99" t="s">
        <v>144</v>
      </c>
      <c r="S18" s="59" t="s">
        <v>330</v>
      </c>
      <c r="T18" s="59" t="s">
        <v>308</v>
      </c>
      <c r="U18" s="149" t="s">
        <v>331</v>
      </c>
    </row>
    <row r="19" spans="1:21" s="2" customFormat="1" ht="64.5" customHeight="1" x14ac:dyDescent="0.2">
      <c r="A19" s="115"/>
      <c r="B19" s="120"/>
      <c r="C19" s="122"/>
      <c r="D19" s="122"/>
      <c r="E19" s="120"/>
      <c r="F19" s="122"/>
      <c r="G19" s="129"/>
      <c r="H19" s="129"/>
      <c r="I19" s="136"/>
      <c r="J19" s="52"/>
      <c r="K19" s="97">
        <f t="shared" si="0"/>
        <v>0</v>
      </c>
      <c r="L19" s="131"/>
      <c r="M19" s="53" t="s">
        <v>327</v>
      </c>
      <c r="N19" s="53" t="s">
        <v>296</v>
      </c>
      <c r="O19" s="53" t="s">
        <v>329</v>
      </c>
      <c r="P19" s="134"/>
      <c r="Q19" s="128"/>
      <c r="R19" s="99"/>
      <c r="S19" s="59"/>
      <c r="T19" s="59"/>
      <c r="U19" s="149"/>
    </row>
    <row r="20" spans="1:21" s="2" customFormat="1" ht="64.5" customHeight="1" x14ac:dyDescent="0.2">
      <c r="A20" s="115"/>
      <c r="B20" s="120"/>
      <c r="C20" s="122"/>
      <c r="D20" s="122"/>
      <c r="E20" s="120"/>
      <c r="F20" s="122"/>
      <c r="G20" s="129"/>
      <c r="H20" s="129"/>
      <c r="I20" s="136"/>
      <c r="J20" s="52"/>
      <c r="K20" s="97">
        <f t="shared" si="0"/>
        <v>0</v>
      </c>
      <c r="L20" s="132"/>
      <c r="M20" s="53" t="s">
        <v>328</v>
      </c>
      <c r="N20" s="53" t="s">
        <v>296</v>
      </c>
      <c r="O20" s="53" t="s">
        <v>329</v>
      </c>
      <c r="P20" s="134"/>
      <c r="Q20" s="128"/>
      <c r="R20" s="99"/>
      <c r="S20" s="59"/>
      <c r="T20" s="59"/>
      <c r="U20" s="149"/>
    </row>
    <row r="21" spans="1:21" s="2" customFormat="1" ht="64.5" customHeight="1" x14ac:dyDescent="0.2">
      <c r="A21" s="115">
        <v>5</v>
      </c>
      <c r="B21" s="119"/>
      <c r="C21" s="122"/>
      <c r="D21" s="122"/>
      <c r="E21" s="119"/>
      <c r="F21" s="122"/>
      <c r="G21" s="129"/>
      <c r="H21" s="129"/>
      <c r="I21" s="135">
        <f t="shared" ref="I21" si="13">IF(AND(G21="ALTA",H21="ALTO"),9,IF(AND(G21="MEDIA",H21="ALTO"),6,IF(AND(G21="BAJA",H21="ALTO"),3,IF(AND(G21="ALTA",H21="MEDIO"),6,IF(AND(G21="MEDIA",H21="MEDIO"),4,IF(AND(G21="BAJA",H21="MEDIO"),2,IF(AND(G21="ALTA",H21="BAJO"),3,IF(AND(G21="MEDIA",H21="BAJO"),2,
1))))))))</f>
        <v>1</v>
      </c>
      <c r="J21" s="52"/>
      <c r="K21" s="97">
        <f t="shared" si="0"/>
        <v>0</v>
      </c>
      <c r="L21" s="130" t="e">
        <f t="shared" ref="L21" si="14">ROUND(AVERAGEIF(K21:K23,"&gt;0"),0)</f>
        <v>#DIV/0!</v>
      </c>
      <c r="M21" s="53"/>
      <c r="N21" s="53"/>
      <c r="O21" s="53"/>
      <c r="P21" s="133" t="e">
        <f t="shared" ref="P21" si="15">ROUND((I21*L21),0)</f>
        <v>#DIV/0!</v>
      </c>
      <c r="Q21" s="127" t="e">
        <f t="shared" ref="Q21" si="16">IF(P21&gt;=12,"GRAVE", IF(P21&lt;=3, "LEVE", "MODERADO"))</f>
        <v>#DIV/0!</v>
      </c>
      <c r="R21" s="99"/>
      <c r="S21" s="59"/>
      <c r="T21" s="59"/>
      <c r="U21" s="149"/>
    </row>
    <row r="22" spans="1:21" s="2" customFormat="1" ht="64.5" customHeight="1" x14ac:dyDescent="0.2">
      <c r="A22" s="115"/>
      <c r="B22" s="120"/>
      <c r="C22" s="122"/>
      <c r="D22" s="122"/>
      <c r="E22" s="120"/>
      <c r="F22" s="122"/>
      <c r="G22" s="129"/>
      <c r="H22" s="129"/>
      <c r="I22" s="136"/>
      <c r="J22" s="52"/>
      <c r="K22" s="97">
        <f t="shared" si="0"/>
        <v>0</v>
      </c>
      <c r="L22" s="131"/>
      <c r="M22" s="53"/>
      <c r="N22" s="53"/>
      <c r="O22" s="53"/>
      <c r="P22" s="134"/>
      <c r="Q22" s="128"/>
      <c r="R22" s="99"/>
      <c r="S22" s="59"/>
      <c r="T22" s="59"/>
      <c r="U22" s="149"/>
    </row>
    <row r="23" spans="1:21" s="2" customFormat="1" ht="64.5" customHeight="1" x14ac:dyDescent="0.2">
      <c r="A23" s="115"/>
      <c r="B23" s="120"/>
      <c r="C23" s="122"/>
      <c r="D23" s="122"/>
      <c r="E23" s="120"/>
      <c r="F23" s="122"/>
      <c r="G23" s="129"/>
      <c r="H23" s="129"/>
      <c r="I23" s="136"/>
      <c r="J23" s="52"/>
      <c r="K23" s="97">
        <f t="shared" si="0"/>
        <v>0</v>
      </c>
      <c r="L23" s="132"/>
      <c r="M23" s="53"/>
      <c r="N23" s="53"/>
      <c r="O23" s="53"/>
      <c r="P23" s="134"/>
      <c r="Q23" s="128"/>
      <c r="R23" s="99"/>
      <c r="S23" s="59"/>
      <c r="T23" s="59"/>
      <c r="U23" s="149"/>
    </row>
    <row r="24" spans="1:21" s="2" customFormat="1" ht="63.75" customHeight="1" x14ac:dyDescent="0.2">
      <c r="A24" s="115">
        <v>6</v>
      </c>
      <c r="B24" s="119"/>
      <c r="C24" s="122"/>
      <c r="D24" s="122"/>
      <c r="E24" s="119"/>
      <c r="F24" s="122"/>
      <c r="G24" s="129"/>
      <c r="H24" s="129"/>
      <c r="I24" s="135">
        <f t="shared" ref="I24" si="17">IF(AND(G24="ALTA",H24="ALTO"),9,IF(AND(G24="MEDIA",H24="ALTO"),6,IF(AND(G24="BAJA",H24="ALTO"),3,IF(AND(G24="ALTA",H24="MEDIO"),6,IF(AND(G24="MEDIA",H24="MEDIO"),4,IF(AND(G24="BAJA",H24="MEDIO"),2,IF(AND(G24="ALTA",H24="BAJO"),3,IF(AND(G24="MEDIA",H24="BAJO"),2,
1))))))))</f>
        <v>1</v>
      </c>
      <c r="J24" s="52"/>
      <c r="K24" s="97">
        <f t="shared" si="0"/>
        <v>0</v>
      </c>
      <c r="L24" s="130" t="e">
        <f t="shared" ref="L24" si="18">ROUND(AVERAGEIF(K24:K26,"&gt;0"),0)</f>
        <v>#DIV/0!</v>
      </c>
      <c r="M24" s="53"/>
      <c r="N24" s="53"/>
      <c r="O24" s="53"/>
      <c r="P24" s="133" t="e">
        <f t="shared" ref="P24" si="19">ROUND((I24*L24),0)</f>
        <v>#DIV/0!</v>
      </c>
      <c r="Q24" s="127" t="e">
        <f t="shared" ref="Q24" si="20">IF(P24&gt;=12,"GRAVE", IF(P24&lt;=3, "LEVE", "MODERADO"))</f>
        <v>#DIV/0!</v>
      </c>
      <c r="R24" s="99"/>
      <c r="S24" s="59"/>
      <c r="T24" s="59"/>
      <c r="U24" s="149"/>
    </row>
    <row r="25" spans="1:21" s="2" customFormat="1" ht="63.75" customHeight="1" x14ac:dyDescent="0.2">
      <c r="A25" s="115"/>
      <c r="B25" s="120"/>
      <c r="C25" s="122"/>
      <c r="D25" s="122"/>
      <c r="E25" s="120"/>
      <c r="F25" s="122"/>
      <c r="G25" s="129"/>
      <c r="H25" s="129"/>
      <c r="I25" s="136"/>
      <c r="J25" s="52"/>
      <c r="K25" s="97">
        <f t="shared" si="0"/>
        <v>0</v>
      </c>
      <c r="L25" s="131"/>
      <c r="M25" s="53"/>
      <c r="N25" s="53"/>
      <c r="O25" s="53"/>
      <c r="P25" s="134"/>
      <c r="Q25" s="128"/>
      <c r="R25" s="99"/>
      <c r="S25" s="59"/>
      <c r="T25" s="59"/>
      <c r="U25" s="149"/>
    </row>
    <row r="26" spans="1:21" s="2" customFormat="1" ht="63.75" customHeight="1" thickBot="1" x14ac:dyDescent="0.25">
      <c r="A26" s="116"/>
      <c r="B26" s="121"/>
      <c r="C26" s="123"/>
      <c r="D26" s="123"/>
      <c r="E26" s="121"/>
      <c r="F26" s="123"/>
      <c r="G26" s="166"/>
      <c r="H26" s="166"/>
      <c r="I26" s="153"/>
      <c r="J26" s="54"/>
      <c r="K26" s="98">
        <f t="shared" si="0"/>
        <v>0</v>
      </c>
      <c r="L26" s="164"/>
      <c r="M26" s="55"/>
      <c r="N26" s="55"/>
      <c r="O26" s="55"/>
      <c r="P26" s="151"/>
      <c r="Q26" s="152"/>
      <c r="R26" s="100"/>
      <c r="S26" s="60"/>
      <c r="T26" s="60"/>
      <c r="U26" s="150"/>
    </row>
    <row r="31" spans="1:21" x14ac:dyDescent="0.2">
      <c r="M31" s="17"/>
    </row>
    <row r="1048542" spans="6:9" ht="25.5" x14ac:dyDescent="0.2">
      <c r="F1048542" s="4" t="s">
        <v>97</v>
      </c>
      <c r="G1048542" s="4" t="s">
        <v>179</v>
      </c>
      <c r="H1048542" s="4" t="s">
        <v>187</v>
      </c>
      <c r="I1048542" s="4" t="s">
        <v>190</v>
      </c>
    </row>
    <row r="1048543" spans="6:9" x14ac:dyDescent="0.2">
      <c r="F1048543" s="4" t="s">
        <v>179</v>
      </c>
      <c r="G1048543" s="4" t="s">
        <v>271</v>
      </c>
      <c r="H1048543" s="4" t="s">
        <v>271</v>
      </c>
      <c r="I1048543" s="4" t="s">
        <v>271</v>
      </c>
    </row>
    <row r="1048544" spans="6:9" x14ac:dyDescent="0.2">
      <c r="F1048544" s="4" t="s">
        <v>274</v>
      </c>
      <c r="G1048544" s="4" t="s">
        <v>272</v>
      </c>
      <c r="I1048544" s="4" t="s">
        <v>272</v>
      </c>
    </row>
    <row r="1048545" spans="6:10" x14ac:dyDescent="0.2">
      <c r="F1048545" s="4" t="s">
        <v>175</v>
      </c>
      <c r="G1048545" s="4" t="s">
        <v>273</v>
      </c>
      <c r="I1048545" s="4" t="s">
        <v>273</v>
      </c>
    </row>
    <row r="1048546" spans="6:10" x14ac:dyDescent="0.2">
      <c r="F1048546" s="4" t="s">
        <v>181</v>
      </c>
    </row>
    <row r="1048547" spans="6:10" x14ac:dyDescent="0.2">
      <c r="F1048547" s="4" t="s">
        <v>182</v>
      </c>
      <c r="G1048547" s="4" t="s">
        <v>180</v>
      </c>
      <c r="H1048547" s="4" t="s">
        <v>175</v>
      </c>
      <c r="I1048547" s="4" t="s">
        <v>275</v>
      </c>
      <c r="J1048547" s="4" t="s">
        <v>185</v>
      </c>
    </row>
    <row r="1048548" spans="6:10" x14ac:dyDescent="0.2">
      <c r="F1048548" s="4" t="s">
        <v>183</v>
      </c>
      <c r="G1048548" s="4" t="s">
        <v>271</v>
      </c>
      <c r="H1048548" s="4" t="s">
        <v>271</v>
      </c>
      <c r="I1048548" s="4" t="s">
        <v>271</v>
      </c>
      <c r="J1048548" s="4" t="s">
        <v>271</v>
      </c>
    </row>
    <row r="1048549" spans="6:10" x14ac:dyDescent="0.2">
      <c r="F1048549" s="4" t="s">
        <v>184</v>
      </c>
      <c r="G1048549" s="4" t="s">
        <v>272</v>
      </c>
      <c r="H1048549" s="4" t="s">
        <v>272</v>
      </c>
      <c r="I1048549" s="4" t="s">
        <v>272</v>
      </c>
      <c r="J1048549" s="4" t="s">
        <v>272</v>
      </c>
    </row>
    <row r="1048550" spans="6:10" x14ac:dyDescent="0.2">
      <c r="F1048550" s="4" t="s">
        <v>185</v>
      </c>
      <c r="G1048550" s="4" t="s">
        <v>273</v>
      </c>
      <c r="H1048550" s="4" t="s">
        <v>273</v>
      </c>
      <c r="I1048550" s="4" t="s">
        <v>273</v>
      </c>
      <c r="J1048550" s="4" t="s">
        <v>273</v>
      </c>
    </row>
    <row r="1048551" spans="6:10" x14ac:dyDescent="0.2">
      <c r="F1048551" s="4" t="s">
        <v>186</v>
      </c>
    </row>
    <row r="1048552" spans="6:10" x14ac:dyDescent="0.2">
      <c r="F1048552" s="4" t="s">
        <v>187</v>
      </c>
      <c r="G1048552" s="4" t="s">
        <v>182</v>
      </c>
      <c r="H1048552" s="4" t="s">
        <v>183</v>
      </c>
      <c r="I1048552" s="4" t="s">
        <v>184</v>
      </c>
      <c r="J1048552" s="4" t="s">
        <v>186</v>
      </c>
    </row>
    <row r="1048553" spans="6:10" x14ac:dyDescent="0.2">
      <c r="F1048553" s="4" t="s">
        <v>188</v>
      </c>
      <c r="G1048553" s="4" t="s">
        <v>271</v>
      </c>
      <c r="H1048553" s="4" t="s">
        <v>271</v>
      </c>
      <c r="I1048553" s="4" t="s">
        <v>271</v>
      </c>
      <c r="J1048553" s="4" t="s">
        <v>271</v>
      </c>
    </row>
    <row r="1048554" spans="6:10" x14ac:dyDescent="0.2">
      <c r="F1048554" s="4" t="s">
        <v>189</v>
      </c>
      <c r="G1048554" s="4" t="s">
        <v>272</v>
      </c>
      <c r="H1048554" s="4" t="s">
        <v>272</v>
      </c>
      <c r="I1048554" s="4" t="s">
        <v>272</v>
      </c>
      <c r="J1048554" s="4" t="s">
        <v>272</v>
      </c>
    </row>
    <row r="1048555" spans="6:10" x14ac:dyDescent="0.2">
      <c r="F1048555" s="4" t="s">
        <v>190</v>
      </c>
      <c r="G1048555" s="4" t="s">
        <v>273</v>
      </c>
      <c r="H1048555" s="4" t="s">
        <v>273</v>
      </c>
      <c r="I1048555" s="4" t="s">
        <v>273</v>
      </c>
      <c r="J1048555" s="4" t="s">
        <v>273</v>
      </c>
    </row>
    <row r="1048557" spans="6:10" x14ac:dyDescent="0.2">
      <c r="G1048557" s="4" t="s">
        <v>188</v>
      </c>
      <c r="H1048557" s="4" t="s">
        <v>189</v>
      </c>
    </row>
    <row r="1048558" spans="6:10" x14ac:dyDescent="0.2">
      <c r="G1048558" s="4" t="s">
        <v>271</v>
      </c>
      <c r="H1048558" s="4" t="s">
        <v>271</v>
      </c>
    </row>
    <row r="1048559" spans="6:10" x14ac:dyDescent="0.2">
      <c r="G1048559" s="4" t="s">
        <v>272</v>
      </c>
      <c r="H1048559" s="4" t="s">
        <v>272</v>
      </c>
    </row>
    <row r="1048560" spans="6:10" x14ac:dyDescent="0.2">
      <c r="G1048560" s="4" t="s">
        <v>273</v>
      </c>
      <c r="H1048560" s="4" t="s">
        <v>273</v>
      </c>
    </row>
    <row r="1048564" spans="7:10" x14ac:dyDescent="0.2">
      <c r="G1048564" s="4" t="s">
        <v>100</v>
      </c>
    </row>
    <row r="1048565" spans="7:10" x14ac:dyDescent="0.2">
      <c r="G1048565" s="4" t="s">
        <v>140</v>
      </c>
      <c r="H1048565" s="4" t="s">
        <v>140</v>
      </c>
      <c r="I1048565" s="4" t="s">
        <v>141</v>
      </c>
      <c r="J1048565" s="4" t="s">
        <v>142</v>
      </c>
    </row>
    <row r="1048566" spans="7:10" x14ac:dyDescent="0.2">
      <c r="G1048566" s="4" t="s">
        <v>141</v>
      </c>
      <c r="H1048566" s="4" t="s">
        <v>143</v>
      </c>
      <c r="I1048566" s="4" t="s">
        <v>144</v>
      </c>
      <c r="J1048566" s="4" t="s">
        <v>145</v>
      </c>
    </row>
    <row r="1048567" spans="7:10" ht="12" customHeight="1" x14ac:dyDescent="0.2">
      <c r="G1048567" s="4" t="s">
        <v>142</v>
      </c>
      <c r="I1048567" s="4" t="s">
        <v>146</v>
      </c>
      <c r="J1048567" s="4" t="s">
        <v>144</v>
      </c>
    </row>
    <row r="1048568" spans="7:10" x14ac:dyDescent="0.2">
      <c r="I1048568" s="4" t="s">
        <v>147</v>
      </c>
      <c r="J1048568" s="4" t="s">
        <v>146</v>
      </c>
    </row>
    <row r="1048569" spans="7:10" x14ac:dyDescent="0.2">
      <c r="J1048569" s="4" t="s">
        <v>147</v>
      </c>
    </row>
  </sheetData>
  <sheetProtection algorithmName="SHA-512" hashValue="19O+SMgC4ujXzp4pdmSuXV1Qbnll6QLKMuwkji6F6aM9A2BdjZklb2ItVH1eDkUZvCWSgKKdP+BphVNpdiOM+w==" saltValue="d2xmsY7ewGkRyIT24KI0UQ==" spinCount="100000" sheet="1" objects="1" scenarios="1" formatRows="0" insertRows="0" deleteRows="0" selectLockedCells="1" autoFilter="0"/>
  <mergeCells count="94">
    <mergeCell ref="L24:L26"/>
    <mergeCell ref="D2:P2"/>
    <mergeCell ref="D3:P4"/>
    <mergeCell ref="B7:F7"/>
    <mergeCell ref="G24:G26"/>
    <mergeCell ref="H24:H26"/>
    <mergeCell ref="G18:G20"/>
    <mergeCell ref="G21:G23"/>
    <mergeCell ref="E18:E20"/>
    <mergeCell ref="F18:F20"/>
    <mergeCell ref="E24:E26"/>
    <mergeCell ref="F24:F26"/>
    <mergeCell ref="A5:C5"/>
    <mergeCell ref="A12:A14"/>
    <mergeCell ref="A6:C6"/>
    <mergeCell ref="D18:D20"/>
    <mergeCell ref="U12:U14"/>
    <mergeCell ref="Q12:Q14"/>
    <mergeCell ref="H12:H14"/>
    <mergeCell ref="I5:Q5"/>
    <mergeCell ref="Q1:Q4"/>
    <mergeCell ref="P9:P11"/>
    <mergeCell ref="Q9:Q11"/>
    <mergeCell ref="U9:U11"/>
    <mergeCell ref="S5:U5"/>
    <mergeCell ref="Q7:Q8"/>
    <mergeCell ref="G7:I7"/>
    <mergeCell ref="D5:G5"/>
    <mergeCell ref="G12:G14"/>
    <mergeCell ref="D9:D11"/>
    <mergeCell ref="E9:E11"/>
    <mergeCell ref="F12:F14"/>
    <mergeCell ref="U24:U26"/>
    <mergeCell ref="H15:H17"/>
    <mergeCell ref="U18:U20"/>
    <mergeCell ref="Q15:Q17"/>
    <mergeCell ref="U15:U17"/>
    <mergeCell ref="P15:P17"/>
    <mergeCell ref="U21:U23"/>
    <mergeCell ref="P24:P26"/>
    <mergeCell ref="Q24:Q26"/>
    <mergeCell ref="H21:H23"/>
    <mergeCell ref="P18:P20"/>
    <mergeCell ref="I24:I26"/>
    <mergeCell ref="I15:I17"/>
    <mergeCell ref="I18:I20"/>
    <mergeCell ref="I21:I23"/>
    <mergeCell ref="L18:L20"/>
    <mergeCell ref="D6:U6"/>
    <mergeCell ref="A9:A11"/>
    <mergeCell ref="B9:B11"/>
    <mergeCell ref="J7:P7"/>
    <mergeCell ref="R7:U7"/>
    <mergeCell ref="F9:F11"/>
    <mergeCell ref="G9:G11"/>
    <mergeCell ref="H9:H11"/>
    <mergeCell ref="I9:I11"/>
    <mergeCell ref="J8:L8"/>
    <mergeCell ref="L9:L11"/>
    <mergeCell ref="P12:P14"/>
    <mergeCell ref="H18:H20"/>
    <mergeCell ref="B18:B20"/>
    <mergeCell ref="B15:B17"/>
    <mergeCell ref="C15:C17"/>
    <mergeCell ref="E12:E14"/>
    <mergeCell ref="I12:I14"/>
    <mergeCell ref="L12:L14"/>
    <mergeCell ref="C18:C20"/>
    <mergeCell ref="Q21:Q23"/>
    <mergeCell ref="Q18:Q20"/>
    <mergeCell ref="E15:E17"/>
    <mergeCell ref="F15:F17"/>
    <mergeCell ref="G15:G17"/>
    <mergeCell ref="L21:L23"/>
    <mergeCell ref="L15:L17"/>
    <mergeCell ref="P21:P23"/>
    <mergeCell ref="F21:F23"/>
    <mergeCell ref="E21:E23"/>
    <mergeCell ref="A24:A26"/>
    <mergeCell ref="A7:A8"/>
    <mergeCell ref="B24:B26"/>
    <mergeCell ref="C24:C26"/>
    <mergeCell ref="D24:D26"/>
    <mergeCell ref="D15:D17"/>
    <mergeCell ref="B12:B14"/>
    <mergeCell ref="C12:C14"/>
    <mergeCell ref="D12:D14"/>
    <mergeCell ref="A21:A23"/>
    <mergeCell ref="A15:A17"/>
    <mergeCell ref="A18:A20"/>
    <mergeCell ref="C9:C11"/>
    <mergeCell ref="D21:D23"/>
    <mergeCell ref="C21:C23"/>
    <mergeCell ref="B21:B23"/>
  </mergeCells>
  <phoneticPr fontId="3" type="noConversion"/>
  <conditionalFormatting sqref="M10:O11 J9:J26 N9:O9 M15:O26 N12:O14">
    <cfRule type="containsText" dxfId="44" priority="83" stopIfTrue="1" operator="containsText" text="3">
      <formula>NOT(ISERROR(SEARCH("3",J9)))</formula>
    </cfRule>
    <cfRule type="containsText" dxfId="43" priority="84" stopIfTrue="1" operator="containsText" text="3">
      <formula>NOT(ISERROR(SEARCH("3",J9)))</formula>
    </cfRule>
    <cfRule type="containsText" dxfId="42" priority="87" stopIfTrue="1" operator="containsText" text="1">
      <formula>NOT(ISERROR(SEARCH("1",J9)))</formula>
    </cfRule>
  </conditionalFormatting>
  <conditionalFormatting sqref="G9:G26">
    <cfRule type="containsText" dxfId="41" priority="39" operator="containsText" text="MEDIA">
      <formula>NOT(ISERROR(SEARCH("MEDIA",G9)))</formula>
    </cfRule>
    <cfRule type="containsText" dxfId="40" priority="40" operator="containsText" text="ALTA">
      <formula>NOT(ISERROR(SEARCH("ALTA",G9)))</formula>
    </cfRule>
    <cfRule type="containsText" dxfId="39" priority="41" operator="containsText" text="BAJA">
      <formula>NOT(ISERROR(SEARCH("BAJA",G9)))</formula>
    </cfRule>
  </conditionalFormatting>
  <conditionalFormatting sqref="H9:H26">
    <cfRule type="containsText" dxfId="38" priority="36" operator="containsText" text="MEDIO">
      <formula>NOT(ISERROR(SEARCH("MEDIO",H9)))</formula>
    </cfRule>
    <cfRule type="containsText" dxfId="37" priority="37" operator="containsText" text="ALTO">
      <formula>NOT(ISERROR(SEARCH("ALTO",H9)))</formula>
    </cfRule>
    <cfRule type="containsText" dxfId="36" priority="38" operator="containsText" text="BAJO">
      <formula>NOT(ISERROR(SEARCH("BAJO",H9)))</formula>
    </cfRule>
  </conditionalFormatting>
  <conditionalFormatting sqref="J9:J26">
    <cfRule type="cellIs" dxfId="35" priority="27" operator="between">
      <formula>2</formula>
      <formula>3</formula>
    </cfRule>
  </conditionalFormatting>
  <conditionalFormatting sqref="I9:I26">
    <cfRule type="cellIs" dxfId="34" priority="10" operator="equal">
      <formula>1</formula>
    </cfRule>
    <cfRule type="cellIs" dxfId="33" priority="11" stopIfTrue="1" operator="between">
      <formula>2</formula>
      <formula>4</formula>
    </cfRule>
    <cfRule type="cellIs" dxfId="32" priority="12" operator="greaterThanOrEqual">
      <formula>6</formula>
    </cfRule>
  </conditionalFormatting>
  <conditionalFormatting sqref="P9:P26">
    <cfRule type="cellIs" dxfId="31" priority="7" operator="lessThanOrEqual">
      <formula>3</formula>
    </cfRule>
    <cfRule type="cellIs" dxfId="30" priority="8" stopIfTrue="1" operator="between">
      <formula>4</formula>
      <formula>10</formula>
    </cfRule>
    <cfRule type="cellIs" dxfId="29" priority="9" operator="greaterThanOrEqual">
      <formula>10</formula>
    </cfRule>
  </conditionalFormatting>
  <conditionalFormatting sqref="Q9:Q26">
    <cfRule type="cellIs" dxfId="28" priority="4" operator="equal">
      <formula>"LEVE"</formula>
    </cfRule>
    <cfRule type="cellIs" dxfId="27" priority="5" operator="equal">
      <formula>"MODERADO"</formula>
    </cfRule>
    <cfRule type="cellIs" dxfId="26" priority="6" operator="equal">
      <formula>"GRAVE"</formula>
    </cfRule>
  </conditionalFormatting>
  <conditionalFormatting sqref="M9">
    <cfRule type="containsText" dxfId="25" priority="1" stopIfTrue="1" operator="containsText" text="3">
      <formula>NOT(ISERROR(SEARCH("3",M9)))</formula>
    </cfRule>
    <cfRule type="containsText" dxfId="24" priority="2" stopIfTrue="1" operator="containsText" text="3">
      <formula>NOT(ISERROR(SEARCH("3",M9)))</formula>
    </cfRule>
    <cfRule type="containsText" dxfId="23" priority="3" stopIfTrue="1" operator="containsText" text="1">
      <formula>NOT(ISERROR(SEARCH("1",M9)))</formula>
    </cfRule>
  </conditionalFormatting>
  <dataValidations xWindow="1091" yWindow="525" count="25">
    <dataValidation allowBlank="1" showInputMessage="1" showErrorMessage="1" promptTitle="INDICADOR  DEL RIESGO" prompt="Establezca un indicador que permita monitorear el riesgo" sqref="U9:U26"/>
    <dataValidation allowBlank="1" showInputMessage="1" showErrorMessage="1" promptTitle="CONTROL" prompt="Defina el estado del control asociado al riesgo" sqref="K18:L18 L9 K21:L21 K24:L24 K12:L12 K9:K11 K25:K26 K13:K14 K16:K17 K19:K20 K22:K23 K15:L15"/>
    <dataValidation type="list" allowBlank="1" showInputMessage="1" showErrorMessage="1" promptTitle="PROBABILIDAD" prompt="Seleccione la probabilidad de ocurrencia del riesgo" sqref="G12:G26">
      <formula1>"ALTA,MEDIA, BAJA"</formula1>
    </dataValidation>
    <dataValidation type="list" allowBlank="1" showInputMessage="1" showErrorMessage="1" promptTitle="IMPACTO" prompt="Seleccione el nivel de impacto del riesgo" sqref="H12:H26">
      <formula1>"ALTO, MEDIO, BAJO"</formula1>
    </dataValidation>
    <dataValidation allowBlank="1" showInputMessage="1" showErrorMessage="1" prompt="Defina el riesgo_x000a_" sqref="C9:C26"/>
    <dataValidation allowBlank="1" showInputMessage="1" showErrorMessage="1" prompt="Describa brevemente en qué consiste el riesgo" sqref="D9:D26"/>
    <dataValidation allowBlank="1" showInputMessage="1" showErrorMessage="1" prompt="Identiique aquellas principales consecuencias que se pueden presentar al momento de que se materialice el riesgo" sqref="F9:F26"/>
    <dataValidation type="date" operator="greaterThan" allowBlank="1" showInputMessage="1" showErrorMessage="1" errorTitle="INTRODUZCA FECHA" error="DD/MM/AA" promptTitle="FECHA DE ELABORACIÓN" prompt="Ingrese la fecha en la cual elabora el plan de manejo de riesgos" sqref="T3">
      <formula1>#REF!</formula1>
    </dataValidation>
    <dataValidation type="list" allowBlank="1" showInputMessage="1" showErrorMessage="1" promptTitle="Periodicidad" prompt="Determine los intervalos en los cuales aplica el control" sqref="N9:N26">
      <formula1>"Anual, Semestral, Trimestral, Bimestral, Mensual, Quincenal, Semanal, Diaria,Otra"</formula1>
    </dataValidation>
    <dataValidation type="list" allowBlank="1" showInputMessage="1" showErrorMessage="1" promptTitle="Tipo de control" prompt="Defina que tipo de control es el que se aplica" sqref="O9:O26">
      <formula1>"Detectivo, Correctivo, Preventivo, Direccion"</formula1>
    </dataValidation>
    <dataValidation allowBlank="1" showInputMessage="1" showErrorMessage="1" prompt="De acuerdo al análisis de los factores interno y externos que incluyo en el estudio de contexto del proceso, establezca claramente la causa que genera el riesgo." sqref="E9:E26"/>
    <dataValidation type="list" allowBlank="1" showInputMessage="1" showErrorMessage="1" errorTitle="DATO NO VALIDO" error="CELDA DE SELECCIÓN  - NO CAMBIAR CONFIGURACIÓN" promptTitle="PROBABILIDAD" prompt="Seleccione la probabilidad de ocurrencia del riesgo" sqref="G9:G11">
      <formula1>"ALTA,MEDIA, BAJA"</formula1>
    </dataValidation>
    <dataValidation type="list" allowBlank="1" showInputMessage="1" showErrorMessage="1" errorTitle="DATO NO VALIDO" error="CELDA DE SELECCIÓN - NO CAMBIAR CONFIGURACIÓN" promptTitle="IMPACTO" prompt="Seleccione el nivel de impacto del riesgo" sqref="H9:H11">
      <formula1>INDIRECT($B$9)</formula1>
    </dataValidation>
    <dataValidation type="list" allowBlank="1" showInputMessage="1" showErrorMessage="1" errorTitle="DATO NO VALIDO" error="CELDA DE SELECCIÓN - NO CAMBIAR CONFIGURACIÓN" promptTitle="TIPO DE RIESGO" prompt="Seleccione el Tipo de Riesgo" sqref="B12:B26">
      <formula1>"Estratégico, Imagen, Operacional, Financiero, Contable, Presupuestal, Cumplimiento, Tecnología, Información, Transparencia, Laborales, Ambiental, Derechos Humanos"</formula1>
    </dataValidation>
    <dataValidation type="custom" allowBlank="1" showInputMessage="1" showErrorMessage="1" sqref="M31">
      <formula1>IF(OR(#REF!="0", #REF!="I", #REF!="II"),"NO APLICA", "xxxxxx")</formula1>
    </dataValidation>
    <dataValidation type="list" allowBlank="1" showInputMessage="1" showErrorMessage="1" errorTitle="DATO NO VÁLIDO" error="CELDA DE SELECCIÓN - NO CAMBIAR CONFIGURACIÓN" promptTitle="Estado del Control" prompt="Determine el estado del control" sqref="J9:J26">
      <formula1>"No existen, No aplicados, Aplicados - No efectivos, Aplicados efectivos y No Documentados, Documentados Aplicados y Efectivos"</formula1>
    </dataValidation>
    <dataValidation type="list" allowBlank="1" showInputMessage="1" showErrorMessage="1" errorTitle="DATO NO VÁLIDO" error="CELDA DE SELECCIÓN - NO CAMBIAR CONFIGURACIÓN" promptTitle="CONTROL" prompt="Defina el estado del control asociado al riesgo" sqref="J9:J26">
      <formula1>"No existen, No aplicados, Aplicados - No efectivos, Aplicados efectivos y No Documentados, Documentados Aplicados y Efectivos"</formula1>
    </dataValidation>
    <dataValidation type="date" allowBlank="1" showInputMessage="1" showErrorMessage="1" promptTitle="FECHA" prompt="DD/MM/AAAA" sqref="S5:U5">
      <formula1>41426</formula1>
      <formula2>45078</formula2>
    </dataValidation>
    <dataValidation type="list" allowBlank="1" showInputMessage="1" showErrorMessage="1" promptTitle="TRATAMIENTO DEL RIESGO" prompt="Defina el tratamiento que se le dará al riesgo" sqref="R9:R11">
      <formula1>INDIRECT($Q$9)</formula1>
    </dataValidation>
    <dataValidation type="list" allowBlank="1" showInputMessage="1" showErrorMessage="1" promptTitle="TRATAMIENTO DEL RIESGO" prompt="Defina el tratamiento que se le dará al riesgo" sqref="R12:R14">
      <formula1>INDIRECT($Q$12)</formula1>
    </dataValidation>
    <dataValidation type="list" allowBlank="1" showInputMessage="1" showErrorMessage="1" promptTitle="TRATAMIENTO DEL RIESGO" prompt="Defina el tratamiento que se le dará al riesgo" sqref="R15:R17">
      <formula1>INDIRECT($Q$15)</formula1>
    </dataValidation>
    <dataValidation type="list" allowBlank="1" showInputMessage="1" showErrorMessage="1" promptTitle="TRATAMIENTO DEL RIESGO" prompt="Defina el tratamiento que se le dará al riesgo" sqref="R18:R20">
      <formula1>INDIRECT($Q$18)</formula1>
    </dataValidation>
    <dataValidation type="list" allowBlank="1" showInputMessage="1" showErrorMessage="1" promptTitle="TRATAMIENTO DEL RIESGO" prompt="Defina el tratamiento que se le dará al riesgo" sqref="R21:R23">
      <formula1>INDIRECT($Q$21)</formula1>
    </dataValidation>
    <dataValidation type="list" allowBlank="1" showInputMessage="1" showErrorMessage="1" promptTitle="TRATAMIENTO DEL RIESGO" prompt="Defina el tratamiento que se le dará al riesgo" sqref="R24:R26">
      <formula1>INDIRECT($Q$24)</formula1>
    </dataValidation>
    <dataValidation type="list" allowBlank="1" showInputMessage="1" showErrorMessage="1" errorTitle="DATO NO VALIDO" error="CELDA DE SELECCIÓN - NO CAMBIAR CONFIGURACIÓN" promptTitle="TIPO DE RIESGO" prompt="Seleccione el Tipo de Riesgo" sqref="B9:B11">
      <formula1>"Estratégico, Imagen, Operacional, Financiero, Contable, Presupuestal, Cumplimiento, Tecnología, Información, Transparencia, Laborales, Ambiental, Derechos_Humanos"</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Q46"/>
  <sheetViews>
    <sheetView zoomScale="90" zoomScaleNormal="90" zoomScaleSheetLayoutView="130" workbookViewId="0">
      <pane xSplit="3" ySplit="8" topLeftCell="F9" activePane="bottomRight" state="frozen"/>
      <selection pane="topRight" activeCell="D1" sqref="D1"/>
      <selection pane="bottomLeft" activeCell="A9" sqref="A9"/>
      <selection pane="bottomRight" activeCell="J10" sqref="J10:L10"/>
    </sheetView>
  </sheetViews>
  <sheetFormatPr baseColWidth="10" defaultColWidth="11.42578125" defaultRowHeight="12.75" x14ac:dyDescent="0.2"/>
  <cols>
    <col min="1" max="1" width="8" style="3" customWidth="1"/>
    <col min="2" max="2" width="13.42578125" style="3" customWidth="1"/>
    <col min="3" max="3" width="20.7109375" style="4" customWidth="1"/>
    <col min="4" max="5" width="32.42578125" style="4" customWidth="1"/>
    <col min="6" max="6" width="24.7109375" style="4" customWidth="1"/>
    <col min="7" max="7" width="16" style="4" customWidth="1"/>
    <col min="8" max="8" width="22.140625" style="3" customWidth="1"/>
    <col min="9" max="9" width="19.5703125" style="3" customWidth="1"/>
    <col min="10" max="11" width="22.7109375" style="3" customWidth="1"/>
    <col min="12" max="12" width="21.85546875" style="3" customWidth="1"/>
    <col min="13" max="13" width="28.7109375" style="3" customWidth="1"/>
    <col min="14" max="15" width="22.7109375" style="3" customWidth="1"/>
    <col min="16" max="16" width="21.85546875" style="3" customWidth="1"/>
    <col min="17" max="17" width="28.85546875" style="3" customWidth="1"/>
    <col min="18" max="16384" width="11.42578125" style="3"/>
  </cols>
  <sheetData>
    <row r="1" spans="1:17" s="5" customFormat="1" ht="19.5" customHeight="1" x14ac:dyDescent="0.2">
      <c r="A1" s="21"/>
      <c r="B1" s="18"/>
      <c r="C1" s="44"/>
      <c r="D1" s="44"/>
      <c r="E1" s="44"/>
      <c r="F1" s="44"/>
      <c r="G1" s="44"/>
      <c r="H1" s="44"/>
      <c r="I1" s="44"/>
      <c r="J1" s="44"/>
      <c r="K1" s="44"/>
      <c r="L1" s="44"/>
      <c r="M1" s="71"/>
      <c r="N1" s="71"/>
      <c r="O1" s="71"/>
      <c r="P1" s="26" t="s">
        <v>87</v>
      </c>
      <c r="Q1" s="27" t="s">
        <v>88</v>
      </c>
    </row>
    <row r="2" spans="1:17" s="5" customFormat="1" ht="18.75" customHeight="1" x14ac:dyDescent="0.2">
      <c r="A2" s="22"/>
      <c r="C2" s="165" t="s">
        <v>95</v>
      </c>
      <c r="D2" s="165"/>
      <c r="E2" s="165"/>
      <c r="F2" s="165"/>
      <c r="G2" s="165"/>
      <c r="H2" s="165"/>
      <c r="I2" s="165"/>
      <c r="J2" s="165"/>
      <c r="K2" s="165"/>
      <c r="L2" s="165"/>
      <c r="M2" s="72"/>
      <c r="N2" s="72"/>
      <c r="O2" s="72"/>
      <c r="P2" s="26" t="s">
        <v>10</v>
      </c>
      <c r="Q2" s="27">
        <v>2</v>
      </c>
    </row>
    <row r="3" spans="1:17" s="5" customFormat="1" ht="18.75" customHeight="1" x14ac:dyDescent="0.2">
      <c r="A3" s="22"/>
      <c r="C3" s="165" t="s">
        <v>75</v>
      </c>
      <c r="D3" s="165"/>
      <c r="E3" s="165"/>
      <c r="F3" s="165"/>
      <c r="G3" s="165"/>
      <c r="H3" s="165"/>
      <c r="I3" s="165"/>
      <c r="J3" s="165"/>
      <c r="K3" s="165"/>
      <c r="L3" s="165"/>
      <c r="M3" s="72"/>
      <c r="N3" s="72"/>
      <c r="O3" s="72"/>
      <c r="P3" s="26" t="s">
        <v>11</v>
      </c>
      <c r="Q3" s="28" t="s">
        <v>139</v>
      </c>
    </row>
    <row r="4" spans="1:17" s="5" customFormat="1" ht="18.75" customHeight="1" x14ac:dyDescent="0.2">
      <c r="A4" s="22"/>
      <c r="C4" s="156"/>
      <c r="D4" s="156"/>
      <c r="E4" s="156"/>
      <c r="F4" s="156"/>
      <c r="G4" s="156"/>
      <c r="H4" s="156"/>
      <c r="I4" s="156"/>
      <c r="J4" s="156"/>
      <c r="K4" s="156"/>
      <c r="L4" s="156"/>
      <c r="M4" s="72"/>
      <c r="N4" s="72"/>
      <c r="O4" s="72"/>
      <c r="P4" s="26" t="s">
        <v>86</v>
      </c>
      <c r="Q4" s="27" t="s">
        <v>12</v>
      </c>
    </row>
    <row r="5" spans="1:17" s="1" customFormat="1" ht="29.25" customHeight="1" x14ac:dyDescent="0.2">
      <c r="A5" s="167" t="str">
        <f>'01-Mapa de riesgo'!A5:C5</f>
        <v xml:space="preserve">PROCESO (Usuario Metodología)  </v>
      </c>
      <c r="B5" s="167"/>
      <c r="C5" s="167"/>
      <c r="D5" s="196" t="str">
        <f>'01-Mapa de riesgo'!D5:G5</f>
        <v>Vicerrectoría de Investigaciones, Innovación y Extensión</v>
      </c>
      <c r="E5" s="196"/>
      <c r="F5" s="196"/>
      <c r="G5" s="196"/>
      <c r="H5" s="24" t="s">
        <v>70</v>
      </c>
      <c r="I5" s="197" t="str">
        <f>'01-Mapa de riesgo'!I5:Q5</f>
        <v>Marta Leonor Marulanda Ángel</v>
      </c>
      <c r="J5" s="198"/>
      <c r="K5" s="198"/>
      <c r="L5" s="198"/>
      <c r="M5" s="198"/>
      <c r="N5" s="198"/>
      <c r="O5" s="199"/>
      <c r="P5" s="29" t="s">
        <v>8</v>
      </c>
      <c r="Q5" s="25"/>
    </row>
    <row r="6" spans="1:17" s="1" customFormat="1" ht="66" customHeight="1" thickBot="1" x14ac:dyDescent="0.25">
      <c r="A6" s="194" t="str">
        <f>'01-Mapa de riesgo'!A6:C6</f>
        <v>OBJETIVO DEL PROCESO (Usuario Metodología):</v>
      </c>
      <c r="B6" s="169"/>
      <c r="C6" s="169"/>
      <c r="D6" s="201">
        <f>'01-Mapa de riesgo'!D6:U6</f>
        <v>0</v>
      </c>
      <c r="E6" s="201"/>
      <c r="F6" s="201"/>
      <c r="G6" s="201"/>
      <c r="H6" s="201"/>
      <c r="I6" s="201"/>
      <c r="J6" s="201"/>
      <c r="K6" s="201"/>
      <c r="L6" s="201"/>
      <c r="M6" s="201"/>
      <c r="N6" s="201"/>
      <c r="O6" s="201"/>
      <c r="P6" s="201"/>
      <c r="Q6" s="202"/>
    </row>
    <row r="7" spans="1:17" s="1" customFormat="1" ht="45" customHeight="1" x14ac:dyDescent="0.2">
      <c r="A7" s="195" t="s">
        <v>73</v>
      </c>
      <c r="B7" s="188" t="s">
        <v>115</v>
      </c>
      <c r="C7" s="189"/>
      <c r="D7" s="189"/>
      <c r="E7" s="189"/>
      <c r="F7" s="190"/>
      <c r="G7" s="187" t="s">
        <v>110</v>
      </c>
      <c r="H7" s="187" t="s">
        <v>2</v>
      </c>
      <c r="I7" s="200" t="s">
        <v>150</v>
      </c>
      <c r="J7" s="188" t="s">
        <v>14</v>
      </c>
      <c r="K7" s="189"/>
      <c r="L7" s="190"/>
      <c r="M7" s="200" t="s">
        <v>3</v>
      </c>
      <c r="N7" s="188" t="s">
        <v>15</v>
      </c>
      <c r="O7" s="189"/>
      <c r="P7" s="190"/>
      <c r="Q7" s="203" t="s">
        <v>3</v>
      </c>
    </row>
    <row r="8" spans="1:17" s="2" customFormat="1" ht="36.75" customHeight="1" x14ac:dyDescent="0.2">
      <c r="A8" s="118"/>
      <c r="B8" s="33" t="s">
        <v>101</v>
      </c>
      <c r="C8" s="33" t="s">
        <v>4</v>
      </c>
      <c r="D8" s="33" t="s">
        <v>0</v>
      </c>
      <c r="E8" s="33" t="s">
        <v>74</v>
      </c>
      <c r="F8" s="33" t="s">
        <v>1</v>
      </c>
      <c r="G8" s="163"/>
      <c r="H8" s="163"/>
      <c r="I8" s="162"/>
      <c r="J8" s="191"/>
      <c r="K8" s="192"/>
      <c r="L8" s="193"/>
      <c r="M8" s="162"/>
      <c r="N8" s="191"/>
      <c r="O8" s="192"/>
      <c r="P8" s="193"/>
      <c r="Q8" s="204"/>
    </row>
    <row r="9" spans="1:17" s="2" customFormat="1" ht="62.45" customHeight="1" x14ac:dyDescent="0.2">
      <c r="A9" s="174">
        <v>1</v>
      </c>
      <c r="B9" s="186" t="str">
        <f>'01-Mapa de riesgo'!B9:B11</f>
        <v>Estratégico</v>
      </c>
      <c r="C9" s="172" t="str">
        <f>'01-Mapa de riesgo'!C9:C11</f>
        <v>Deficiencia interna en la financiación para proyectos de investigación</v>
      </c>
      <c r="D9" s="172" t="str">
        <f>'01-Mapa de riesgo'!D9:D11</f>
        <v>Disminución de los recursos para el fomento de la investigación.</v>
      </c>
      <c r="E9" s="172" t="str">
        <f>'01-Mapa de riesgo'!E9:E11</f>
        <v xml:space="preserve">Disminución presupuestalpara el financiación de los proyectos de investigación. Retención del 20% de los ingresos de los proyectos de investigación financiados por entidades externas en algunos casos. </v>
      </c>
      <c r="F9" s="172" t="str">
        <f>'01-Mapa de riesgo'!F9:F11</f>
        <v>Incumplimiento en las metas de los indicadores institucioonales. Reducción en los proyectos de investigación. Dismunición de la producción intelectual. Deterioro de las capacidades investigativas. Desmotivación para los investigadores de la universidad.</v>
      </c>
      <c r="G9" s="173" t="str">
        <f>'01-Mapa de riesgo'!Q9:Q11</f>
        <v>GRAVE</v>
      </c>
      <c r="H9" s="34" t="str">
        <f>'01-Mapa de riesgo'!R9:R11</f>
        <v>REDUCIR</v>
      </c>
      <c r="I9" s="135" t="str">
        <f t="shared" ref="I9" si="0">IF(G9="GRAVE","Debe formularse",IF(G9="MODERADO", "Si el proceso lo requiere","NO"))</f>
        <v>Debe formularse</v>
      </c>
      <c r="J9" s="122" t="s">
        <v>310</v>
      </c>
      <c r="K9" s="122"/>
      <c r="L9" s="122"/>
      <c r="M9" s="30" t="s">
        <v>311</v>
      </c>
      <c r="N9" s="179" t="s">
        <v>312</v>
      </c>
      <c r="O9" s="180"/>
      <c r="P9" s="181"/>
      <c r="Q9" s="113" t="s">
        <v>311</v>
      </c>
    </row>
    <row r="10" spans="1:17" s="2" customFormat="1" ht="62.45" customHeight="1" x14ac:dyDescent="0.2">
      <c r="A10" s="174"/>
      <c r="B10" s="176"/>
      <c r="C10" s="172"/>
      <c r="D10" s="172"/>
      <c r="E10" s="172"/>
      <c r="F10" s="172"/>
      <c r="G10" s="173"/>
      <c r="H10" s="34">
        <f>'01-Mapa de riesgo'!R10:R12</f>
        <v>0</v>
      </c>
      <c r="I10" s="136"/>
      <c r="J10" s="122" t="s">
        <v>313</v>
      </c>
      <c r="K10" s="122"/>
      <c r="L10" s="122"/>
      <c r="M10" s="113" t="s">
        <v>314</v>
      </c>
      <c r="N10" s="179" t="s">
        <v>315</v>
      </c>
      <c r="O10" s="180"/>
      <c r="P10" s="181"/>
      <c r="Q10" s="113" t="s">
        <v>311</v>
      </c>
    </row>
    <row r="11" spans="1:17" s="2" customFormat="1" ht="62.45" customHeight="1" x14ac:dyDescent="0.2">
      <c r="A11" s="174"/>
      <c r="B11" s="176"/>
      <c r="C11" s="172"/>
      <c r="D11" s="172"/>
      <c r="E11" s="172"/>
      <c r="F11" s="172"/>
      <c r="G11" s="173"/>
      <c r="H11" s="34">
        <f>'01-Mapa de riesgo'!R11:R13</f>
        <v>0</v>
      </c>
      <c r="I11" s="171"/>
      <c r="J11" s="179" t="s">
        <v>316</v>
      </c>
      <c r="K11" s="180"/>
      <c r="L11" s="181"/>
      <c r="M11" s="113" t="s">
        <v>311</v>
      </c>
      <c r="N11" s="179" t="s">
        <v>317</v>
      </c>
      <c r="O11" s="180"/>
      <c r="P11" s="181"/>
      <c r="Q11" s="113" t="s">
        <v>311</v>
      </c>
    </row>
    <row r="12" spans="1:17" s="2" customFormat="1" ht="62.45" customHeight="1" x14ac:dyDescent="0.2">
      <c r="A12" s="174">
        <v>2</v>
      </c>
      <c r="B12" s="176" t="str">
        <f>'01-Mapa de riesgo'!B12:B14</f>
        <v>Operacional</v>
      </c>
      <c r="C12" s="172" t="str">
        <f>'01-Mapa de riesgo'!C12:C14</f>
        <v xml:space="preserve">Dificultad en la recopilación de  información de extensión </v>
      </c>
      <c r="D12" s="172" t="str">
        <f>'01-Mapa de riesgo'!D12:D14</f>
        <v xml:space="preserve"> Una parte significativa de la  información de las actividades de extensión no se relaciona en el aplicativo correspondiente</v>
      </c>
      <c r="E12" s="172" t="str">
        <f>'01-Mapa de riesgo'!E12:E14</f>
        <v>Falta de cultura de los encargados de los procesos de extensión.
Desconocimiento de la normatividad en  extensión.</v>
      </c>
      <c r="F12" s="172" t="str">
        <f>'01-Mapa de riesgo'!F12:F14</f>
        <v>Impacto en los indicadores de la universidad.
Disminución de recursos para la universidad.
Bajo nivel de posicionamiento en las actividades de extensión.</v>
      </c>
      <c r="G12" s="173" t="str">
        <f>'01-Mapa de riesgo'!Q12:Q14</f>
        <v>LEVE</v>
      </c>
      <c r="H12" s="34" t="str">
        <f>'01-Mapa de riesgo'!R12:R14</f>
        <v>ASUMIR</v>
      </c>
      <c r="I12" s="135" t="str">
        <f t="shared" ref="I12:I24" si="1">IF(G12="GRAVE","Debe formularse",IF(G12="MODERADO", "Si el proceso lo requiere","NO"))</f>
        <v>NO</v>
      </c>
      <c r="J12" s="179"/>
      <c r="K12" s="180"/>
      <c r="L12" s="181"/>
      <c r="M12" s="30"/>
      <c r="N12" s="179"/>
      <c r="O12" s="180"/>
      <c r="P12" s="181"/>
      <c r="Q12" s="73"/>
    </row>
    <row r="13" spans="1:17" s="2" customFormat="1" ht="62.45" customHeight="1" x14ac:dyDescent="0.2">
      <c r="A13" s="174"/>
      <c r="B13" s="176"/>
      <c r="C13" s="172"/>
      <c r="D13" s="172"/>
      <c r="E13" s="172"/>
      <c r="F13" s="172"/>
      <c r="G13" s="173"/>
      <c r="H13" s="34">
        <f>'01-Mapa de riesgo'!R13:R15</f>
        <v>0</v>
      </c>
      <c r="I13" s="136"/>
      <c r="J13" s="179"/>
      <c r="K13" s="180"/>
      <c r="L13" s="181"/>
      <c r="M13" s="30"/>
      <c r="N13" s="179"/>
      <c r="O13" s="180"/>
      <c r="P13" s="181"/>
      <c r="Q13" s="73"/>
    </row>
    <row r="14" spans="1:17" s="2" customFormat="1" ht="62.45" customHeight="1" x14ac:dyDescent="0.2">
      <c r="A14" s="174"/>
      <c r="B14" s="176"/>
      <c r="C14" s="172"/>
      <c r="D14" s="172"/>
      <c r="E14" s="172"/>
      <c r="F14" s="172"/>
      <c r="G14" s="173"/>
      <c r="H14" s="34">
        <f>'01-Mapa de riesgo'!R14:R16</f>
        <v>0</v>
      </c>
      <c r="I14" s="171"/>
      <c r="J14" s="179"/>
      <c r="K14" s="180"/>
      <c r="L14" s="181"/>
      <c r="M14" s="30"/>
      <c r="N14" s="179"/>
      <c r="O14" s="180"/>
      <c r="P14" s="181"/>
      <c r="Q14" s="73"/>
    </row>
    <row r="15" spans="1:17" s="2" customFormat="1" ht="62.45" customHeight="1" x14ac:dyDescent="0.2">
      <c r="A15" s="174">
        <v>3</v>
      </c>
      <c r="B15" s="176" t="str">
        <f>'01-Mapa de riesgo'!B15:B17</f>
        <v>Tecnología</v>
      </c>
      <c r="C15" s="172" t="str">
        <f>'01-Mapa de riesgo'!C15:C17</f>
        <v>Pérdida de información</v>
      </c>
      <c r="D15" s="172" t="str">
        <f>'01-Mapa de riesgo'!D15:D17</f>
        <v xml:space="preserve">No se cuenta con el diseño de una estrategia que permita mitigar el impacto de una posible falla en los equipos de computo de la dependencia o la perdida de archivos fisicos. </v>
      </c>
      <c r="E15" s="172" t="str">
        <f>'01-Mapa de riesgo'!E15:E17</f>
        <v>Falta de diseño de planes de contingencia para posibles fallas en los sistemas. * Desconocimiento de los impactos negativos en la perdida de información primordial para el desarrollo del proceso. * No se realizan back up de la información de cada uno de los equipos de computo de la Vicerrectoría de Investigaciones y gran parte de la información clasificada como importante se tiene en físico y  solo en un  original</v>
      </c>
      <c r="F15" s="172" t="str">
        <f>'01-Mapa de riesgo'!F15:F17</f>
        <v>*Reprocesos en los trámites administrativos. *Falta de soportes de los indicadores enviados a los entes de control. *Falta de evidencia en los procesos de convocatorias internas y externas.</v>
      </c>
      <c r="G15" s="173" t="str">
        <f>'01-Mapa de riesgo'!Q15:Q17</f>
        <v>MODERADO</v>
      </c>
      <c r="H15" s="34" t="str">
        <f>'01-Mapa de riesgo'!R15:R17</f>
        <v>REDUCIR</v>
      </c>
      <c r="I15" s="135" t="str">
        <f t="shared" si="1"/>
        <v>Si el proceso lo requiere</v>
      </c>
      <c r="J15" s="179"/>
      <c r="K15" s="180"/>
      <c r="L15" s="181"/>
      <c r="M15" s="30"/>
      <c r="N15" s="179"/>
      <c r="O15" s="180"/>
      <c r="P15" s="181"/>
      <c r="Q15" s="73"/>
    </row>
    <row r="16" spans="1:17" s="2" customFormat="1" ht="62.45" customHeight="1" x14ac:dyDescent="0.2">
      <c r="A16" s="174"/>
      <c r="B16" s="176"/>
      <c r="C16" s="172"/>
      <c r="D16" s="172"/>
      <c r="E16" s="172"/>
      <c r="F16" s="172"/>
      <c r="G16" s="173"/>
      <c r="H16" s="34">
        <f>'01-Mapa de riesgo'!R16:R18</f>
        <v>0</v>
      </c>
      <c r="I16" s="136"/>
      <c r="J16" s="179"/>
      <c r="K16" s="180"/>
      <c r="L16" s="181"/>
      <c r="M16" s="30"/>
      <c r="N16" s="179"/>
      <c r="O16" s="180"/>
      <c r="P16" s="181"/>
      <c r="Q16" s="73"/>
    </row>
    <row r="17" spans="1:17" s="2" customFormat="1" ht="62.45" customHeight="1" x14ac:dyDescent="0.2">
      <c r="A17" s="174"/>
      <c r="B17" s="176"/>
      <c r="C17" s="172"/>
      <c r="D17" s="172"/>
      <c r="E17" s="172"/>
      <c r="F17" s="172"/>
      <c r="G17" s="173"/>
      <c r="H17" s="34">
        <f>'01-Mapa de riesgo'!R17:R19</f>
        <v>0</v>
      </c>
      <c r="I17" s="171"/>
      <c r="J17" s="179"/>
      <c r="K17" s="180"/>
      <c r="L17" s="181"/>
      <c r="M17" s="30"/>
      <c r="N17" s="179"/>
      <c r="O17" s="180"/>
      <c r="P17" s="181"/>
      <c r="Q17" s="73"/>
    </row>
    <row r="18" spans="1:17" s="2" customFormat="1" ht="62.45" customHeight="1" x14ac:dyDescent="0.2">
      <c r="A18" s="174">
        <v>4</v>
      </c>
      <c r="B18" s="176" t="str">
        <f>'01-Mapa de riesgo'!B18:B20</f>
        <v>Operacional</v>
      </c>
      <c r="C18" s="172" t="str">
        <f>'01-Mapa de riesgo'!C18:C20</f>
        <v>Vulnerabilidad en la propiedad intelectual de los proyectos de investigación.</v>
      </c>
      <c r="D18" s="172" t="str">
        <f>'01-Mapa de riesgo'!D18:D20</f>
        <v>Los proyectos de investigación desarrollados por los docentes de la Universidad Tecnológica de Pereira cuentan con información que debe ser manejada con altos indices de confidencialidad, por lo que es necesario la firma de acuerdos y actas de propiedad intelectual para salvaguardar los datos, conocimientos y resultados que se obtengan de ellos.</v>
      </c>
      <c r="E18" s="172" t="str">
        <f>'01-Mapa de riesgo'!E18:E20</f>
        <v>Falta de conocimiento en la normatividad de propiedad intelectual al interior de la institución. Falta de establecer una cadena de custodia de los proyectos a presentar no solo en convocatorias internas sino también en convocatorias externas</v>
      </c>
      <c r="F18" s="172" t="str">
        <f>'01-Mapa de riesgo'!F18:F20</f>
        <v>Vulnerabilidad de la propiedad intelectual de las propuestas. Uso inadecuado de la información de los proyectos de investigación</v>
      </c>
      <c r="G18" s="173" t="str">
        <f>'01-Mapa de riesgo'!Q18:Q20</f>
        <v>MODERADO</v>
      </c>
      <c r="H18" s="34" t="str">
        <f>'01-Mapa de riesgo'!R18:R20</f>
        <v>REDUCIR</v>
      </c>
      <c r="I18" s="135" t="str">
        <f t="shared" si="1"/>
        <v>Si el proceso lo requiere</v>
      </c>
      <c r="J18" s="179"/>
      <c r="K18" s="180"/>
      <c r="L18" s="181"/>
      <c r="M18" s="30"/>
      <c r="N18" s="179"/>
      <c r="O18" s="180"/>
      <c r="P18" s="181"/>
      <c r="Q18" s="73"/>
    </row>
    <row r="19" spans="1:17" ht="62.45" customHeight="1" x14ac:dyDescent="0.2">
      <c r="A19" s="174"/>
      <c r="B19" s="176"/>
      <c r="C19" s="172"/>
      <c r="D19" s="172"/>
      <c r="E19" s="172"/>
      <c r="F19" s="172"/>
      <c r="G19" s="173"/>
      <c r="H19" s="34">
        <f>'01-Mapa de riesgo'!R19:R21</f>
        <v>0</v>
      </c>
      <c r="I19" s="136"/>
      <c r="J19" s="179"/>
      <c r="K19" s="180"/>
      <c r="L19" s="181"/>
      <c r="M19" s="30"/>
      <c r="N19" s="179"/>
      <c r="O19" s="180"/>
      <c r="P19" s="181"/>
      <c r="Q19" s="73"/>
    </row>
    <row r="20" spans="1:17" ht="62.45" customHeight="1" x14ac:dyDescent="0.2">
      <c r="A20" s="174"/>
      <c r="B20" s="176"/>
      <c r="C20" s="172"/>
      <c r="D20" s="172"/>
      <c r="E20" s="172"/>
      <c r="F20" s="172"/>
      <c r="G20" s="173"/>
      <c r="H20" s="34">
        <f>'01-Mapa de riesgo'!R20:R22</f>
        <v>0</v>
      </c>
      <c r="I20" s="171"/>
      <c r="J20" s="179"/>
      <c r="K20" s="180"/>
      <c r="L20" s="181"/>
      <c r="M20" s="30"/>
      <c r="N20" s="179"/>
      <c r="O20" s="180"/>
      <c r="P20" s="181"/>
      <c r="Q20" s="73"/>
    </row>
    <row r="21" spans="1:17" ht="62.45" customHeight="1" x14ac:dyDescent="0.2">
      <c r="A21" s="174">
        <v>5</v>
      </c>
      <c r="B21" s="176">
        <f>'01-Mapa de riesgo'!B21:B23</f>
        <v>0</v>
      </c>
      <c r="C21" s="172">
        <f>'01-Mapa de riesgo'!C21:C23</f>
        <v>0</v>
      </c>
      <c r="D21" s="172">
        <f>'01-Mapa de riesgo'!D21:D23</f>
        <v>0</v>
      </c>
      <c r="E21" s="172">
        <f>'01-Mapa de riesgo'!E21:E23</f>
        <v>0</v>
      </c>
      <c r="F21" s="172">
        <f>'01-Mapa de riesgo'!F21:F23</f>
        <v>0</v>
      </c>
      <c r="G21" s="173" t="e">
        <f>'01-Mapa de riesgo'!Q21:Q23</f>
        <v>#DIV/0!</v>
      </c>
      <c r="H21" s="34">
        <f>'01-Mapa de riesgo'!R21:R23</f>
        <v>0</v>
      </c>
      <c r="I21" s="135" t="e">
        <f t="shared" si="1"/>
        <v>#DIV/0!</v>
      </c>
      <c r="J21" s="179"/>
      <c r="K21" s="180"/>
      <c r="L21" s="181"/>
      <c r="M21" s="30"/>
      <c r="N21" s="179"/>
      <c r="O21" s="180"/>
      <c r="P21" s="181"/>
      <c r="Q21" s="73"/>
    </row>
    <row r="22" spans="1:17" ht="62.45" customHeight="1" x14ac:dyDescent="0.2">
      <c r="A22" s="174"/>
      <c r="B22" s="176"/>
      <c r="C22" s="172"/>
      <c r="D22" s="172"/>
      <c r="E22" s="172"/>
      <c r="F22" s="172"/>
      <c r="G22" s="173"/>
      <c r="H22" s="34">
        <f>'01-Mapa de riesgo'!R22:R24</f>
        <v>0</v>
      </c>
      <c r="I22" s="136"/>
      <c r="J22" s="179"/>
      <c r="K22" s="180"/>
      <c r="L22" s="181"/>
      <c r="M22" s="30"/>
      <c r="N22" s="179"/>
      <c r="O22" s="180"/>
      <c r="P22" s="181"/>
      <c r="Q22" s="73"/>
    </row>
    <row r="23" spans="1:17" ht="62.45" customHeight="1" x14ac:dyDescent="0.2">
      <c r="A23" s="174"/>
      <c r="B23" s="176"/>
      <c r="C23" s="172"/>
      <c r="D23" s="172"/>
      <c r="E23" s="172"/>
      <c r="F23" s="172"/>
      <c r="G23" s="173"/>
      <c r="H23" s="34">
        <f>'01-Mapa de riesgo'!R23:R25</f>
        <v>0</v>
      </c>
      <c r="I23" s="171"/>
      <c r="J23" s="179"/>
      <c r="K23" s="180"/>
      <c r="L23" s="181"/>
      <c r="M23" s="30"/>
      <c r="N23" s="179"/>
      <c r="O23" s="180"/>
      <c r="P23" s="181"/>
      <c r="Q23" s="73"/>
    </row>
    <row r="24" spans="1:17" ht="62.45" customHeight="1" x14ac:dyDescent="0.2">
      <c r="A24" s="174">
        <v>6</v>
      </c>
      <c r="B24" s="176">
        <f>'01-Mapa de riesgo'!B24:B26</f>
        <v>0</v>
      </c>
      <c r="C24" s="172">
        <f>'01-Mapa de riesgo'!C24:C26</f>
        <v>0</v>
      </c>
      <c r="D24" s="172">
        <f>'01-Mapa de riesgo'!D24:D26</f>
        <v>0</v>
      </c>
      <c r="E24" s="172">
        <f>'01-Mapa de riesgo'!E24:E26</f>
        <v>0</v>
      </c>
      <c r="F24" s="172">
        <f>'01-Mapa de riesgo'!F24:F26</f>
        <v>0</v>
      </c>
      <c r="G24" s="173" t="e">
        <f>'01-Mapa de riesgo'!Q24:Q26</f>
        <v>#DIV/0!</v>
      </c>
      <c r="H24" s="34">
        <f>'01-Mapa de riesgo'!R24:R26</f>
        <v>0</v>
      </c>
      <c r="I24" s="135" t="e">
        <f t="shared" si="1"/>
        <v>#DIV/0!</v>
      </c>
      <c r="J24" s="179"/>
      <c r="K24" s="180"/>
      <c r="L24" s="181"/>
      <c r="M24" s="30"/>
      <c r="N24" s="179"/>
      <c r="O24" s="180"/>
      <c r="P24" s="181"/>
      <c r="Q24" s="73"/>
    </row>
    <row r="25" spans="1:17" ht="62.45" customHeight="1" x14ac:dyDescent="0.2">
      <c r="A25" s="174"/>
      <c r="B25" s="176"/>
      <c r="C25" s="172"/>
      <c r="D25" s="172"/>
      <c r="E25" s="172"/>
      <c r="F25" s="172"/>
      <c r="G25" s="173"/>
      <c r="H25" s="34">
        <f>'01-Mapa de riesgo'!R25:R27</f>
        <v>0</v>
      </c>
      <c r="I25" s="136"/>
      <c r="J25" s="179"/>
      <c r="K25" s="180"/>
      <c r="L25" s="181"/>
      <c r="M25" s="30"/>
      <c r="N25" s="179"/>
      <c r="O25" s="180"/>
      <c r="P25" s="181"/>
      <c r="Q25" s="73"/>
    </row>
    <row r="26" spans="1:17" ht="62.45" customHeight="1" thickBot="1" x14ac:dyDescent="0.25">
      <c r="A26" s="175"/>
      <c r="B26" s="177"/>
      <c r="C26" s="178"/>
      <c r="D26" s="178"/>
      <c r="E26" s="178"/>
      <c r="F26" s="178"/>
      <c r="G26" s="182"/>
      <c r="H26" s="35">
        <f>'01-Mapa de riesgo'!R26:R28</f>
        <v>0</v>
      </c>
      <c r="I26" s="153"/>
      <c r="J26" s="183"/>
      <c r="K26" s="184"/>
      <c r="L26" s="185"/>
      <c r="M26" s="31"/>
      <c r="N26" s="183"/>
      <c r="O26" s="184"/>
      <c r="P26" s="185"/>
      <c r="Q26" s="74" t="s">
        <v>149</v>
      </c>
    </row>
    <row r="29" spans="1:17" s="19" customFormat="1" x14ac:dyDescent="0.2">
      <c r="C29" s="20"/>
      <c r="D29" s="20"/>
      <c r="E29" s="20"/>
      <c r="F29" s="20"/>
      <c r="G29" s="20"/>
    </row>
    <row r="30" spans="1:17" s="19" customFormat="1" x14ac:dyDescent="0.2">
      <c r="C30" s="20"/>
      <c r="D30" s="20"/>
      <c r="E30" s="20"/>
      <c r="F30" s="20"/>
      <c r="G30" s="20"/>
    </row>
    <row r="31" spans="1:17" s="19" customFormat="1" x14ac:dyDescent="0.2">
      <c r="C31" s="20"/>
      <c r="D31" s="20"/>
      <c r="E31" s="20"/>
      <c r="F31" s="20"/>
      <c r="G31" s="20"/>
    </row>
    <row r="32" spans="1:17" s="19" customFormat="1" x14ac:dyDescent="0.2">
      <c r="C32" s="20"/>
      <c r="D32" s="20"/>
      <c r="E32" s="20"/>
      <c r="F32" s="20"/>
      <c r="G32" s="20"/>
    </row>
    <row r="33" spans="3:7" s="19" customFormat="1" x14ac:dyDescent="0.2">
      <c r="C33" s="20"/>
      <c r="D33" s="20"/>
      <c r="E33" s="20"/>
      <c r="F33" s="20"/>
      <c r="G33" s="20"/>
    </row>
    <row r="34" spans="3:7" s="19" customFormat="1" x14ac:dyDescent="0.2">
      <c r="C34" s="20"/>
      <c r="D34" s="20"/>
      <c r="E34" s="20"/>
      <c r="F34" s="20"/>
      <c r="G34" s="20"/>
    </row>
    <row r="35" spans="3:7" s="19" customFormat="1" x14ac:dyDescent="0.2">
      <c r="C35" s="20"/>
      <c r="D35" s="20"/>
      <c r="E35" s="20"/>
      <c r="F35" s="20"/>
      <c r="G35" s="20"/>
    </row>
    <row r="36" spans="3:7" s="19" customFormat="1" x14ac:dyDescent="0.2">
      <c r="C36" s="20"/>
      <c r="D36" s="20"/>
      <c r="E36" s="20"/>
      <c r="F36" s="20"/>
      <c r="G36" s="20"/>
    </row>
    <row r="37" spans="3:7" s="19" customFormat="1" x14ac:dyDescent="0.2">
      <c r="C37" s="20"/>
      <c r="D37" s="20"/>
      <c r="E37" s="20"/>
      <c r="F37" s="20"/>
      <c r="G37" s="20"/>
    </row>
    <row r="38" spans="3:7" s="19" customFormat="1" x14ac:dyDescent="0.2">
      <c r="C38" s="20"/>
      <c r="D38" s="20"/>
      <c r="E38" s="20"/>
      <c r="F38" s="20"/>
      <c r="G38" s="20"/>
    </row>
    <row r="39" spans="3:7" s="19" customFormat="1" x14ac:dyDescent="0.2">
      <c r="C39" s="20"/>
      <c r="D39" s="20"/>
      <c r="E39" s="20"/>
      <c r="F39" s="20"/>
      <c r="G39" s="20"/>
    </row>
    <row r="40" spans="3:7" s="19" customFormat="1" x14ac:dyDescent="0.2">
      <c r="C40" s="20"/>
      <c r="D40" s="20"/>
      <c r="E40" s="20"/>
      <c r="F40" s="20"/>
      <c r="G40" s="20"/>
    </row>
    <row r="41" spans="3:7" s="19" customFormat="1" x14ac:dyDescent="0.2">
      <c r="C41" s="20"/>
      <c r="D41" s="20"/>
      <c r="E41" s="20"/>
      <c r="F41" s="20"/>
      <c r="G41" s="20"/>
    </row>
    <row r="42" spans="3:7" s="19" customFormat="1" x14ac:dyDescent="0.2">
      <c r="C42" s="20"/>
      <c r="D42" s="20"/>
      <c r="E42" s="20"/>
      <c r="F42" s="20"/>
      <c r="G42" s="20"/>
    </row>
    <row r="43" spans="3:7" s="19" customFormat="1" x14ac:dyDescent="0.2">
      <c r="C43" s="20"/>
      <c r="D43" s="20"/>
      <c r="E43" s="20"/>
      <c r="F43" s="20"/>
      <c r="G43" s="20"/>
    </row>
    <row r="44" spans="3:7" s="19" customFormat="1" x14ac:dyDescent="0.2">
      <c r="C44" s="20"/>
      <c r="D44" s="20"/>
      <c r="E44" s="20"/>
      <c r="F44" s="20"/>
      <c r="G44" s="20"/>
    </row>
    <row r="45" spans="3:7" s="19" customFormat="1" x14ac:dyDescent="0.2">
      <c r="C45" s="20"/>
      <c r="D45" s="20"/>
      <c r="E45" s="20"/>
      <c r="F45" s="20"/>
      <c r="G45" s="20"/>
    </row>
    <row r="46" spans="3:7" s="19" customFormat="1" x14ac:dyDescent="0.2">
      <c r="C46" s="20"/>
      <c r="D46" s="20"/>
      <c r="E46" s="20"/>
      <c r="F46" s="20"/>
      <c r="G46" s="20"/>
    </row>
  </sheetData>
  <sheetProtection algorithmName="SHA-512" hashValue="8hhyHyM7ND2yX/X3Vp6PsBFQs5Uz1m7RBpVQeWkQQMa1vk1NkK6x37yRXuR4nu0IVPnsDBoqGMMxsPui7Mk2LQ==" saltValue="lTssEsC1mmOaQqDIUTocUQ==" spinCount="100000" sheet="1" objects="1" scenarios="1" formatRows="0" insertRows="0" deleteRows="0" selectLockedCells="1"/>
  <mergeCells count="101">
    <mergeCell ref="N25:P25"/>
    <mergeCell ref="J20:L20"/>
    <mergeCell ref="J21:L21"/>
    <mergeCell ref="J22:L22"/>
    <mergeCell ref="J23:L23"/>
    <mergeCell ref="N11:P11"/>
    <mergeCell ref="N12:P12"/>
    <mergeCell ref="N13:P13"/>
    <mergeCell ref="N14:P14"/>
    <mergeCell ref="N15:P15"/>
    <mergeCell ref="N22:P22"/>
    <mergeCell ref="N23:P23"/>
    <mergeCell ref="G9:G11"/>
    <mergeCell ref="I9:I11"/>
    <mergeCell ref="N7:P8"/>
    <mergeCell ref="N9:P9"/>
    <mergeCell ref="N10:P10"/>
    <mergeCell ref="N26:P26"/>
    <mergeCell ref="N17:P17"/>
    <mergeCell ref="N18:P18"/>
    <mergeCell ref="N19:P19"/>
    <mergeCell ref="N20:P20"/>
    <mergeCell ref="N21:P21"/>
    <mergeCell ref="N16:P16"/>
    <mergeCell ref="J9:L9"/>
    <mergeCell ref="J10:L10"/>
    <mergeCell ref="J11:L11"/>
    <mergeCell ref="J12:L12"/>
    <mergeCell ref="J13:L13"/>
    <mergeCell ref="J14:L14"/>
    <mergeCell ref="J15:L15"/>
    <mergeCell ref="J16:L16"/>
    <mergeCell ref="J17:L17"/>
    <mergeCell ref="J18:L18"/>
    <mergeCell ref="J19:L19"/>
    <mergeCell ref="N24:P24"/>
    <mergeCell ref="C2:L2"/>
    <mergeCell ref="C3:L3"/>
    <mergeCell ref="C4:L4"/>
    <mergeCell ref="H7:H8"/>
    <mergeCell ref="J7:L8"/>
    <mergeCell ref="A5:C5"/>
    <mergeCell ref="A6:C6"/>
    <mergeCell ref="A7:A8"/>
    <mergeCell ref="D5:G5"/>
    <mergeCell ref="I5:O5"/>
    <mergeCell ref="M7:M8"/>
    <mergeCell ref="G7:G8"/>
    <mergeCell ref="D6:Q6"/>
    <mergeCell ref="I7:I8"/>
    <mergeCell ref="B7:F7"/>
    <mergeCell ref="Q7:Q8"/>
    <mergeCell ref="E15:E17"/>
    <mergeCell ref="F15:F17"/>
    <mergeCell ref="A9:A11"/>
    <mergeCell ref="B9:B11"/>
    <mergeCell ref="C9:C11"/>
    <mergeCell ref="D9:D11"/>
    <mergeCell ref="A12:A14"/>
    <mergeCell ref="B12:B14"/>
    <mergeCell ref="C12:C14"/>
    <mergeCell ref="D12:D14"/>
    <mergeCell ref="A15:A17"/>
    <mergeCell ref="B15:B17"/>
    <mergeCell ref="C15:C17"/>
    <mergeCell ref="D15:D17"/>
    <mergeCell ref="E12:E14"/>
    <mergeCell ref="E9:E11"/>
    <mergeCell ref="F9:F11"/>
    <mergeCell ref="A18:A20"/>
    <mergeCell ref="B18:B20"/>
    <mergeCell ref="C18:C20"/>
    <mergeCell ref="D18:D20"/>
    <mergeCell ref="E18:E20"/>
    <mergeCell ref="A21:A23"/>
    <mergeCell ref="B21:B23"/>
    <mergeCell ref="C21:C23"/>
    <mergeCell ref="D21:D23"/>
    <mergeCell ref="E21:E23"/>
    <mergeCell ref="A24:A26"/>
    <mergeCell ref="B24:B26"/>
    <mergeCell ref="C24:C26"/>
    <mergeCell ref="D24:D26"/>
    <mergeCell ref="E24:E26"/>
    <mergeCell ref="J24:L24"/>
    <mergeCell ref="J25:L25"/>
    <mergeCell ref="F24:F26"/>
    <mergeCell ref="G24:G26"/>
    <mergeCell ref="J26:L26"/>
    <mergeCell ref="I12:I14"/>
    <mergeCell ref="I15:I17"/>
    <mergeCell ref="I18:I20"/>
    <mergeCell ref="I21:I23"/>
    <mergeCell ref="I24:I26"/>
    <mergeCell ref="F18:F20"/>
    <mergeCell ref="G18:G20"/>
    <mergeCell ref="G21:G23"/>
    <mergeCell ref="G12:G14"/>
    <mergeCell ref="G15:G17"/>
    <mergeCell ref="F21:F23"/>
    <mergeCell ref="F12:F14"/>
  </mergeCells>
  <phoneticPr fontId="3" type="noConversion"/>
  <conditionalFormatting sqref="G9:G26">
    <cfRule type="cellIs" dxfId="22" priority="22" stopIfTrue="1" operator="equal">
      <formula>"GRAVE"</formula>
    </cfRule>
    <cfRule type="cellIs" dxfId="21" priority="23" stopIfTrue="1" operator="equal">
      <formula>"MODERADO"</formula>
    </cfRule>
    <cfRule type="cellIs" dxfId="20" priority="24" stopIfTrue="1" operator="equal">
      <formula>"LEVE"</formula>
    </cfRule>
  </conditionalFormatting>
  <conditionalFormatting sqref="I9:I26">
    <cfRule type="containsText" dxfId="19" priority="2" operator="containsText" text="Si el proceso lo requiere">
      <formula>NOT(ISERROR(SEARCH("Si el proceso lo requiere",I9)))</formula>
    </cfRule>
    <cfRule type="containsText" dxfId="18" priority="4" operator="containsText" text="Debe formularse">
      <formula>NOT(ISERROR(SEARCH("Debe formularse",I9)))</formula>
    </cfRule>
  </conditionalFormatting>
  <conditionalFormatting sqref="I15:I17">
    <cfRule type="containsText" dxfId="17" priority="3" operator="containsText" text="SI el proceso lo requiere">
      <formula>NOT(ISERROR(SEARCH("SI el proceso lo requiere",I15)))</formula>
    </cfRule>
  </conditionalFormatting>
  <conditionalFormatting sqref="I9:I26">
    <cfRule type="cellIs" dxfId="16" priority="1" operator="equal">
      <formula>"NO"</formula>
    </cfRule>
  </conditionalFormatting>
  <dataValidations xWindow="74" yWindow="439" count="6">
    <dataValidation type="date" operator="greaterThan" allowBlank="1" showInputMessage="1" showErrorMessage="1" errorTitle="INTRODUZCA FECHA" error="DD/MM/AA" promptTitle="FECHA DE ELABORACIÓN" prompt="Ingrese la fecha en la cual elabora el plan de manejo de riesgos" sqref="P3">
      <formula1>#REF!</formula1>
    </dataValidation>
    <dataValidation allowBlank="1" showInputMessage="1" showErrorMessage="1" promptTitle="TRATAMIENTO DEL RIESGO" prompt="Defina el tratamiento a dar el riesgo" sqref="H9:H26"/>
    <dataValidation allowBlank="1" showInputMessage="1" showErrorMessage="1" promptTitle="CONTINGENCIA" prompt="Defina la accion que debe seguir al momento de materializarse el riesgo, con el fin de que se siga prestando el servicio  o se pueda desarrollar las operaciones con el menor traumatismo posible." sqref="J9:K26 L11:L26"/>
    <dataValidation allowBlank="1" showInputMessage="1" showErrorMessage="1" promptTitle="Responsable Contingencia" prompt="Establezca quien es el responsable que lidera la acción de contingencia." sqref="Q9:Q10 M9:N26 O10:O26"/>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P10:P11"/>
    <dataValidation allowBlank="1" showInputMessage="1" showErrorMessage="1" promptTitle="Responable de recuperación" prompt="Establezca quien es el responsable de liderar la accción de recuperación." sqref="Q11"/>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T73"/>
  <sheetViews>
    <sheetView zoomScaleNormal="100" zoomScaleSheetLayoutView="130" workbookViewId="0">
      <pane xSplit="3" ySplit="8" topLeftCell="N9" activePane="bottomRight" state="frozen"/>
      <selection pane="topRight" activeCell="D1" sqref="D1"/>
      <selection pane="bottomLeft" activeCell="A9" sqref="A9"/>
      <selection pane="bottomRight" activeCell="P16" sqref="P16:Q16"/>
    </sheetView>
  </sheetViews>
  <sheetFormatPr baseColWidth="10" defaultColWidth="11.42578125" defaultRowHeight="12.75" x14ac:dyDescent="0.2"/>
  <cols>
    <col min="1" max="1" width="5.28515625" style="3" customWidth="1"/>
    <col min="2" max="2" width="12" style="4" customWidth="1"/>
    <col min="3" max="3" width="24.7109375" style="4" customWidth="1"/>
    <col min="4" max="5" width="32.42578125" style="4" customWidth="1"/>
    <col min="6" max="6" width="24.7109375" style="4" customWidth="1"/>
    <col min="7" max="7" width="14.5703125" style="4" customWidth="1"/>
    <col min="8" max="8" width="18" style="3" customWidth="1"/>
    <col min="9" max="10" width="12.42578125" style="3" customWidth="1"/>
    <col min="11" max="11" width="13.42578125" style="3" customWidth="1"/>
    <col min="12" max="13" width="35.7109375" style="3" customWidth="1"/>
    <col min="14" max="14" width="13.42578125" style="3" customWidth="1"/>
    <col min="15" max="15" width="9.7109375" style="3" customWidth="1"/>
    <col min="16" max="16" width="35.7109375" style="3" customWidth="1"/>
    <col min="17" max="17" width="9.28515625" style="3" customWidth="1"/>
    <col min="18" max="18" width="16.42578125" style="3" customWidth="1"/>
    <col min="19" max="16384" width="11.42578125" style="3"/>
  </cols>
  <sheetData>
    <row r="1" spans="1:20" s="5" customFormat="1" ht="19.5" customHeight="1" x14ac:dyDescent="0.2">
      <c r="A1" s="46"/>
      <c r="B1" s="44"/>
      <c r="C1" s="44"/>
      <c r="D1" s="44"/>
      <c r="E1" s="44"/>
      <c r="F1" s="44"/>
      <c r="G1" s="44"/>
      <c r="H1" s="44"/>
      <c r="I1" s="44"/>
      <c r="J1" s="44"/>
      <c r="K1" s="44"/>
      <c r="L1" s="44"/>
      <c r="M1" s="44"/>
      <c r="N1" s="44"/>
      <c r="O1" s="44"/>
      <c r="P1" s="44"/>
      <c r="Q1" s="41" t="s">
        <v>9</v>
      </c>
      <c r="R1" s="42" t="s">
        <v>89</v>
      </c>
    </row>
    <row r="2" spans="1:20" s="5" customFormat="1" ht="18.75" customHeight="1" x14ac:dyDescent="0.2">
      <c r="A2" s="47"/>
      <c r="B2" s="156" t="s">
        <v>95</v>
      </c>
      <c r="C2" s="156"/>
      <c r="D2" s="156"/>
      <c r="E2" s="156"/>
      <c r="F2" s="156"/>
      <c r="G2" s="156"/>
      <c r="H2" s="156"/>
      <c r="I2" s="156"/>
      <c r="J2" s="156"/>
      <c r="K2" s="156"/>
      <c r="L2" s="156"/>
      <c r="M2" s="156"/>
      <c r="N2" s="156"/>
      <c r="O2" s="156"/>
      <c r="P2" s="45"/>
      <c r="Q2" s="41" t="s">
        <v>10</v>
      </c>
      <c r="R2" s="42">
        <v>2</v>
      </c>
    </row>
    <row r="3" spans="1:20" s="5" customFormat="1" ht="18.75" customHeight="1" x14ac:dyDescent="0.2">
      <c r="A3" s="47"/>
      <c r="B3" s="156" t="s">
        <v>80</v>
      </c>
      <c r="C3" s="156"/>
      <c r="D3" s="156"/>
      <c r="E3" s="156"/>
      <c r="F3" s="156"/>
      <c r="G3" s="156"/>
      <c r="H3" s="156"/>
      <c r="I3" s="156"/>
      <c r="J3" s="156"/>
      <c r="K3" s="156"/>
      <c r="L3" s="156"/>
      <c r="M3" s="156"/>
      <c r="N3" s="156"/>
      <c r="O3" s="156"/>
      <c r="P3" s="45"/>
      <c r="Q3" s="41" t="s">
        <v>11</v>
      </c>
      <c r="R3" s="43" t="s">
        <v>139</v>
      </c>
    </row>
    <row r="4" spans="1:20" s="5" customFormat="1" ht="18.75" customHeight="1" x14ac:dyDescent="0.2">
      <c r="A4" s="47"/>
      <c r="B4" s="45"/>
      <c r="C4" s="45"/>
      <c r="D4" s="45"/>
      <c r="E4" s="45"/>
      <c r="F4" s="45"/>
      <c r="G4" s="45"/>
      <c r="H4" s="45"/>
      <c r="I4" s="45"/>
      <c r="J4" s="45"/>
      <c r="K4" s="45"/>
      <c r="L4" s="45"/>
      <c r="M4" s="45"/>
      <c r="N4" s="45"/>
      <c r="O4" s="45"/>
      <c r="P4" s="45"/>
      <c r="Q4" s="41" t="s">
        <v>86</v>
      </c>
      <c r="R4" s="42" t="s">
        <v>12</v>
      </c>
    </row>
    <row r="5" spans="1:20" s="1" customFormat="1" ht="29.25" customHeight="1" x14ac:dyDescent="0.2">
      <c r="A5" s="167" t="str">
        <f>'01-Mapa de riesgo'!A5:C5</f>
        <v xml:space="preserve">PROCESO (Usuario Metodología)  </v>
      </c>
      <c r="B5" s="167"/>
      <c r="C5" s="167"/>
      <c r="D5" s="229" t="str">
        <f>'01-Mapa de riesgo'!D5:G5</f>
        <v>Vicerrectoría de Investigaciones, Innovación y Extensión</v>
      </c>
      <c r="E5" s="230"/>
      <c r="F5" s="230"/>
      <c r="G5" s="230"/>
      <c r="H5" s="231"/>
      <c r="I5" s="233" t="s">
        <v>77</v>
      </c>
      <c r="J5" s="233"/>
      <c r="K5" s="228" t="s">
        <v>342</v>
      </c>
      <c r="L5" s="228"/>
      <c r="M5" s="228"/>
      <c r="N5" s="228"/>
      <c r="O5" s="228"/>
      <c r="P5" s="227" t="s">
        <v>13</v>
      </c>
      <c r="Q5" s="227"/>
      <c r="R5" s="114">
        <v>42308</v>
      </c>
    </row>
    <row r="6" spans="1:20" s="1" customFormat="1" ht="66" customHeight="1" thickBot="1" x14ac:dyDescent="0.25">
      <c r="A6" s="222" t="str">
        <f>'01-Mapa de riesgo'!A6:C6</f>
        <v>OBJETIVO DEL PROCESO (Usuario Metodología):</v>
      </c>
      <c r="B6" s="223"/>
      <c r="C6" s="223"/>
      <c r="D6" s="224">
        <f>'01-Mapa de riesgo'!D6:U6</f>
        <v>0</v>
      </c>
      <c r="E6" s="224"/>
      <c r="F6" s="224"/>
      <c r="G6" s="224"/>
      <c r="H6" s="224"/>
      <c r="I6" s="224"/>
      <c r="J6" s="224"/>
      <c r="K6" s="224"/>
      <c r="L6" s="224"/>
      <c r="M6" s="224"/>
      <c r="N6" s="224"/>
      <c r="O6" s="224"/>
      <c r="P6" s="224"/>
      <c r="Q6" s="224"/>
      <c r="R6" s="225"/>
    </row>
    <row r="7" spans="1:20" s="1" customFormat="1" ht="32.25" customHeight="1" x14ac:dyDescent="0.2">
      <c r="A7" s="234" t="s">
        <v>73</v>
      </c>
      <c r="B7" s="162" t="s">
        <v>115</v>
      </c>
      <c r="C7" s="162"/>
      <c r="D7" s="162"/>
      <c r="E7" s="162"/>
      <c r="F7" s="162"/>
      <c r="G7" s="162" t="s">
        <v>110</v>
      </c>
      <c r="H7" s="162" t="s">
        <v>2</v>
      </c>
      <c r="I7" s="162" t="s">
        <v>119</v>
      </c>
      <c r="J7" s="162" t="s">
        <v>78</v>
      </c>
      <c r="K7" s="162"/>
      <c r="L7" s="162"/>
      <c r="M7" s="162" t="s">
        <v>76</v>
      </c>
      <c r="N7" s="162"/>
      <c r="O7" s="162"/>
      <c r="P7" s="162"/>
      <c r="Q7" s="162"/>
      <c r="R7" s="232" t="s">
        <v>26</v>
      </c>
    </row>
    <row r="8" spans="1:20" s="2" customFormat="1" ht="38.25" customHeight="1" x14ac:dyDescent="0.2">
      <c r="A8" s="235"/>
      <c r="B8" s="33" t="s">
        <v>101</v>
      </c>
      <c r="C8" s="33" t="s">
        <v>4</v>
      </c>
      <c r="D8" s="33" t="s">
        <v>0</v>
      </c>
      <c r="E8" s="33" t="s">
        <v>74</v>
      </c>
      <c r="F8" s="33" t="s">
        <v>40</v>
      </c>
      <c r="G8" s="163"/>
      <c r="H8" s="163"/>
      <c r="I8" s="226"/>
      <c r="J8" s="33" t="s">
        <v>82</v>
      </c>
      <c r="K8" s="33" t="s">
        <v>83</v>
      </c>
      <c r="L8" s="33" t="s">
        <v>84</v>
      </c>
      <c r="M8" s="48" t="s">
        <v>129</v>
      </c>
      <c r="N8" s="48" t="s">
        <v>79</v>
      </c>
      <c r="O8" s="48" t="s">
        <v>17</v>
      </c>
      <c r="P8" s="191" t="s">
        <v>130</v>
      </c>
      <c r="Q8" s="193"/>
      <c r="R8" s="204"/>
    </row>
    <row r="9" spans="1:20" s="2" customFormat="1" ht="62.45" customHeight="1" x14ac:dyDescent="0.2">
      <c r="A9" s="215">
        <v>1</v>
      </c>
      <c r="B9" s="196" t="str">
        <f>'01-Mapa de riesgo'!B9:B11</f>
        <v>Estratégico</v>
      </c>
      <c r="C9" s="196" t="str">
        <f>'01-Mapa de riesgo'!C9:C11</f>
        <v>Deficiencia interna en la financiación para proyectos de investigación</v>
      </c>
      <c r="D9" s="196" t="str">
        <f>'01-Mapa de riesgo'!D9:D11</f>
        <v>Disminución de los recursos para el fomento de la investigación.</v>
      </c>
      <c r="E9" s="196" t="str">
        <f>'01-Mapa de riesgo'!E9:E11</f>
        <v xml:space="preserve">Disminución presupuestalpara el financiación de los proyectos de investigación. Retención del 20% de los ingresos de los proyectos de investigación financiados por entidades externas en algunos casos. </v>
      </c>
      <c r="F9" s="196" t="str">
        <f>'01-Mapa de riesgo'!F9:F11</f>
        <v>Incumplimiento en las metas de los indicadores institucioonales. Reducción en los proyectos de investigación. Dismunición de la producción intelectual. Deterioro de las capacidades investigativas. Desmotivación para los investigadores de la universidad.</v>
      </c>
      <c r="G9" s="173" t="str">
        <f>'01-Mapa de riesgo'!Q9:Q11</f>
        <v>GRAVE</v>
      </c>
      <c r="H9" s="34" t="str">
        <f>'01-Mapa de riesgo'!R9:R11</f>
        <v>REDUCIR</v>
      </c>
      <c r="I9" s="122"/>
      <c r="J9" s="207" t="str">
        <f>'01-Mapa de riesgo'!U9:U11</f>
        <v>No de proyectos de investigación aprobados en la vigencia</v>
      </c>
      <c r="K9" s="206" t="s">
        <v>332</v>
      </c>
      <c r="L9" s="205" t="s">
        <v>333</v>
      </c>
      <c r="M9" s="39" t="str">
        <f>'01-Mapa de riesgo'!M9</f>
        <v>Socialización y difusión de las convocatorias externas Colciencias</v>
      </c>
      <c r="N9" s="37" t="str">
        <f>'01-Mapa de riesgo'!N9</f>
        <v>Otra</v>
      </c>
      <c r="O9" s="37" t="str">
        <f>'01-Mapa de riesgo'!O9</f>
        <v>Direccion</v>
      </c>
      <c r="P9" s="214" t="s">
        <v>345</v>
      </c>
      <c r="Q9" s="214"/>
      <c r="R9" s="213" t="s">
        <v>339</v>
      </c>
    </row>
    <row r="10" spans="1:20" s="2" customFormat="1" ht="62.45" customHeight="1" x14ac:dyDescent="0.2">
      <c r="A10" s="216"/>
      <c r="B10" s="196"/>
      <c r="C10" s="196"/>
      <c r="D10" s="196"/>
      <c r="E10" s="196"/>
      <c r="F10" s="196"/>
      <c r="G10" s="173"/>
      <c r="H10" s="34">
        <f>'01-Mapa de riesgo'!R10:R12</f>
        <v>0</v>
      </c>
      <c r="I10" s="122"/>
      <c r="J10" s="208"/>
      <c r="K10" s="206"/>
      <c r="L10" s="205"/>
      <c r="M10" s="39" t="str">
        <f>'01-Mapa de riesgo'!M10</f>
        <v>Diseño y realización de convocatorias períodicas para la financiación de proyectos de investigación según los recursos asignados.</v>
      </c>
      <c r="N10" s="37" t="str">
        <f>'01-Mapa de riesgo'!N10</f>
        <v>Otra</v>
      </c>
      <c r="O10" s="37" t="str">
        <f>'01-Mapa de riesgo'!O10</f>
        <v>Direccion</v>
      </c>
      <c r="P10" s="214" t="s">
        <v>343</v>
      </c>
      <c r="Q10" s="214"/>
      <c r="R10" s="213"/>
    </row>
    <row r="11" spans="1:20" s="2" customFormat="1" ht="62.45" customHeight="1" x14ac:dyDescent="0.2">
      <c r="A11" s="216"/>
      <c r="B11" s="196"/>
      <c r="C11" s="196"/>
      <c r="D11" s="196"/>
      <c r="E11" s="196"/>
      <c r="F11" s="196"/>
      <c r="G11" s="173"/>
      <c r="H11" s="34">
        <f>'01-Mapa de riesgo'!R11:R13</f>
        <v>0</v>
      </c>
      <c r="I11" s="122"/>
      <c r="J11" s="209"/>
      <c r="K11" s="206"/>
      <c r="L11" s="205"/>
      <c r="M11" s="39">
        <f>'01-Mapa de riesgo'!M11</f>
        <v>0</v>
      </c>
      <c r="N11" s="37">
        <f>'01-Mapa de riesgo'!N11</f>
        <v>0</v>
      </c>
      <c r="O11" s="37">
        <f>'01-Mapa de riesgo'!O11</f>
        <v>0</v>
      </c>
      <c r="P11" s="214" t="s">
        <v>344</v>
      </c>
      <c r="Q11" s="214"/>
      <c r="R11" s="213"/>
    </row>
    <row r="12" spans="1:20" s="2" customFormat="1" ht="62.45" customHeight="1" x14ac:dyDescent="0.2">
      <c r="A12" s="215">
        <v>2</v>
      </c>
      <c r="B12" s="196" t="str">
        <f>'01-Mapa de riesgo'!B12:B14</f>
        <v>Operacional</v>
      </c>
      <c r="C12" s="196" t="str">
        <f>'01-Mapa de riesgo'!C12:C14</f>
        <v xml:space="preserve">Dificultad en la recopilación de  información de extensión </v>
      </c>
      <c r="D12" s="196" t="str">
        <f>'01-Mapa de riesgo'!D12:D14</f>
        <v xml:space="preserve"> Una parte significativa de la  información de las actividades de extensión no se relaciona en el aplicativo correspondiente</v>
      </c>
      <c r="E12" s="196" t="str">
        <f>'01-Mapa de riesgo'!E12:E14</f>
        <v>Falta de cultura de los encargados de los procesos de extensión.
Desconocimiento de la normatividad en  extensión.</v>
      </c>
      <c r="F12" s="196" t="str">
        <f>'01-Mapa de riesgo'!F12:F14</f>
        <v>Impacto en los indicadores de la universidad.
Disminución de recursos para la universidad.
Bajo nivel de posicionamiento en las actividades de extensión.</v>
      </c>
      <c r="G12" s="173" t="str">
        <f>'01-Mapa de riesgo'!Q12:Q14</f>
        <v>LEVE</v>
      </c>
      <c r="H12" s="34" t="str">
        <f>'01-Mapa de riesgo'!R12:R14</f>
        <v>ASUMIR</v>
      </c>
      <c r="I12" s="122"/>
      <c r="J12" s="207" t="str">
        <f>'01-Mapa de riesgo'!U12:U14</f>
        <v>(No de actividades de extensión año n / No de actividades de extensión año n-1)*100</v>
      </c>
      <c r="K12" s="206">
        <f>(435/368)*100</f>
        <v>118.20652173913044</v>
      </c>
      <c r="L12" s="205" t="s">
        <v>334</v>
      </c>
      <c r="M12" s="39" t="str">
        <f>'01-Mapa de riesgo'!M12</f>
        <v>Cumplimiento de la norma</v>
      </c>
      <c r="N12" s="37" t="str">
        <f>'01-Mapa de riesgo'!N12</f>
        <v>Otra</v>
      </c>
      <c r="O12" s="37" t="str">
        <f>'01-Mapa de riesgo'!O12</f>
        <v>Direccion</v>
      </c>
      <c r="P12" s="214" t="s">
        <v>335</v>
      </c>
      <c r="Q12" s="214"/>
      <c r="R12" s="213" t="s">
        <v>339</v>
      </c>
    </row>
    <row r="13" spans="1:20" s="2" customFormat="1" ht="108.75" customHeight="1" x14ac:dyDescent="0.2">
      <c r="A13" s="216"/>
      <c r="B13" s="196"/>
      <c r="C13" s="196"/>
      <c r="D13" s="196"/>
      <c r="E13" s="196"/>
      <c r="F13" s="196"/>
      <c r="G13" s="173"/>
      <c r="H13" s="34">
        <f>'01-Mapa de riesgo'!R13:R15</f>
        <v>0</v>
      </c>
      <c r="I13" s="122"/>
      <c r="J13" s="208"/>
      <c r="K13" s="206"/>
      <c r="L13" s="205"/>
      <c r="M13" s="39" t="str">
        <f>'01-Mapa de riesgo'!M13</f>
        <v xml:space="preserve">Expedición de paz y salvo de las facultades </v>
      </c>
      <c r="N13" s="37" t="str">
        <f>'01-Mapa de riesgo'!N13</f>
        <v>Anual</v>
      </c>
      <c r="O13" s="37" t="str">
        <f>'01-Mapa de riesgo'!O13</f>
        <v>Direccion</v>
      </c>
      <c r="P13" s="214" t="s">
        <v>346</v>
      </c>
      <c r="Q13" s="214"/>
      <c r="R13" s="213"/>
      <c r="T13" s="236"/>
    </row>
    <row r="14" spans="1:20" s="2" customFormat="1" ht="62.45" customHeight="1" x14ac:dyDescent="0.2">
      <c r="A14" s="216"/>
      <c r="B14" s="196"/>
      <c r="C14" s="196"/>
      <c r="D14" s="196"/>
      <c r="E14" s="196"/>
      <c r="F14" s="196"/>
      <c r="G14" s="173"/>
      <c r="H14" s="34">
        <f>'01-Mapa de riesgo'!R14:R16</f>
        <v>0</v>
      </c>
      <c r="I14" s="122"/>
      <c r="J14" s="209"/>
      <c r="K14" s="206"/>
      <c r="L14" s="205"/>
      <c r="M14" s="39" t="str">
        <f>'01-Mapa de riesgo'!M14</f>
        <v>Recordatorio de registro en las actividades de extensión</v>
      </c>
      <c r="N14" s="37" t="str">
        <f>'01-Mapa de riesgo'!N14</f>
        <v>Otra</v>
      </c>
      <c r="O14" s="37" t="str">
        <f>'01-Mapa de riesgo'!O14</f>
        <v>Direccion</v>
      </c>
      <c r="P14" s="214" t="s">
        <v>347</v>
      </c>
      <c r="Q14" s="214"/>
      <c r="R14" s="213"/>
      <c r="T14" s="236"/>
    </row>
    <row r="15" spans="1:20" ht="62.45" customHeight="1" x14ac:dyDescent="0.2">
      <c r="A15" s="215">
        <v>3</v>
      </c>
      <c r="B15" s="196" t="str">
        <f>'01-Mapa de riesgo'!B15:B17</f>
        <v>Tecnología</v>
      </c>
      <c r="C15" s="196" t="str">
        <f>'01-Mapa de riesgo'!C15:C17</f>
        <v>Pérdida de información</v>
      </c>
      <c r="D15" s="196" t="str">
        <f>'01-Mapa de riesgo'!D15:D17</f>
        <v xml:space="preserve">No se cuenta con el diseño de una estrategia que permita mitigar el impacto de una posible falla en los equipos de computo de la dependencia o la perdida de archivos fisicos. </v>
      </c>
      <c r="E15" s="196" t="str">
        <f>'01-Mapa de riesgo'!E15:E17</f>
        <v>Falta de diseño de planes de contingencia para posibles fallas en los sistemas. * Desconocimiento de los impactos negativos en la perdida de información primordial para el desarrollo del proceso. * No se realizan back up de la información de cada uno de los equipos de computo de la Vicerrectoría de Investigaciones y gran parte de la información clasificada como importante se tiene en físico y  solo en un  original</v>
      </c>
      <c r="F15" s="196" t="str">
        <f>'01-Mapa de riesgo'!F15:F17</f>
        <v>*Reprocesos en los trámites administrativos. *Falta de soportes de los indicadores enviados a los entes de control. *Falta de evidencia en los procesos de convocatorias internas y externas.</v>
      </c>
      <c r="G15" s="173" t="str">
        <f>'01-Mapa de riesgo'!Q15:Q17</f>
        <v>MODERADO</v>
      </c>
      <c r="H15" s="34" t="str">
        <f>'01-Mapa de riesgo'!R15:R17</f>
        <v>REDUCIR</v>
      </c>
      <c r="I15" s="122"/>
      <c r="J15" s="207" t="str">
        <f>'01-Mapa de riesgo'!U15:U17</f>
        <v>No de Back up por año</v>
      </c>
      <c r="K15" s="206">
        <v>4</v>
      </c>
      <c r="L15" s="205" t="s">
        <v>336</v>
      </c>
      <c r="M15" s="39" t="str">
        <f>'01-Mapa de riesgo'!M15</f>
        <v>Back up en discos extraibles</v>
      </c>
      <c r="N15" s="37">
        <f>'01-Mapa de riesgo'!N15</f>
        <v>0</v>
      </c>
      <c r="O15" s="37">
        <f>'01-Mapa de riesgo'!O15</f>
        <v>0</v>
      </c>
      <c r="P15" s="214" t="s">
        <v>337</v>
      </c>
      <c r="Q15" s="214"/>
      <c r="R15" s="213" t="s">
        <v>339</v>
      </c>
    </row>
    <row r="16" spans="1:20" ht="62.45" customHeight="1" x14ac:dyDescent="0.2">
      <c r="A16" s="216"/>
      <c r="B16" s="196"/>
      <c r="C16" s="196"/>
      <c r="D16" s="196"/>
      <c r="E16" s="196"/>
      <c r="F16" s="196"/>
      <c r="G16" s="173"/>
      <c r="H16" s="34">
        <f>'01-Mapa de riesgo'!R16:R18</f>
        <v>0</v>
      </c>
      <c r="I16" s="122"/>
      <c r="J16" s="208"/>
      <c r="K16" s="206"/>
      <c r="L16" s="205"/>
      <c r="M16" s="39" t="str">
        <f>'01-Mapa de riesgo'!M16</f>
        <v>Información guardada en dropbox</v>
      </c>
      <c r="N16" s="37">
        <f>'01-Mapa de riesgo'!N16</f>
        <v>0</v>
      </c>
      <c r="O16" s="37">
        <f>'01-Mapa de riesgo'!O16</f>
        <v>0</v>
      </c>
      <c r="P16" s="214" t="s">
        <v>338</v>
      </c>
      <c r="Q16" s="214"/>
      <c r="R16" s="213"/>
    </row>
    <row r="17" spans="1:18" ht="62.45" customHeight="1" x14ac:dyDescent="0.2">
      <c r="A17" s="216"/>
      <c r="B17" s="196"/>
      <c r="C17" s="196"/>
      <c r="D17" s="196"/>
      <c r="E17" s="196"/>
      <c r="F17" s="196"/>
      <c r="G17" s="173"/>
      <c r="H17" s="34">
        <f>'01-Mapa de riesgo'!R17:R19</f>
        <v>0</v>
      </c>
      <c r="I17" s="122"/>
      <c r="J17" s="209"/>
      <c r="K17" s="206"/>
      <c r="L17" s="205"/>
      <c r="M17" s="39">
        <f>'01-Mapa de riesgo'!M17</f>
        <v>0</v>
      </c>
      <c r="N17" s="37">
        <f>'01-Mapa de riesgo'!N17</f>
        <v>0</v>
      </c>
      <c r="O17" s="37">
        <f>'01-Mapa de riesgo'!O17</f>
        <v>0</v>
      </c>
      <c r="P17" s="214"/>
      <c r="Q17" s="214"/>
      <c r="R17" s="213"/>
    </row>
    <row r="18" spans="1:18" ht="62.45" customHeight="1" x14ac:dyDescent="0.2">
      <c r="A18" s="215">
        <v>4</v>
      </c>
      <c r="B18" s="196" t="str">
        <f>'01-Mapa de riesgo'!B18:B20</f>
        <v>Operacional</v>
      </c>
      <c r="C18" s="196" t="str">
        <f>'01-Mapa de riesgo'!C18:C20</f>
        <v>Vulnerabilidad en la propiedad intelectual de los proyectos de investigación.</v>
      </c>
      <c r="D18" s="196" t="str">
        <f>'01-Mapa de riesgo'!D18:D20</f>
        <v>Los proyectos de investigación desarrollados por los docentes de la Universidad Tecnológica de Pereira cuentan con información que debe ser manejada con altos indices de confidencialidad, por lo que es necesario la firma de acuerdos y actas de propiedad intelectual para salvaguardar los datos, conocimientos y resultados que se obtengan de ellos.</v>
      </c>
      <c r="E18" s="196" t="str">
        <f>'01-Mapa de riesgo'!E18:E20</f>
        <v>Falta de conocimiento en la normatividad de propiedad intelectual al interior de la institución. Falta de establecer una cadena de custodia de los proyectos a presentar no solo en convocatorias internas sino también en convocatorias externas</v>
      </c>
      <c r="F18" s="196" t="str">
        <f>'01-Mapa de riesgo'!F18:F20</f>
        <v>Vulnerabilidad de la propiedad intelectual de las propuestas. Uso inadecuado de la información de los proyectos de investigación</v>
      </c>
      <c r="G18" s="173" t="str">
        <f>'01-Mapa de riesgo'!Q18:Q20</f>
        <v>MODERADO</v>
      </c>
      <c r="H18" s="34" t="str">
        <f>'01-Mapa de riesgo'!R18:R20</f>
        <v>REDUCIR</v>
      </c>
      <c r="I18" s="122"/>
      <c r="J18" s="207" t="str">
        <f>'01-Mapa de riesgo'!U18:U20</f>
        <v xml:space="preserve">No de Acuerdos de Propiedad Intelectual firmados </v>
      </c>
      <c r="K18" s="206">
        <v>35</v>
      </c>
      <c r="L18" s="205" t="s">
        <v>340</v>
      </c>
      <c r="M18" s="39" t="str">
        <f>'01-Mapa de riesgo'!M18</f>
        <v xml:space="preserve">Acuerdo de Propiedad Intelectual </v>
      </c>
      <c r="N18" s="37" t="str">
        <f>'01-Mapa de riesgo'!N18</f>
        <v>Otra</v>
      </c>
      <c r="O18" s="37" t="str">
        <f>'01-Mapa de riesgo'!O18</f>
        <v>Preventivo</v>
      </c>
      <c r="P18" s="214"/>
      <c r="Q18" s="214"/>
      <c r="R18" s="213" t="s">
        <v>339</v>
      </c>
    </row>
    <row r="19" spans="1:18" ht="62.45" customHeight="1" x14ac:dyDescent="0.2">
      <c r="A19" s="216"/>
      <c r="B19" s="196"/>
      <c r="C19" s="196"/>
      <c r="D19" s="196"/>
      <c r="E19" s="196"/>
      <c r="F19" s="196"/>
      <c r="G19" s="173"/>
      <c r="H19" s="34">
        <f>'01-Mapa de riesgo'!R19:R21</f>
        <v>0</v>
      </c>
      <c r="I19" s="122"/>
      <c r="J19" s="208"/>
      <c r="K19" s="206"/>
      <c r="L19" s="205"/>
      <c r="M19" s="39" t="str">
        <f>'01-Mapa de riesgo'!M19</f>
        <v>Comité de Propiedad Intelectual</v>
      </c>
      <c r="N19" s="37" t="str">
        <f>'01-Mapa de riesgo'!N19</f>
        <v>Otra</v>
      </c>
      <c r="O19" s="37" t="str">
        <f>'01-Mapa de riesgo'!O19</f>
        <v>Preventivo</v>
      </c>
      <c r="P19" s="214" t="s">
        <v>341</v>
      </c>
      <c r="Q19" s="214"/>
      <c r="R19" s="213"/>
    </row>
    <row r="20" spans="1:18" ht="62.45" customHeight="1" x14ac:dyDescent="0.2">
      <c r="A20" s="216"/>
      <c r="B20" s="196"/>
      <c r="C20" s="196"/>
      <c r="D20" s="196"/>
      <c r="E20" s="196"/>
      <c r="F20" s="196"/>
      <c r="G20" s="173"/>
      <c r="H20" s="34">
        <f>'01-Mapa de riesgo'!R20:R22</f>
        <v>0</v>
      </c>
      <c r="I20" s="122"/>
      <c r="J20" s="209"/>
      <c r="K20" s="206"/>
      <c r="L20" s="205"/>
      <c r="M20" s="39" t="str">
        <f>'01-Mapa de riesgo'!M20</f>
        <v>Firma de acuerdos de confidencialidad</v>
      </c>
      <c r="N20" s="37" t="str">
        <f>'01-Mapa de riesgo'!N20</f>
        <v>Otra</v>
      </c>
      <c r="O20" s="37" t="str">
        <f>'01-Mapa de riesgo'!O20</f>
        <v>Preventivo</v>
      </c>
      <c r="P20" s="214"/>
      <c r="Q20" s="214"/>
      <c r="R20" s="213"/>
    </row>
    <row r="21" spans="1:18" ht="62.45" customHeight="1" x14ac:dyDescent="0.2">
      <c r="A21" s="215">
        <v>5</v>
      </c>
      <c r="B21" s="196">
        <f>'01-Mapa de riesgo'!B21:B23</f>
        <v>0</v>
      </c>
      <c r="C21" s="196">
        <f>'01-Mapa de riesgo'!C21:C23</f>
        <v>0</v>
      </c>
      <c r="D21" s="196">
        <f>'01-Mapa de riesgo'!D21:D23</f>
        <v>0</v>
      </c>
      <c r="E21" s="196">
        <f>'01-Mapa de riesgo'!E21:E23</f>
        <v>0</v>
      </c>
      <c r="F21" s="196">
        <f>'01-Mapa de riesgo'!F21:F23</f>
        <v>0</v>
      </c>
      <c r="G21" s="173" t="e">
        <f>'01-Mapa de riesgo'!Q21:Q23</f>
        <v>#DIV/0!</v>
      </c>
      <c r="H21" s="34">
        <f>'01-Mapa de riesgo'!R21:R23</f>
        <v>0</v>
      </c>
      <c r="I21" s="122"/>
      <c r="J21" s="207">
        <f>'01-Mapa de riesgo'!U21:U23</f>
        <v>0</v>
      </c>
      <c r="K21" s="206"/>
      <c r="L21" s="205"/>
      <c r="M21" s="39">
        <f>'01-Mapa de riesgo'!M21</f>
        <v>0</v>
      </c>
      <c r="N21" s="37">
        <f>'01-Mapa de riesgo'!N21</f>
        <v>0</v>
      </c>
      <c r="O21" s="37">
        <f>'01-Mapa de riesgo'!O21</f>
        <v>0</v>
      </c>
      <c r="P21" s="214"/>
      <c r="Q21" s="214"/>
      <c r="R21" s="213"/>
    </row>
    <row r="22" spans="1:18" ht="62.45" customHeight="1" x14ac:dyDescent="0.2">
      <c r="A22" s="216"/>
      <c r="B22" s="196"/>
      <c r="C22" s="196"/>
      <c r="D22" s="196"/>
      <c r="E22" s="196"/>
      <c r="F22" s="196"/>
      <c r="G22" s="173"/>
      <c r="H22" s="34">
        <f>'01-Mapa de riesgo'!R22:R24</f>
        <v>0</v>
      </c>
      <c r="I22" s="122"/>
      <c r="J22" s="208"/>
      <c r="K22" s="206"/>
      <c r="L22" s="205"/>
      <c r="M22" s="39">
        <f>'01-Mapa de riesgo'!M22</f>
        <v>0</v>
      </c>
      <c r="N22" s="37">
        <f>'01-Mapa de riesgo'!N22</f>
        <v>0</v>
      </c>
      <c r="O22" s="37">
        <f>'01-Mapa de riesgo'!O22</f>
        <v>0</v>
      </c>
      <c r="P22" s="214"/>
      <c r="Q22" s="214"/>
      <c r="R22" s="213"/>
    </row>
    <row r="23" spans="1:18" ht="62.45" customHeight="1" x14ac:dyDescent="0.2">
      <c r="A23" s="216"/>
      <c r="B23" s="196"/>
      <c r="C23" s="196"/>
      <c r="D23" s="196"/>
      <c r="E23" s="196"/>
      <c r="F23" s="196"/>
      <c r="G23" s="173"/>
      <c r="H23" s="34">
        <f>'01-Mapa de riesgo'!R23:R25</f>
        <v>0</v>
      </c>
      <c r="I23" s="122"/>
      <c r="J23" s="209"/>
      <c r="K23" s="206"/>
      <c r="L23" s="205"/>
      <c r="M23" s="39">
        <f>'01-Mapa de riesgo'!M23</f>
        <v>0</v>
      </c>
      <c r="N23" s="37">
        <f>'01-Mapa de riesgo'!N23</f>
        <v>0</v>
      </c>
      <c r="O23" s="37">
        <f>'01-Mapa de riesgo'!O23</f>
        <v>0</v>
      </c>
      <c r="P23" s="214"/>
      <c r="Q23" s="214"/>
      <c r="R23" s="213"/>
    </row>
    <row r="24" spans="1:18" ht="62.45" customHeight="1" x14ac:dyDescent="0.2">
      <c r="A24" s="215">
        <v>6</v>
      </c>
      <c r="B24" s="196">
        <f>'01-Mapa de riesgo'!B24:B26</f>
        <v>0</v>
      </c>
      <c r="C24" s="196">
        <f>'01-Mapa de riesgo'!C24:C26</f>
        <v>0</v>
      </c>
      <c r="D24" s="196">
        <f>'01-Mapa de riesgo'!D24:D26</f>
        <v>0</v>
      </c>
      <c r="E24" s="196">
        <f>'01-Mapa de riesgo'!E24:E26</f>
        <v>0</v>
      </c>
      <c r="F24" s="196">
        <f>'01-Mapa de riesgo'!F24:F26</f>
        <v>0</v>
      </c>
      <c r="G24" s="173" t="e">
        <f>'01-Mapa de riesgo'!Q24:Q26</f>
        <v>#DIV/0!</v>
      </c>
      <c r="H24" s="34">
        <f>'01-Mapa de riesgo'!R24:R26</f>
        <v>0</v>
      </c>
      <c r="I24" s="122"/>
      <c r="J24" s="207">
        <f>'01-Mapa de riesgo'!U24:U26</f>
        <v>0</v>
      </c>
      <c r="K24" s="206"/>
      <c r="L24" s="205"/>
      <c r="M24" s="39">
        <f>'01-Mapa de riesgo'!M24</f>
        <v>0</v>
      </c>
      <c r="N24" s="37">
        <f>'01-Mapa de riesgo'!N24</f>
        <v>0</v>
      </c>
      <c r="O24" s="37">
        <f>'01-Mapa de riesgo'!O24</f>
        <v>0</v>
      </c>
      <c r="P24" s="214"/>
      <c r="Q24" s="214"/>
      <c r="R24" s="213"/>
    </row>
    <row r="25" spans="1:18" ht="62.45" customHeight="1" x14ac:dyDescent="0.2">
      <c r="A25" s="216"/>
      <c r="B25" s="196"/>
      <c r="C25" s="196"/>
      <c r="D25" s="196"/>
      <c r="E25" s="196"/>
      <c r="F25" s="196"/>
      <c r="G25" s="173"/>
      <c r="H25" s="34">
        <f>'01-Mapa de riesgo'!R25:R27</f>
        <v>0</v>
      </c>
      <c r="I25" s="122"/>
      <c r="J25" s="208"/>
      <c r="K25" s="206"/>
      <c r="L25" s="205"/>
      <c r="M25" s="39">
        <f>'01-Mapa de riesgo'!M25</f>
        <v>0</v>
      </c>
      <c r="N25" s="37">
        <f>'01-Mapa de riesgo'!N25</f>
        <v>0</v>
      </c>
      <c r="O25" s="37">
        <f>'01-Mapa de riesgo'!O25</f>
        <v>0</v>
      </c>
      <c r="P25" s="214"/>
      <c r="Q25" s="214"/>
      <c r="R25" s="213"/>
    </row>
    <row r="26" spans="1:18" ht="62.45" customHeight="1" thickBot="1" x14ac:dyDescent="0.25">
      <c r="A26" s="217"/>
      <c r="B26" s="221"/>
      <c r="C26" s="221"/>
      <c r="D26" s="221"/>
      <c r="E26" s="221"/>
      <c r="F26" s="221"/>
      <c r="G26" s="182"/>
      <c r="H26" s="35">
        <f>'01-Mapa de riesgo'!R26:R28</f>
        <v>0</v>
      </c>
      <c r="I26" s="123"/>
      <c r="J26" s="210"/>
      <c r="K26" s="211"/>
      <c r="L26" s="212"/>
      <c r="M26" s="40">
        <f>'01-Mapa de riesgo'!M26</f>
        <v>0</v>
      </c>
      <c r="N26" s="38">
        <f>'01-Mapa de riesgo'!N26</f>
        <v>0</v>
      </c>
      <c r="O26" s="38">
        <f>'01-Mapa de riesgo'!O26</f>
        <v>0</v>
      </c>
      <c r="P26" s="219"/>
      <c r="Q26" s="220"/>
      <c r="R26" s="218"/>
    </row>
    <row r="27" spans="1:18" x14ac:dyDescent="0.2">
      <c r="A27" s="32"/>
      <c r="B27" s="36"/>
      <c r="C27" s="36"/>
      <c r="D27" s="36"/>
      <c r="E27" s="36"/>
      <c r="F27" s="36"/>
      <c r="G27" s="36"/>
      <c r="H27" s="32"/>
      <c r="I27" s="32"/>
      <c r="J27" s="32"/>
      <c r="K27" s="32"/>
      <c r="L27" s="32"/>
      <c r="M27" s="32"/>
      <c r="N27" s="32"/>
      <c r="O27" s="32"/>
      <c r="P27" s="32"/>
      <c r="Q27" s="32"/>
      <c r="R27" s="32"/>
    </row>
    <row r="28" spans="1:18" x14ac:dyDescent="0.2">
      <c r="A28" s="32"/>
      <c r="B28" s="36"/>
      <c r="C28" s="36"/>
      <c r="D28" s="36"/>
      <c r="E28" s="36"/>
      <c r="F28" s="36"/>
      <c r="G28" s="36"/>
      <c r="H28" s="32"/>
      <c r="I28" s="32"/>
      <c r="J28" s="32"/>
      <c r="K28" s="32"/>
      <c r="L28" s="32"/>
      <c r="M28" s="32"/>
      <c r="N28" s="32"/>
      <c r="O28" s="32"/>
      <c r="P28" s="32"/>
      <c r="Q28" s="32"/>
      <c r="R28" s="32"/>
    </row>
    <row r="29" spans="1:18" x14ac:dyDescent="0.2">
      <c r="A29" s="32"/>
      <c r="B29" s="36"/>
      <c r="C29" s="36"/>
      <c r="D29" s="36"/>
      <c r="E29" s="36"/>
      <c r="F29" s="36"/>
      <c r="G29" s="36"/>
      <c r="H29" s="32"/>
      <c r="I29" s="32"/>
      <c r="J29" s="32"/>
      <c r="K29" s="32"/>
      <c r="L29" s="32"/>
      <c r="M29" s="32"/>
      <c r="N29" s="32"/>
      <c r="O29" s="32"/>
      <c r="P29" s="32"/>
      <c r="Q29" s="32"/>
      <c r="R29" s="32"/>
    </row>
    <row r="30" spans="1:18" x14ac:dyDescent="0.2">
      <c r="A30" s="32"/>
      <c r="B30" s="36"/>
      <c r="C30" s="36"/>
      <c r="D30" s="36"/>
      <c r="E30" s="36"/>
      <c r="F30" s="36"/>
      <c r="G30" s="36"/>
      <c r="H30" s="32"/>
      <c r="I30" s="32"/>
      <c r="J30" s="32"/>
      <c r="K30" s="32"/>
      <c r="L30" s="32"/>
      <c r="M30" s="32"/>
      <c r="N30" s="32"/>
      <c r="O30" s="32"/>
      <c r="P30" s="32"/>
      <c r="Q30" s="32"/>
      <c r="R30" s="32"/>
    </row>
    <row r="31" spans="1:18" x14ac:dyDescent="0.2">
      <c r="A31" s="32"/>
      <c r="B31" s="36"/>
      <c r="C31" s="36"/>
      <c r="D31" s="36"/>
      <c r="E31" s="36"/>
      <c r="F31" s="36"/>
      <c r="G31" s="36"/>
      <c r="H31" s="32"/>
      <c r="I31" s="32"/>
      <c r="J31" s="32"/>
      <c r="K31" s="32"/>
      <c r="L31" s="32"/>
      <c r="M31" s="32"/>
      <c r="N31" s="32"/>
      <c r="O31" s="32"/>
      <c r="P31" s="32"/>
      <c r="Q31" s="32"/>
      <c r="R31" s="32"/>
    </row>
    <row r="32" spans="1:18" x14ac:dyDescent="0.2">
      <c r="A32" s="32"/>
      <c r="B32" s="36"/>
      <c r="C32" s="36"/>
      <c r="D32" s="36"/>
      <c r="E32" s="36"/>
      <c r="F32" s="36"/>
      <c r="G32" s="36"/>
      <c r="H32" s="32"/>
      <c r="I32" s="32"/>
      <c r="J32" s="32"/>
      <c r="K32" s="32"/>
      <c r="L32" s="32"/>
      <c r="M32" s="32"/>
      <c r="N32" s="32"/>
      <c r="O32" s="32"/>
      <c r="P32" s="32"/>
      <c r="Q32" s="32"/>
      <c r="R32" s="32"/>
    </row>
    <row r="33" spans="1:18" x14ac:dyDescent="0.2">
      <c r="A33" s="32"/>
      <c r="B33" s="36"/>
      <c r="C33" s="36"/>
      <c r="D33" s="36"/>
      <c r="E33" s="36"/>
      <c r="F33" s="36"/>
      <c r="G33" s="36"/>
      <c r="H33" s="32"/>
      <c r="I33" s="32"/>
      <c r="J33" s="32"/>
      <c r="K33" s="32"/>
      <c r="L33" s="32"/>
      <c r="M33" s="32"/>
      <c r="N33" s="32"/>
      <c r="O33" s="32"/>
      <c r="P33" s="32"/>
      <c r="Q33" s="32"/>
      <c r="R33" s="32"/>
    </row>
    <row r="34" spans="1:18" x14ac:dyDescent="0.2">
      <c r="A34" s="32"/>
      <c r="B34" s="36"/>
      <c r="C34" s="36"/>
      <c r="D34" s="36"/>
      <c r="E34" s="36"/>
      <c r="F34" s="36"/>
      <c r="G34" s="36"/>
      <c r="H34" s="32"/>
      <c r="I34" s="32"/>
      <c r="J34" s="32"/>
      <c r="K34" s="32"/>
      <c r="L34" s="32"/>
      <c r="M34" s="32"/>
      <c r="N34" s="32"/>
      <c r="O34" s="32"/>
      <c r="P34" s="32"/>
      <c r="Q34" s="32"/>
      <c r="R34" s="32"/>
    </row>
    <row r="35" spans="1:18" x14ac:dyDescent="0.2">
      <c r="A35" s="32"/>
      <c r="B35" s="36"/>
      <c r="C35" s="36"/>
      <c r="D35" s="36"/>
      <c r="E35" s="36"/>
      <c r="F35" s="36"/>
      <c r="G35" s="36"/>
      <c r="H35" s="32"/>
      <c r="I35" s="32"/>
      <c r="J35" s="32"/>
      <c r="K35" s="32"/>
      <c r="L35" s="32"/>
      <c r="M35" s="32"/>
      <c r="N35" s="32"/>
      <c r="O35" s="32"/>
      <c r="P35" s="32"/>
      <c r="Q35" s="32"/>
      <c r="R35" s="32"/>
    </row>
    <row r="36" spans="1:18" x14ac:dyDescent="0.2">
      <c r="A36" s="32"/>
      <c r="B36" s="36"/>
      <c r="C36" s="36"/>
      <c r="D36" s="36"/>
      <c r="E36" s="36"/>
      <c r="F36" s="36"/>
      <c r="G36" s="36"/>
      <c r="H36" s="32"/>
      <c r="I36" s="32"/>
      <c r="J36" s="32"/>
      <c r="K36" s="32"/>
      <c r="L36" s="32"/>
      <c r="M36" s="32"/>
      <c r="N36" s="32"/>
      <c r="O36" s="32"/>
      <c r="P36" s="32"/>
      <c r="Q36" s="32"/>
      <c r="R36" s="32"/>
    </row>
    <row r="37" spans="1:18" x14ac:dyDescent="0.2">
      <c r="A37" s="32"/>
      <c r="B37" s="36"/>
      <c r="C37" s="36"/>
      <c r="D37" s="36"/>
      <c r="E37" s="36"/>
      <c r="F37" s="36"/>
      <c r="G37" s="36"/>
      <c r="H37" s="32"/>
      <c r="I37" s="32"/>
      <c r="J37" s="32"/>
      <c r="K37" s="32"/>
      <c r="L37" s="32"/>
      <c r="M37" s="32"/>
      <c r="N37" s="32"/>
      <c r="O37" s="32"/>
      <c r="P37" s="32"/>
      <c r="Q37" s="32"/>
      <c r="R37" s="32"/>
    </row>
    <row r="38" spans="1:18" x14ac:dyDescent="0.2">
      <c r="A38" s="32"/>
      <c r="B38" s="36"/>
      <c r="C38" s="36"/>
      <c r="D38" s="36"/>
      <c r="E38" s="36"/>
      <c r="F38" s="36"/>
      <c r="G38" s="36"/>
      <c r="H38" s="32"/>
      <c r="I38" s="32"/>
      <c r="J38" s="32"/>
      <c r="K38" s="32"/>
      <c r="L38" s="32"/>
      <c r="M38" s="32"/>
      <c r="N38" s="32"/>
      <c r="O38" s="32"/>
      <c r="P38" s="32"/>
      <c r="Q38" s="32"/>
      <c r="R38" s="32"/>
    </row>
    <row r="39" spans="1:18" x14ac:dyDescent="0.2">
      <c r="A39" s="32"/>
      <c r="B39" s="36"/>
      <c r="C39" s="36"/>
      <c r="D39" s="36"/>
      <c r="E39" s="36"/>
      <c r="F39" s="36"/>
      <c r="G39" s="36"/>
      <c r="H39" s="32"/>
      <c r="I39" s="32"/>
      <c r="J39" s="32"/>
      <c r="K39" s="32"/>
      <c r="L39" s="32"/>
      <c r="M39" s="32"/>
      <c r="N39" s="32"/>
      <c r="O39" s="32"/>
      <c r="P39" s="32"/>
      <c r="Q39" s="32"/>
      <c r="R39" s="32"/>
    </row>
    <row r="40" spans="1:18" x14ac:dyDescent="0.2">
      <c r="A40" s="32"/>
      <c r="B40" s="36"/>
      <c r="C40" s="36"/>
      <c r="D40" s="36"/>
      <c r="E40" s="36"/>
      <c r="F40" s="36"/>
      <c r="G40" s="36"/>
      <c r="H40" s="32"/>
      <c r="I40" s="32"/>
      <c r="J40" s="32"/>
      <c r="K40" s="32"/>
      <c r="L40" s="32"/>
      <c r="M40" s="32"/>
      <c r="N40" s="32"/>
      <c r="O40" s="32"/>
      <c r="P40" s="32"/>
      <c r="Q40" s="32"/>
      <c r="R40" s="32"/>
    </row>
    <row r="41" spans="1:18" x14ac:dyDescent="0.2">
      <c r="A41" s="32"/>
      <c r="B41" s="36"/>
      <c r="C41" s="36"/>
      <c r="D41" s="36"/>
      <c r="E41" s="36"/>
      <c r="F41" s="36"/>
      <c r="G41" s="36"/>
      <c r="H41" s="32"/>
      <c r="I41" s="32"/>
      <c r="J41" s="32"/>
      <c r="K41" s="32"/>
      <c r="L41" s="32"/>
      <c r="M41" s="32"/>
      <c r="N41" s="32"/>
      <c r="O41" s="32"/>
      <c r="P41" s="32"/>
      <c r="Q41" s="32"/>
      <c r="R41" s="32"/>
    </row>
    <row r="42" spans="1:18" x14ac:dyDescent="0.2">
      <c r="A42" s="32"/>
      <c r="B42" s="36"/>
      <c r="C42" s="36"/>
      <c r="D42" s="36"/>
      <c r="E42" s="36"/>
      <c r="F42" s="36"/>
      <c r="G42" s="36"/>
      <c r="H42" s="32"/>
      <c r="I42" s="32"/>
      <c r="J42" s="32"/>
      <c r="K42" s="32"/>
      <c r="L42" s="32"/>
      <c r="M42" s="32"/>
      <c r="N42" s="32"/>
      <c r="O42" s="32"/>
      <c r="P42" s="32"/>
      <c r="Q42" s="32"/>
      <c r="R42" s="32"/>
    </row>
    <row r="43" spans="1:18" x14ac:dyDescent="0.2">
      <c r="A43" s="32"/>
      <c r="B43" s="36"/>
      <c r="C43" s="36"/>
      <c r="D43" s="36"/>
      <c r="E43" s="36"/>
      <c r="F43" s="36"/>
      <c r="G43" s="36"/>
      <c r="H43" s="32"/>
      <c r="I43" s="32"/>
      <c r="J43" s="32"/>
      <c r="K43" s="32"/>
      <c r="L43" s="32"/>
      <c r="M43" s="32"/>
      <c r="N43" s="32"/>
      <c r="O43" s="32"/>
      <c r="P43" s="32"/>
      <c r="Q43" s="32"/>
      <c r="R43" s="32"/>
    </row>
    <row r="44" spans="1:18" x14ac:dyDescent="0.2">
      <c r="A44" s="32"/>
      <c r="B44" s="36"/>
      <c r="C44" s="36"/>
      <c r="D44" s="36"/>
      <c r="E44" s="36"/>
      <c r="F44" s="36"/>
      <c r="G44" s="36"/>
      <c r="H44" s="32"/>
      <c r="I44" s="32"/>
      <c r="J44" s="32"/>
      <c r="K44" s="32"/>
      <c r="L44" s="32"/>
      <c r="M44" s="32"/>
      <c r="N44" s="32"/>
      <c r="O44" s="32"/>
      <c r="P44" s="32"/>
      <c r="Q44" s="32"/>
      <c r="R44" s="32"/>
    </row>
    <row r="45" spans="1:18" x14ac:dyDescent="0.2">
      <c r="A45" s="32"/>
      <c r="B45" s="36"/>
      <c r="C45" s="36"/>
      <c r="D45" s="36"/>
      <c r="E45" s="36"/>
      <c r="F45" s="36"/>
      <c r="G45" s="36"/>
      <c r="H45" s="32"/>
      <c r="I45" s="32"/>
      <c r="J45" s="32"/>
      <c r="K45" s="32"/>
      <c r="L45" s="32"/>
      <c r="M45" s="32"/>
      <c r="N45" s="32"/>
      <c r="O45" s="32"/>
      <c r="P45" s="32"/>
      <c r="Q45" s="32"/>
      <c r="R45" s="32"/>
    </row>
    <row r="46" spans="1:18" x14ac:dyDescent="0.2">
      <c r="A46" s="32"/>
      <c r="B46" s="36"/>
      <c r="C46" s="36"/>
      <c r="D46" s="36"/>
      <c r="E46" s="36"/>
      <c r="F46" s="36"/>
      <c r="G46" s="36"/>
      <c r="H46" s="32"/>
      <c r="I46" s="32"/>
      <c r="J46" s="32"/>
      <c r="K46" s="32"/>
      <c r="L46" s="32"/>
      <c r="M46" s="32"/>
      <c r="N46" s="32"/>
      <c r="O46" s="32"/>
      <c r="P46" s="32"/>
      <c r="Q46" s="32"/>
      <c r="R46" s="32"/>
    </row>
    <row r="47" spans="1:18" x14ac:dyDescent="0.2">
      <c r="A47" s="32"/>
      <c r="B47" s="36"/>
      <c r="C47" s="36"/>
      <c r="D47" s="36"/>
      <c r="E47" s="36"/>
      <c r="F47" s="36"/>
      <c r="G47" s="36"/>
      <c r="H47" s="32"/>
      <c r="I47" s="32"/>
      <c r="J47" s="32"/>
      <c r="K47" s="32"/>
      <c r="L47" s="32"/>
      <c r="M47" s="32"/>
      <c r="N47" s="32"/>
      <c r="O47" s="32"/>
      <c r="P47" s="32"/>
      <c r="Q47" s="32"/>
      <c r="R47" s="32"/>
    </row>
    <row r="48" spans="1:18" x14ac:dyDescent="0.2">
      <c r="A48" s="32"/>
      <c r="B48" s="36"/>
      <c r="C48" s="36"/>
      <c r="D48" s="36"/>
      <c r="E48" s="36"/>
      <c r="F48" s="36"/>
      <c r="G48" s="36"/>
      <c r="H48" s="32"/>
      <c r="I48" s="32"/>
      <c r="J48" s="32"/>
      <c r="K48" s="32"/>
      <c r="L48" s="32"/>
      <c r="M48" s="32"/>
      <c r="N48" s="32"/>
      <c r="O48" s="32"/>
      <c r="P48" s="32"/>
      <c r="Q48" s="32"/>
      <c r="R48" s="32"/>
    </row>
    <row r="49" spans="1:18" x14ac:dyDescent="0.2">
      <c r="A49" s="32"/>
      <c r="B49" s="36"/>
      <c r="C49" s="36"/>
      <c r="D49" s="36"/>
      <c r="E49" s="36"/>
      <c r="F49" s="36"/>
      <c r="G49" s="36"/>
      <c r="H49" s="32"/>
      <c r="I49" s="32"/>
      <c r="J49" s="32"/>
      <c r="K49" s="32"/>
      <c r="L49" s="32"/>
      <c r="M49" s="32"/>
      <c r="N49" s="32"/>
      <c r="O49" s="32"/>
      <c r="P49" s="32"/>
      <c r="Q49" s="32"/>
      <c r="R49" s="32"/>
    </row>
    <row r="50" spans="1:18" x14ac:dyDescent="0.2">
      <c r="A50" s="32"/>
      <c r="B50" s="36"/>
      <c r="C50" s="36"/>
      <c r="D50" s="36"/>
      <c r="E50" s="36"/>
      <c r="F50" s="36"/>
      <c r="G50" s="36"/>
      <c r="H50" s="32"/>
      <c r="I50" s="32"/>
      <c r="J50" s="32"/>
      <c r="K50" s="32"/>
      <c r="L50" s="32"/>
      <c r="M50" s="32"/>
      <c r="N50" s="32"/>
      <c r="O50" s="32"/>
      <c r="P50" s="32"/>
      <c r="Q50" s="32"/>
      <c r="R50" s="32"/>
    </row>
    <row r="51" spans="1:18" x14ac:dyDescent="0.2">
      <c r="A51" s="32"/>
      <c r="B51" s="36"/>
      <c r="C51" s="36"/>
      <c r="D51" s="36"/>
      <c r="E51" s="36"/>
      <c r="F51" s="36"/>
      <c r="G51" s="36"/>
      <c r="H51" s="32"/>
      <c r="I51" s="32"/>
      <c r="J51" s="32"/>
      <c r="K51" s="32"/>
      <c r="L51" s="32"/>
      <c r="M51" s="32"/>
      <c r="N51" s="32"/>
      <c r="O51" s="32"/>
      <c r="P51" s="32"/>
      <c r="Q51" s="32"/>
      <c r="R51" s="32"/>
    </row>
    <row r="52" spans="1:18" x14ac:dyDescent="0.2">
      <c r="A52" s="32"/>
      <c r="B52" s="36"/>
      <c r="C52" s="36"/>
      <c r="D52" s="36"/>
      <c r="E52" s="36"/>
      <c r="F52" s="36"/>
      <c r="G52" s="36"/>
      <c r="H52" s="32"/>
      <c r="I52" s="32"/>
      <c r="J52" s="32"/>
      <c r="K52" s="32"/>
      <c r="L52" s="32"/>
      <c r="M52" s="32"/>
      <c r="N52" s="32"/>
      <c r="O52" s="32"/>
      <c r="P52" s="32"/>
      <c r="Q52" s="32"/>
      <c r="R52" s="32"/>
    </row>
    <row r="53" spans="1:18" x14ac:dyDescent="0.2">
      <c r="A53" s="32"/>
      <c r="B53" s="36"/>
      <c r="C53" s="36"/>
      <c r="D53" s="36"/>
      <c r="E53" s="36"/>
      <c r="F53" s="36"/>
      <c r="G53" s="36"/>
      <c r="H53" s="32"/>
      <c r="I53" s="32"/>
      <c r="J53" s="32"/>
      <c r="K53" s="32"/>
      <c r="L53" s="32"/>
      <c r="M53" s="32"/>
      <c r="N53" s="32"/>
      <c r="O53" s="32"/>
      <c r="P53" s="32"/>
      <c r="Q53" s="32"/>
      <c r="R53" s="32"/>
    </row>
    <row r="54" spans="1:18" x14ac:dyDescent="0.2">
      <c r="A54" s="32"/>
      <c r="B54" s="36"/>
      <c r="C54" s="36"/>
      <c r="D54" s="36"/>
      <c r="E54" s="36"/>
      <c r="F54" s="36"/>
      <c r="G54" s="36"/>
      <c r="H54" s="32"/>
      <c r="I54" s="32"/>
      <c r="J54" s="32"/>
      <c r="K54" s="32"/>
      <c r="L54" s="32"/>
      <c r="M54" s="32"/>
      <c r="N54" s="32"/>
      <c r="O54" s="32"/>
      <c r="P54" s="32"/>
      <c r="Q54" s="32"/>
      <c r="R54" s="32"/>
    </row>
    <row r="55" spans="1:18" x14ac:dyDescent="0.2">
      <c r="A55" s="32"/>
      <c r="B55" s="36"/>
      <c r="C55" s="36"/>
      <c r="D55" s="36"/>
      <c r="E55" s="36"/>
      <c r="F55" s="36"/>
      <c r="G55" s="36"/>
      <c r="H55" s="32"/>
      <c r="I55" s="32"/>
      <c r="J55" s="32"/>
      <c r="K55" s="32"/>
      <c r="L55" s="32"/>
      <c r="M55" s="32"/>
      <c r="N55" s="32"/>
      <c r="O55" s="32"/>
      <c r="P55" s="32"/>
      <c r="Q55" s="32"/>
      <c r="R55" s="32"/>
    </row>
    <row r="56" spans="1:18" x14ac:dyDescent="0.2">
      <c r="A56" s="32"/>
      <c r="B56" s="36"/>
      <c r="C56" s="36"/>
      <c r="D56" s="36"/>
      <c r="E56" s="36"/>
      <c r="F56" s="36"/>
      <c r="G56" s="36"/>
      <c r="H56" s="32"/>
      <c r="I56" s="32"/>
      <c r="J56" s="32"/>
      <c r="K56" s="32"/>
      <c r="L56" s="32"/>
      <c r="M56" s="32"/>
      <c r="N56" s="32"/>
      <c r="O56" s="32"/>
      <c r="P56" s="32"/>
      <c r="Q56" s="32"/>
      <c r="R56" s="32"/>
    </row>
    <row r="57" spans="1:18" x14ac:dyDescent="0.2">
      <c r="A57" s="32"/>
      <c r="B57" s="36"/>
      <c r="C57" s="36"/>
      <c r="D57" s="36"/>
      <c r="E57" s="36"/>
      <c r="F57" s="36"/>
      <c r="G57" s="36"/>
      <c r="H57" s="32"/>
      <c r="I57" s="32"/>
      <c r="J57" s="32"/>
      <c r="K57" s="32"/>
      <c r="L57" s="32"/>
      <c r="M57" s="32"/>
      <c r="N57" s="32"/>
      <c r="O57" s="32"/>
      <c r="P57" s="32"/>
      <c r="Q57" s="32"/>
      <c r="R57" s="32"/>
    </row>
    <row r="58" spans="1:18" x14ac:dyDescent="0.2">
      <c r="A58" s="32"/>
      <c r="B58" s="36"/>
      <c r="C58" s="36"/>
      <c r="D58" s="36"/>
      <c r="E58" s="36"/>
      <c r="F58" s="36"/>
      <c r="G58" s="36"/>
      <c r="H58" s="32"/>
      <c r="I58" s="32"/>
      <c r="J58" s="32"/>
      <c r="K58" s="32"/>
      <c r="L58" s="32"/>
      <c r="M58" s="32"/>
      <c r="N58" s="32"/>
      <c r="O58" s="32"/>
      <c r="P58" s="32"/>
      <c r="Q58" s="32"/>
      <c r="R58" s="32"/>
    </row>
    <row r="59" spans="1:18" x14ac:dyDescent="0.2">
      <c r="A59" s="32"/>
      <c r="B59" s="36"/>
      <c r="C59" s="36"/>
      <c r="D59" s="36"/>
      <c r="E59" s="36"/>
      <c r="F59" s="36"/>
      <c r="G59" s="36"/>
      <c r="H59" s="32"/>
      <c r="I59" s="32"/>
      <c r="J59" s="32"/>
      <c r="K59" s="32"/>
      <c r="L59" s="32"/>
      <c r="M59" s="32"/>
      <c r="N59" s="32"/>
      <c r="O59" s="32"/>
      <c r="P59" s="32"/>
      <c r="Q59" s="32"/>
      <c r="R59" s="32"/>
    </row>
    <row r="60" spans="1:18" x14ac:dyDescent="0.2">
      <c r="A60" s="32"/>
      <c r="B60" s="36"/>
      <c r="C60" s="36"/>
      <c r="D60" s="36"/>
      <c r="E60" s="36"/>
      <c r="F60" s="36"/>
      <c r="G60" s="36"/>
      <c r="H60" s="32"/>
      <c r="I60" s="32"/>
      <c r="J60" s="32"/>
      <c r="K60" s="32"/>
      <c r="L60" s="32"/>
      <c r="M60" s="32"/>
      <c r="N60" s="32"/>
      <c r="O60" s="32"/>
      <c r="P60" s="32"/>
      <c r="Q60" s="32"/>
      <c r="R60" s="32"/>
    </row>
    <row r="61" spans="1:18" x14ac:dyDescent="0.2">
      <c r="A61" s="32"/>
      <c r="B61" s="36"/>
      <c r="C61" s="36"/>
      <c r="D61" s="36"/>
      <c r="E61" s="36"/>
      <c r="F61" s="36"/>
      <c r="G61" s="36"/>
      <c r="H61" s="32"/>
      <c r="I61" s="32"/>
      <c r="J61" s="32"/>
      <c r="K61" s="32"/>
      <c r="L61" s="32"/>
      <c r="M61" s="32"/>
      <c r="N61" s="32"/>
      <c r="O61" s="32"/>
      <c r="P61" s="32"/>
      <c r="Q61" s="32"/>
      <c r="R61" s="32"/>
    </row>
    <row r="62" spans="1:18" x14ac:dyDescent="0.2">
      <c r="A62" s="32"/>
      <c r="B62" s="36"/>
      <c r="C62" s="36"/>
      <c r="D62" s="36"/>
      <c r="E62" s="36"/>
      <c r="F62" s="36"/>
      <c r="G62" s="36"/>
      <c r="H62" s="32"/>
      <c r="I62" s="32"/>
      <c r="J62" s="32"/>
      <c r="K62" s="32"/>
      <c r="L62" s="32"/>
      <c r="M62" s="32"/>
      <c r="N62" s="32"/>
      <c r="O62" s="32"/>
      <c r="P62" s="32"/>
      <c r="Q62" s="32"/>
      <c r="R62" s="32"/>
    </row>
    <row r="63" spans="1:18" x14ac:dyDescent="0.2">
      <c r="A63" s="32"/>
      <c r="B63" s="36"/>
      <c r="C63" s="36"/>
      <c r="D63" s="36"/>
      <c r="E63" s="36"/>
      <c r="F63" s="36"/>
      <c r="G63" s="36"/>
      <c r="H63" s="32"/>
      <c r="I63" s="32"/>
      <c r="J63" s="32"/>
      <c r="K63" s="32"/>
      <c r="L63" s="32"/>
      <c r="M63" s="32"/>
      <c r="N63" s="32"/>
      <c r="O63" s="32"/>
      <c r="P63" s="32"/>
      <c r="Q63" s="32"/>
      <c r="R63" s="32"/>
    </row>
    <row r="64" spans="1:18" x14ac:dyDescent="0.2">
      <c r="A64" s="32"/>
      <c r="B64" s="36"/>
      <c r="C64" s="36"/>
      <c r="D64" s="36"/>
      <c r="E64" s="36"/>
      <c r="F64" s="36"/>
      <c r="G64" s="36"/>
      <c r="H64" s="32"/>
      <c r="I64" s="32"/>
      <c r="J64" s="32"/>
      <c r="K64" s="32"/>
      <c r="L64" s="32"/>
      <c r="M64" s="32"/>
      <c r="N64" s="32"/>
      <c r="O64" s="32"/>
      <c r="P64" s="32"/>
      <c r="Q64" s="32"/>
      <c r="R64" s="32"/>
    </row>
    <row r="65" spans="1:18" x14ac:dyDescent="0.2">
      <c r="A65" s="32"/>
      <c r="B65" s="36"/>
      <c r="C65" s="36"/>
      <c r="D65" s="36"/>
      <c r="E65" s="36"/>
      <c r="F65" s="36"/>
      <c r="G65" s="36"/>
      <c r="H65" s="32"/>
      <c r="I65" s="32"/>
      <c r="J65" s="32"/>
      <c r="K65" s="32"/>
      <c r="L65" s="32"/>
      <c r="M65" s="32"/>
      <c r="N65" s="32"/>
      <c r="O65" s="32"/>
      <c r="P65" s="32"/>
      <c r="Q65" s="32"/>
      <c r="R65" s="32"/>
    </row>
    <row r="66" spans="1:18" x14ac:dyDescent="0.2">
      <c r="A66" s="32"/>
      <c r="B66" s="36"/>
      <c r="C66" s="36"/>
      <c r="D66" s="36"/>
      <c r="E66" s="36"/>
      <c r="F66" s="36"/>
      <c r="G66" s="36"/>
      <c r="H66" s="32"/>
      <c r="I66" s="32"/>
      <c r="J66" s="32"/>
      <c r="K66" s="32"/>
      <c r="L66" s="32"/>
      <c r="M66" s="32"/>
      <c r="N66" s="32"/>
      <c r="O66" s="32"/>
      <c r="P66" s="32"/>
      <c r="Q66" s="32"/>
      <c r="R66" s="32"/>
    </row>
    <row r="67" spans="1:18" x14ac:dyDescent="0.2">
      <c r="A67" s="32"/>
      <c r="B67" s="36"/>
      <c r="C67" s="36"/>
      <c r="D67" s="36"/>
      <c r="E67" s="36"/>
      <c r="F67" s="36"/>
      <c r="G67" s="36"/>
      <c r="H67" s="32"/>
      <c r="I67" s="32"/>
      <c r="J67" s="32"/>
      <c r="K67" s="32"/>
      <c r="L67" s="32"/>
      <c r="M67" s="32"/>
      <c r="N67" s="32"/>
      <c r="O67" s="32"/>
      <c r="P67" s="32"/>
      <c r="Q67" s="32"/>
      <c r="R67" s="32"/>
    </row>
    <row r="68" spans="1:18" x14ac:dyDescent="0.2">
      <c r="D68" s="36"/>
      <c r="E68" s="36"/>
      <c r="F68" s="36"/>
      <c r="G68" s="36"/>
    </row>
    <row r="69" spans="1:18" x14ac:dyDescent="0.2">
      <c r="D69" s="36"/>
      <c r="E69" s="36"/>
      <c r="F69" s="36"/>
      <c r="G69" s="36"/>
    </row>
    <row r="70" spans="1:18" x14ac:dyDescent="0.2">
      <c r="D70" s="36"/>
      <c r="E70" s="36"/>
      <c r="F70" s="36"/>
      <c r="G70" s="36"/>
    </row>
    <row r="71" spans="1:18" x14ac:dyDescent="0.2">
      <c r="D71" s="36"/>
      <c r="E71" s="36"/>
      <c r="F71" s="36"/>
      <c r="G71" s="36"/>
    </row>
    <row r="72" spans="1:18" x14ac:dyDescent="0.2">
      <c r="D72" s="36"/>
      <c r="E72" s="36"/>
      <c r="F72" s="36"/>
      <c r="G72" s="36"/>
    </row>
    <row r="73" spans="1:18" x14ac:dyDescent="0.2">
      <c r="D73" s="36"/>
      <c r="E73" s="36"/>
      <c r="F73" s="36"/>
      <c r="G73" s="36"/>
    </row>
  </sheetData>
  <sheetProtection algorithmName="SHA-512" hashValue="LAxE74z5on+bvtAktrdqn1p6wvBBRE/ks+d1W3SH2XKgbg5/I6yFKWTVYkKLsUYY1t0WQM6/0u0nw0wmSjkFXQ==" saltValue="jnwfQUJ+AKRFGI5MPwVCQg==" spinCount="100000" sheet="1" objects="1" scenarios="1" formatRows="0" insertRows="0" deleteRows="0" selectLockedCells="1"/>
  <mergeCells count="109">
    <mergeCell ref="E9:E11"/>
    <mergeCell ref="F9:F11"/>
    <mergeCell ref="M7:Q7"/>
    <mergeCell ref="G9:G11"/>
    <mergeCell ref="I9:I11"/>
    <mergeCell ref="T13:T14"/>
    <mergeCell ref="P8:Q8"/>
    <mergeCell ref="P9:Q9"/>
    <mergeCell ref="P10:Q10"/>
    <mergeCell ref="P11:Q11"/>
    <mergeCell ref="P12:Q12"/>
    <mergeCell ref="P13:Q13"/>
    <mergeCell ref="P14:Q14"/>
    <mergeCell ref="A5:C5"/>
    <mergeCell ref="A6:C6"/>
    <mergeCell ref="B2:O2"/>
    <mergeCell ref="G7:G8"/>
    <mergeCell ref="D6:R6"/>
    <mergeCell ref="I7:I8"/>
    <mergeCell ref="P5:Q5"/>
    <mergeCell ref="K5:O5"/>
    <mergeCell ref="D5:H5"/>
    <mergeCell ref="B3:O3"/>
    <mergeCell ref="R7:R8"/>
    <mergeCell ref="H7:H8"/>
    <mergeCell ref="I5:J5"/>
    <mergeCell ref="J7:L7"/>
    <mergeCell ref="A7:A8"/>
    <mergeCell ref="A9:A11"/>
    <mergeCell ref="B9:B11"/>
    <mergeCell ref="C9:C11"/>
    <mergeCell ref="D9:D11"/>
    <mergeCell ref="J9:J11"/>
    <mergeCell ref="B7:F7"/>
    <mergeCell ref="D18:D20"/>
    <mergeCell ref="E18:E20"/>
    <mergeCell ref="F18:F20"/>
    <mergeCell ref="G18:G20"/>
    <mergeCell ref="A18:A20"/>
    <mergeCell ref="B18:B20"/>
    <mergeCell ref="C18:C20"/>
    <mergeCell ref="F12:F14"/>
    <mergeCell ref="G12:G14"/>
    <mergeCell ref="A15:A17"/>
    <mergeCell ref="B15:B17"/>
    <mergeCell ref="C15:C17"/>
    <mergeCell ref="D15:D17"/>
    <mergeCell ref="E15:E17"/>
    <mergeCell ref="F15:F17"/>
    <mergeCell ref="G15:G17"/>
    <mergeCell ref="A12:A14"/>
    <mergeCell ref="I15:I17"/>
    <mergeCell ref="B12:B14"/>
    <mergeCell ref="C12:C14"/>
    <mergeCell ref="D12:D14"/>
    <mergeCell ref="E12:E14"/>
    <mergeCell ref="B24:B26"/>
    <mergeCell ref="C24:C26"/>
    <mergeCell ref="D24:D26"/>
    <mergeCell ref="E24:E26"/>
    <mergeCell ref="F24:F26"/>
    <mergeCell ref="A21:A23"/>
    <mergeCell ref="B21:B23"/>
    <mergeCell ref="C21:C23"/>
    <mergeCell ref="D21:D23"/>
    <mergeCell ref="E21:E23"/>
    <mergeCell ref="F21:F23"/>
    <mergeCell ref="A24:A26"/>
    <mergeCell ref="R24:R26"/>
    <mergeCell ref="R21:R23"/>
    <mergeCell ref="P22:Q22"/>
    <mergeCell ref="P23:Q23"/>
    <mergeCell ref="P24:Q24"/>
    <mergeCell ref="P25:Q25"/>
    <mergeCell ref="P26:Q26"/>
    <mergeCell ref="R15:R17"/>
    <mergeCell ref="R12:R14"/>
    <mergeCell ref="R9:R11"/>
    <mergeCell ref="R18:R20"/>
    <mergeCell ref="P17:Q17"/>
    <mergeCell ref="P18:Q18"/>
    <mergeCell ref="P19:Q19"/>
    <mergeCell ref="P20:Q20"/>
    <mergeCell ref="P21:Q21"/>
    <mergeCell ref="P15:Q15"/>
    <mergeCell ref="P16:Q16"/>
    <mergeCell ref="L15:L17"/>
    <mergeCell ref="K9:K11"/>
    <mergeCell ref="L18:L20"/>
    <mergeCell ref="J18:J20"/>
    <mergeCell ref="G21:G23"/>
    <mergeCell ref="G24:G26"/>
    <mergeCell ref="J21:J23"/>
    <mergeCell ref="J24:J26"/>
    <mergeCell ref="I21:I23"/>
    <mergeCell ref="K21:K23"/>
    <mergeCell ref="L21:L23"/>
    <mergeCell ref="I18:I20"/>
    <mergeCell ref="K18:K20"/>
    <mergeCell ref="I24:I26"/>
    <mergeCell ref="K24:K26"/>
    <mergeCell ref="L24:L26"/>
    <mergeCell ref="I12:I14"/>
    <mergeCell ref="K12:K14"/>
    <mergeCell ref="L12:L14"/>
    <mergeCell ref="J12:J14"/>
    <mergeCell ref="J15:J17"/>
    <mergeCell ref="K15:K17"/>
    <mergeCell ref="L9:L11"/>
  </mergeCells>
  <phoneticPr fontId="3" type="noConversion"/>
  <conditionalFormatting sqref="G9:G26">
    <cfRule type="cellIs" dxfId="15" priority="23" stopIfTrue="1" operator="equal">
      <formula>1</formula>
    </cfRule>
    <cfRule type="cellIs" dxfId="14" priority="24" stopIfTrue="1" operator="between">
      <formula>1.9</formula>
      <formula>3.1</formula>
    </cfRule>
    <cfRule type="cellIs" dxfId="13" priority="25" stopIfTrue="1" operator="equal">
      <formula>4</formula>
    </cfRule>
  </conditionalFormatting>
  <conditionalFormatting sqref="G9:G26">
    <cfRule type="cellIs" dxfId="12" priority="14" operator="equal">
      <formula>"LEVE"</formula>
    </cfRule>
    <cfRule type="cellIs" dxfId="11" priority="15" operator="equal">
      <formula>"MODERADO"</formula>
    </cfRule>
    <cfRule type="cellIs" dxfId="10" priority="16" operator="equal">
      <formula>"GRAVE"</formula>
    </cfRule>
  </conditionalFormatting>
  <conditionalFormatting sqref="I9:I11">
    <cfRule type="containsText" dxfId="9" priority="12" operator="containsText" text="NO">
      <formula>NOT(ISERROR(SEARCH("NO",I9)))</formula>
    </cfRule>
    <cfRule type="containsText" dxfId="8" priority="13" operator="containsText" text="SI">
      <formula>NOT(ISERROR(SEARCH("SI",I9)))</formula>
    </cfRule>
  </conditionalFormatting>
  <conditionalFormatting sqref="I12:I26">
    <cfRule type="containsText" dxfId="7" priority="10" operator="containsText" text="NO">
      <formula>NOT(ISERROR(SEARCH("NO",I12)))</formula>
    </cfRule>
    <cfRule type="containsText" dxfId="6" priority="11" operator="containsText" text="SI">
      <formula>NOT(ISERROR(SEARCH("SI",I12)))</formula>
    </cfRule>
  </conditionalFormatting>
  <conditionalFormatting sqref="R9:R11">
    <cfRule type="containsText" dxfId="5" priority="7" operator="containsText" text="CONTINUA LA ACCIÓN ANTERIOR">
      <formula>NOT(ISERROR(SEARCH("CONTINUA LA ACCIÓN ANTERIOR",R9)))</formula>
    </cfRule>
    <cfRule type="containsText" dxfId="4" priority="8" operator="containsText" text="REQUIERE NUEVA ACCIÓN">
      <formula>NOT(ISERROR(SEARCH("REQUIERE NUEVA ACCIÓN",R9)))</formula>
    </cfRule>
    <cfRule type="containsText" dxfId="3" priority="9" operator="containsText" text="RIESGO CONTROLADO">
      <formula>NOT(ISERROR(SEARCH("RIESGO CONTROLADO",R9)))</formula>
    </cfRule>
  </conditionalFormatting>
  <conditionalFormatting sqref="R12:R26">
    <cfRule type="containsText" dxfId="2" priority="1" operator="containsText" text="CONTINUA LA ACCIÓN ANTERIOR">
      <formula>NOT(ISERROR(SEARCH("CONTINUA LA ACCIÓN ANTERIOR",R12)))</formula>
    </cfRule>
    <cfRule type="containsText" dxfId="1" priority="2" operator="containsText" text="REQUIERE NUEVA ACCIÓN">
      <formula>NOT(ISERROR(SEARCH("REQUIERE NUEVA ACCIÓN",R12)))</formula>
    </cfRule>
    <cfRule type="containsText" dxfId="0" priority="3" operator="containsText" text="RIESGO CONTROLADO">
      <formula>NOT(ISERROR(SEARCH("RIESGO CONTROLADO",R12)))</formula>
    </cfRule>
  </conditionalFormatting>
  <dataValidations xWindow="777" yWindow="675" count="8">
    <dataValidation type="date" operator="greaterThan" allowBlank="1" showInputMessage="1" showErrorMessage="1" errorTitle="ERROR EN LA FECHA" error="Introduzca la fecha en la cual realiza el seguimiento al plan de manejo de riesgos (debe ser mayor a la fecha de elaboración del plan de manejo de riesgos)" promptTitle="FECHA DE REVISIÓN DEL PLAN" prompt="DD/MM/AAAA" sqref="R5">
      <formula1>39965</formula1>
    </dataValidation>
    <dataValidation type="date" operator="greaterThan" allowBlank="1" showInputMessage="1" showErrorMessage="1" errorTitle="INTRODUZCA FECHA" error="DD/MM/AA" promptTitle="FECHA DE ELABORACIÓN" prompt="Ingrese la fecha en la cual elabora el plan de manejo de riesgos" sqref="Q3">
      <formula1>#REF!</formula1>
    </dataValidation>
    <dataValidation allowBlank="1" showErrorMessage="1" sqref="P12 P21 P18 P15 P24"/>
    <dataValidation allowBlank="1" showInputMessage="1" showErrorMessage="1" promptTitle="Limitación del control" prompt="Describa brevemente los problemas o limitantes tenidos al momento de aplicar el control establecido" sqref="P9"/>
    <dataValidation allowBlank="1" showInputMessage="1" showErrorMessage="1" promptTitle="FACTORES DE RIESGO" prompt="Seleccione el factor de riesgo interno o externo" sqref="B9:B26"/>
    <dataValidation type="list" allowBlank="1" showInputMessage="1" showErrorMessage="1" promptTitle="Plan de Mitigación" prompt="Establezca si tiene Plan de Mitigacion" sqref="I9:I26">
      <formula1>"SI, NO"</formula1>
    </dataValidation>
    <dataValidation allowBlank="1" showInputMessage="1" showErrorMessage="1" promptTitle="Análisis del indicador" prompt="Describa brevemente el comportamiento del indicador" sqref="L9:L26"/>
    <dataValidation type="list" allowBlank="1" showInputMessage="1" showErrorMessage="1" promptTitle="SITUACION DEL RIESGO" prompt="Evalue luego del seguimiento el riesgo." sqref="R9:R26">
      <formula1>"RIESGO CONTROLADO, REQUIERE NUEVA ACCIÓN, CONTINUA LA ACCIÓN ANTERIOR"</formula1>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18</v>
      </c>
    </row>
    <row r="3" spans="1:2" x14ac:dyDescent="0.2">
      <c r="A3" s="6" t="s">
        <v>19</v>
      </c>
    </row>
    <row r="5" spans="1:2" x14ac:dyDescent="0.2">
      <c r="A5">
        <v>1</v>
      </c>
      <c r="B5" t="s">
        <v>20</v>
      </c>
    </row>
    <row r="6" spans="1:2" x14ac:dyDescent="0.2">
      <c r="A6">
        <v>2</v>
      </c>
      <c r="B6" t="s">
        <v>21</v>
      </c>
    </row>
    <row r="7" spans="1:2" x14ac:dyDescent="0.2">
      <c r="A7">
        <v>3</v>
      </c>
      <c r="B7" t="s">
        <v>22</v>
      </c>
    </row>
    <row r="8" spans="1:2" x14ac:dyDescent="0.2">
      <c r="A8">
        <v>5</v>
      </c>
      <c r="B8" t="s">
        <v>23</v>
      </c>
    </row>
    <row r="9" spans="1:2" x14ac:dyDescent="0.2">
      <c r="A9">
        <v>6</v>
      </c>
      <c r="B9" t="s">
        <v>24</v>
      </c>
    </row>
    <row r="10" spans="1:2" x14ac:dyDescent="0.2">
      <c r="A10">
        <v>7</v>
      </c>
      <c r="B10" t="s">
        <v>25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topLeftCell="A52" zoomScale="70" zoomScaleNormal="70" workbookViewId="0">
      <selection activeCell="K36" sqref="K36:K47"/>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9.85546875" customWidth="1"/>
    <col min="13" max="17" width="13.7109375" customWidth="1"/>
    <col min="18" max="18" width="1.5703125" customWidth="1"/>
    <col min="250" max="250" width="53.85546875" customWidth="1"/>
    <col min="251" max="251" width="4.140625" customWidth="1"/>
    <col min="252" max="252" width="3.7109375" customWidth="1"/>
    <col min="253" max="254" width="4.7109375" customWidth="1"/>
    <col min="255" max="255" width="8.7109375" customWidth="1"/>
    <col min="256" max="258" width="16.7109375" customWidth="1"/>
    <col min="259" max="259" width="3.7109375" customWidth="1"/>
    <col min="506" max="506" width="53.85546875" customWidth="1"/>
    <col min="507" max="507" width="4.140625" customWidth="1"/>
    <col min="508" max="508" width="3.7109375" customWidth="1"/>
    <col min="509" max="510" width="4.7109375" customWidth="1"/>
    <col min="511" max="511" width="8.7109375" customWidth="1"/>
    <col min="512" max="514" width="16.7109375" customWidth="1"/>
    <col min="515" max="515" width="3.7109375" customWidth="1"/>
    <col min="762" max="762" width="53.85546875" customWidth="1"/>
    <col min="763" max="763" width="4.140625" customWidth="1"/>
    <col min="764" max="764" width="3.7109375" customWidth="1"/>
    <col min="765" max="766" width="4.7109375" customWidth="1"/>
    <col min="767" max="767" width="8.7109375" customWidth="1"/>
    <col min="768" max="770" width="16.7109375" customWidth="1"/>
    <col min="771" max="771" width="3.7109375" customWidth="1"/>
    <col min="1018" max="1018" width="53.85546875" customWidth="1"/>
    <col min="1019" max="1019" width="4.140625" customWidth="1"/>
    <col min="1020" max="1020" width="3.7109375" customWidth="1"/>
    <col min="1021" max="1022" width="4.7109375" customWidth="1"/>
    <col min="1023" max="1023" width="8.7109375" customWidth="1"/>
    <col min="1024" max="1026" width="16.7109375" customWidth="1"/>
    <col min="1027" max="1027" width="3.7109375" customWidth="1"/>
    <col min="1274" max="1274" width="53.85546875" customWidth="1"/>
    <col min="1275" max="1275" width="4.140625" customWidth="1"/>
    <col min="1276" max="1276" width="3.7109375" customWidth="1"/>
    <col min="1277" max="1278" width="4.7109375" customWidth="1"/>
    <col min="1279" max="1279" width="8.7109375" customWidth="1"/>
    <col min="1280" max="1282" width="16.7109375" customWidth="1"/>
    <col min="1283" max="1283" width="3.7109375" customWidth="1"/>
    <col min="1530" max="1530" width="53.85546875" customWidth="1"/>
    <col min="1531" max="1531" width="4.140625" customWidth="1"/>
    <col min="1532" max="1532" width="3.7109375" customWidth="1"/>
    <col min="1533" max="1534" width="4.7109375" customWidth="1"/>
    <col min="1535" max="1535" width="8.7109375" customWidth="1"/>
    <col min="1536" max="1538" width="16.7109375" customWidth="1"/>
    <col min="1539" max="1539" width="3.7109375" customWidth="1"/>
    <col min="1786" max="1786" width="53.85546875" customWidth="1"/>
    <col min="1787" max="1787" width="4.140625" customWidth="1"/>
    <col min="1788" max="1788" width="3.7109375" customWidth="1"/>
    <col min="1789" max="1790" width="4.7109375" customWidth="1"/>
    <col min="1791" max="1791" width="8.7109375" customWidth="1"/>
    <col min="1792" max="1794" width="16.7109375" customWidth="1"/>
    <col min="1795" max="1795" width="3.7109375" customWidth="1"/>
    <col min="2042" max="2042" width="53.85546875" customWidth="1"/>
    <col min="2043" max="2043" width="4.140625" customWidth="1"/>
    <col min="2044" max="2044" width="3.7109375" customWidth="1"/>
    <col min="2045" max="2046" width="4.7109375" customWidth="1"/>
    <col min="2047" max="2047" width="8.7109375" customWidth="1"/>
    <col min="2048" max="2050" width="16.7109375" customWidth="1"/>
    <col min="2051" max="2051" width="3.7109375" customWidth="1"/>
    <col min="2298" max="2298" width="53.85546875" customWidth="1"/>
    <col min="2299" max="2299" width="4.140625" customWidth="1"/>
    <col min="2300" max="2300" width="3.7109375" customWidth="1"/>
    <col min="2301" max="2302" width="4.7109375" customWidth="1"/>
    <col min="2303" max="2303" width="8.7109375" customWidth="1"/>
    <col min="2304" max="2306" width="16.7109375" customWidth="1"/>
    <col min="2307" max="2307" width="3.7109375" customWidth="1"/>
    <col min="2554" max="2554" width="53.85546875" customWidth="1"/>
    <col min="2555" max="2555" width="4.140625" customWidth="1"/>
    <col min="2556" max="2556" width="3.7109375" customWidth="1"/>
    <col min="2557" max="2558" width="4.7109375" customWidth="1"/>
    <col min="2559" max="2559" width="8.7109375" customWidth="1"/>
    <col min="2560" max="2562" width="16.7109375" customWidth="1"/>
    <col min="2563" max="2563" width="3.7109375" customWidth="1"/>
    <col min="2810" max="2810" width="53.85546875" customWidth="1"/>
    <col min="2811" max="2811" width="4.140625" customWidth="1"/>
    <col min="2812" max="2812" width="3.7109375" customWidth="1"/>
    <col min="2813" max="2814" width="4.7109375" customWidth="1"/>
    <col min="2815" max="2815" width="8.7109375" customWidth="1"/>
    <col min="2816" max="2818" width="16.7109375" customWidth="1"/>
    <col min="2819" max="2819" width="3.7109375" customWidth="1"/>
    <col min="3066" max="3066" width="53.85546875" customWidth="1"/>
    <col min="3067" max="3067" width="4.140625" customWidth="1"/>
    <col min="3068" max="3068" width="3.7109375" customWidth="1"/>
    <col min="3069" max="3070" width="4.7109375" customWidth="1"/>
    <col min="3071" max="3071" width="8.7109375" customWidth="1"/>
    <col min="3072" max="3074" width="16.7109375" customWidth="1"/>
    <col min="3075" max="3075" width="3.7109375" customWidth="1"/>
    <col min="3322" max="3322" width="53.85546875" customWidth="1"/>
    <col min="3323" max="3323" width="4.140625" customWidth="1"/>
    <col min="3324" max="3324" width="3.7109375" customWidth="1"/>
    <col min="3325" max="3326" width="4.7109375" customWidth="1"/>
    <col min="3327" max="3327" width="8.7109375" customWidth="1"/>
    <col min="3328" max="3330" width="16.7109375" customWidth="1"/>
    <col min="3331" max="3331" width="3.7109375" customWidth="1"/>
    <col min="3578" max="3578" width="53.85546875" customWidth="1"/>
    <col min="3579" max="3579" width="4.140625" customWidth="1"/>
    <col min="3580" max="3580" width="3.7109375" customWidth="1"/>
    <col min="3581" max="3582" width="4.7109375" customWidth="1"/>
    <col min="3583" max="3583" width="8.7109375" customWidth="1"/>
    <col min="3584" max="3586" width="16.7109375" customWidth="1"/>
    <col min="3587" max="3587" width="3.7109375" customWidth="1"/>
    <col min="3834" max="3834" width="53.85546875" customWidth="1"/>
    <col min="3835" max="3835" width="4.140625" customWidth="1"/>
    <col min="3836" max="3836" width="3.7109375" customWidth="1"/>
    <col min="3837" max="3838" width="4.7109375" customWidth="1"/>
    <col min="3839" max="3839" width="8.7109375" customWidth="1"/>
    <col min="3840" max="3842" width="16.7109375" customWidth="1"/>
    <col min="3843" max="3843" width="3.7109375" customWidth="1"/>
    <col min="4090" max="4090" width="53.85546875" customWidth="1"/>
    <col min="4091" max="4091" width="4.140625" customWidth="1"/>
    <col min="4092" max="4092" width="3.7109375" customWidth="1"/>
    <col min="4093" max="4094" width="4.7109375" customWidth="1"/>
    <col min="4095" max="4095" width="8.7109375" customWidth="1"/>
    <col min="4096" max="4098" width="16.7109375" customWidth="1"/>
    <col min="4099" max="4099" width="3.7109375" customWidth="1"/>
    <col min="4346" max="4346" width="53.85546875" customWidth="1"/>
    <col min="4347" max="4347" width="4.140625" customWidth="1"/>
    <col min="4348" max="4348" width="3.7109375" customWidth="1"/>
    <col min="4349" max="4350" width="4.7109375" customWidth="1"/>
    <col min="4351" max="4351" width="8.7109375" customWidth="1"/>
    <col min="4352" max="4354" width="16.7109375" customWidth="1"/>
    <col min="4355" max="4355" width="3.7109375" customWidth="1"/>
    <col min="4602" max="4602" width="53.85546875" customWidth="1"/>
    <col min="4603" max="4603" width="4.140625" customWidth="1"/>
    <col min="4604" max="4604" width="3.7109375" customWidth="1"/>
    <col min="4605" max="4606" width="4.7109375" customWidth="1"/>
    <col min="4607" max="4607" width="8.7109375" customWidth="1"/>
    <col min="4608" max="4610" width="16.7109375" customWidth="1"/>
    <col min="4611" max="4611" width="3.7109375" customWidth="1"/>
    <col min="4858" max="4858" width="53.85546875" customWidth="1"/>
    <col min="4859" max="4859" width="4.140625" customWidth="1"/>
    <col min="4860" max="4860" width="3.7109375" customWidth="1"/>
    <col min="4861" max="4862" width="4.7109375" customWidth="1"/>
    <col min="4863" max="4863" width="8.7109375" customWidth="1"/>
    <col min="4864" max="4866" width="16.7109375" customWidth="1"/>
    <col min="4867" max="4867" width="3.7109375" customWidth="1"/>
    <col min="5114" max="5114" width="53.85546875" customWidth="1"/>
    <col min="5115" max="5115" width="4.140625" customWidth="1"/>
    <col min="5116" max="5116" width="3.7109375" customWidth="1"/>
    <col min="5117" max="5118" width="4.7109375" customWidth="1"/>
    <col min="5119" max="5119" width="8.7109375" customWidth="1"/>
    <col min="5120" max="5122" width="16.7109375" customWidth="1"/>
    <col min="5123" max="5123" width="3.7109375" customWidth="1"/>
    <col min="5370" max="5370" width="53.85546875" customWidth="1"/>
    <col min="5371" max="5371" width="4.140625" customWidth="1"/>
    <col min="5372" max="5372" width="3.7109375" customWidth="1"/>
    <col min="5373" max="5374" width="4.7109375" customWidth="1"/>
    <col min="5375" max="5375" width="8.7109375" customWidth="1"/>
    <col min="5376" max="5378" width="16.7109375" customWidth="1"/>
    <col min="5379" max="5379" width="3.7109375" customWidth="1"/>
    <col min="5626" max="5626" width="53.85546875" customWidth="1"/>
    <col min="5627" max="5627" width="4.140625" customWidth="1"/>
    <col min="5628" max="5628" width="3.7109375" customWidth="1"/>
    <col min="5629" max="5630" width="4.7109375" customWidth="1"/>
    <col min="5631" max="5631" width="8.7109375" customWidth="1"/>
    <col min="5632" max="5634" width="16.7109375" customWidth="1"/>
    <col min="5635" max="5635" width="3.7109375" customWidth="1"/>
    <col min="5882" max="5882" width="53.85546875" customWidth="1"/>
    <col min="5883" max="5883" width="4.140625" customWidth="1"/>
    <col min="5884" max="5884" width="3.7109375" customWidth="1"/>
    <col min="5885" max="5886" width="4.7109375" customWidth="1"/>
    <col min="5887" max="5887" width="8.7109375" customWidth="1"/>
    <col min="5888" max="5890" width="16.7109375" customWidth="1"/>
    <col min="5891" max="5891" width="3.7109375" customWidth="1"/>
    <col min="6138" max="6138" width="53.85546875" customWidth="1"/>
    <col min="6139" max="6139" width="4.140625" customWidth="1"/>
    <col min="6140" max="6140" width="3.7109375" customWidth="1"/>
    <col min="6141" max="6142" width="4.7109375" customWidth="1"/>
    <col min="6143" max="6143" width="8.7109375" customWidth="1"/>
    <col min="6144" max="6146" width="16.7109375" customWidth="1"/>
    <col min="6147" max="6147" width="3.7109375" customWidth="1"/>
    <col min="6394" max="6394" width="53.85546875" customWidth="1"/>
    <col min="6395" max="6395" width="4.140625" customWidth="1"/>
    <col min="6396" max="6396" width="3.7109375" customWidth="1"/>
    <col min="6397" max="6398" width="4.7109375" customWidth="1"/>
    <col min="6399" max="6399" width="8.7109375" customWidth="1"/>
    <col min="6400" max="6402" width="16.7109375" customWidth="1"/>
    <col min="6403" max="6403" width="3.7109375" customWidth="1"/>
    <col min="6650" max="6650" width="53.85546875" customWidth="1"/>
    <col min="6651" max="6651" width="4.140625" customWidth="1"/>
    <col min="6652" max="6652" width="3.7109375" customWidth="1"/>
    <col min="6653" max="6654" width="4.7109375" customWidth="1"/>
    <col min="6655" max="6655" width="8.7109375" customWidth="1"/>
    <col min="6656" max="6658" width="16.7109375" customWidth="1"/>
    <col min="6659" max="6659" width="3.7109375" customWidth="1"/>
    <col min="6906" max="6906" width="53.85546875" customWidth="1"/>
    <col min="6907" max="6907" width="4.140625" customWidth="1"/>
    <col min="6908" max="6908" width="3.7109375" customWidth="1"/>
    <col min="6909" max="6910" width="4.7109375" customWidth="1"/>
    <col min="6911" max="6911" width="8.7109375" customWidth="1"/>
    <col min="6912" max="6914" width="16.7109375" customWidth="1"/>
    <col min="6915" max="6915" width="3.7109375" customWidth="1"/>
    <col min="7162" max="7162" width="53.85546875" customWidth="1"/>
    <col min="7163" max="7163" width="4.140625" customWidth="1"/>
    <col min="7164" max="7164" width="3.7109375" customWidth="1"/>
    <col min="7165" max="7166" width="4.7109375" customWidth="1"/>
    <col min="7167" max="7167" width="8.7109375" customWidth="1"/>
    <col min="7168" max="7170" width="16.7109375" customWidth="1"/>
    <col min="7171" max="7171" width="3.7109375" customWidth="1"/>
    <col min="7418" max="7418" width="53.85546875" customWidth="1"/>
    <col min="7419" max="7419" width="4.140625" customWidth="1"/>
    <col min="7420" max="7420" width="3.7109375" customWidth="1"/>
    <col min="7421" max="7422" width="4.7109375" customWidth="1"/>
    <col min="7423" max="7423" width="8.7109375" customWidth="1"/>
    <col min="7424" max="7426" width="16.7109375" customWidth="1"/>
    <col min="7427" max="7427" width="3.7109375" customWidth="1"/>
    <col min="7674" max="7674" width="53.85546875" customWidth="1"/>
    <col min="7675" max="7675" width="4.140625" customWidth="1"/>
    <col min="7676" max="7676" width="3.7109375" customWidth="1"/>
    <col min="7677" max="7678" width="4.7109375" customWidth="1"/>
    <col min="7679" max="7679" width="8.7109375" customWidth="1"/>
    <col min="7680" max="7682" width="16.7109375" customWidth="1"/>
    <col min="7683" max="7683" width="3.7109375" customWidth="1"/>
    <col min="7930" max="7930" width="53.85546875" customWidth="1"/>
    <col min="7931" max="7931" width="4.140625" customWidth="1"/>
    <col min="7932" max="7932" width="3.7109375" customWidth="1"/>
    <col min="7933" max="7934" width="4.7109375" customWidth="1"/>
    <col min="7935" max="7935" width="8.7109375" customWidth="1"/>
    <col min="7936" max="7938" width="16.7109375" customWidth="1"/>
    <col min="7939" max="7939" width="3.7109375" customWidth="1"/>
    <col min="8186" max="8186" width="53.85546875" customWidth="1"/>
    <col min="8187" max="8187" width="4.140625" customWidth="1"/>
    <col min="8188" max="8188" width="3.7109375" customWidth="1"/>
    <col min="8189" max="8190" width="4.7109375" customWidth="1"/>
    <col min="8191" max="8191" width="8.7109375" customWidth="1"/>
    <col min="8192" max="8194" width="16.7109375" customWidth="1"/>
    <col min="8195" max="8195" width="3.7109375" customWidth="1"/>
    <col min="8442" max="8442" width="53.85546875" customWidth="1"/>
    <col min="8443" max="8443" width="4.140625" customWidth="1"/>
    <col min="8444" max="8444" width="3.7109375" customWidth="1"/>
    <col min="8445" max="8446" width="4.7109375" customWidth="1"/>
    <col min="8447" max="8447" width="8.7109375" customWidth="1"/>
    <col min="8448" max="8450" width="16.7109375" customWidth="1"/>
    <col min="8451" max="8451" width="3.7109375" customWidth="1"/>
    <col min="8698" max="8698" width="53.85546875" customWidth="1"/>
    <col min="8699" max="8699" width="4.140625" customWidth="1"/>
    <col min="8700" max="8700" width="3.7109375" customWidth="1"/>
    <col min="8701" max="8702" width="4.7109375" customWidth="1"/>
    <col min="8703" max="8703" width="8.7109375" customWidth="1"/>
    <col min="8704" max="8706" width="16.7109375" customWidth="1"/>
    <col min="8707" max="8707" width="3.7109375" customWidth="1"/>
    <col min="8954" max="8954" width="53.85546875" customWidth="1"/>
    <col min="8955" max="8955" width="4.140625" customWidth="1"/>
    <col min="8956" max="8956" width="3.7109375" customWidth="1"/>
    <col min="8957" max="8958" width="4.7109375" customWidth="1"/>
    <col min="8959" max="8959" width="8.7109375" customWidth="1"/>
    <col min="8960" max="8962" width="16.7109375" customWidth="1"/>
    <col min="8963" max="8963" width="3.7109375" customWidth="1"/>
    <col min="9210" max="9210" width="53.85546875" customWidth="1"/>
    <col min="9211" max="9211" width="4.140625" customWidth="1"/>
    <col min="9212" max="9212" width="3.7109375" customWidth="1"/>
    <col min="9213" max="9214" width="4.7109375" customWidth="1"/>
    <col min="9215" max="9215" width="8.7109375" customWidth="1"/>
    <col min="9216" max="9218" width="16.7109375" customWidth="1"/>
    <col min="9219" max="9219" width="3.7109375" customWidth="1"/>
    <col min="9466" max="9466" width="53.85546875" customWidth="1"/>
    <col min="9467" max="9467" width="4.140625" customWidth="1"/>
    <col min="9468" max="9468" width="3.7109375" customWidth="1"/>
    <col min="9469" max="9470" width="4.7109375" customWidth="1"/>
    <col min="9471" max="9471" width="8.7109375" customWidth="1"/>
    <col min="9472" max="9474" width="16.7109375" customWidth="1"/>
    <col min="9475" max="9475" width="3.7109375" customWidth="1"/>
    <col min="9722" max="9722" width="53.85546875" customWidth="1"/>
    <col min="9723" max="9723" width="4.140625" customWidth="1"/>
    <col min="9724" max="9724" width="3.7109375" customWidth="1"/>
    <col min="9725" max="9726" width="4.7109375" customWidth="1"/>
    <col min="9727" max="9727" width="8.7109375" customWidth="1"/>
    <col min="9728" max="9730" width="16.7109375" customWidth="1"/>
    <col min="9731" max="9731" width="3.7109375" customWidth="1"/>
    <col min="9978" max="9978" width="53.85546875" customWidth="1"/>
    <col min="9979" max="9979" width="4.140625" customWidth="1"/>
    <col min="9980" max="9980" width="3.7109375" customWidth="1"/>
    <col min="9981" max="9982" width="4.7109375" customWidth="1"/>
    <col min="9983" max="9983" width="8.7109375" customWidth="1"/>
    <col min="9984" max="9986" width="16.7109375" customWidth="1"/>
    <col min="9987" max="9987" width="3.7109375" customWidth="1"/>
    <col min="10234" max="10234" width="53.85546875" customWidth="1"/>
    <col min="10235" max="10235" width="4.140625" customWidth="1"/>
    <col min="10236" max="10236" width="3.7109375" customWidth="1"/>
    <col min="10237" max="10238" width="4.7109375" customWidth="1"/>
    <col min="10239" max="10239" width="8.7109375" customWidth="1"/>
    <col min="10240" max="10242" width="16.7109375" customWidth="1"/>
    <col min="10243" max="10243" width="3.7109375" customWidth="1"/>
    <col min="10490" max="10490" width="53.85546875" customWidth="1"/>
    <col min="10491" max="10491" width="4.140625" customWidth="1"/>
    <col min="10492" max="10492" width="3.7109375" customWidth="1"/>
    <col min="10493" max="10494" width="4.7109375" customWidth="1"/>
    <col min="10495" max="10495" width="8.7109375" customWidth="1"/>
    <col min="10496" max="10498" width="16.7109375" customWidth="1"/>
    <col min="10499" max="10499" width="3.7109375" customWidth="1"/>
    <col min="10746" max="10746" width="53.85546875" customWidth="1"/>
    <col min="10747" max="10747" width="4.140625" customWidth="1"/>
    <col min="10748" max="10748" width="3.7109375" customWidth="1"/>
    <col min="10749" max="10750" width="4.7109375" customWidth="1"/>
    <col min="10751" max="10751" width="8.7109375" customWidth="1"/>
    <col min="10752" max="10754" width="16.7109375" customWidth="1"/>
    <col min="10755" max="10755" width="3.7109375" customWidth="1"/>
    <col min="11002" max="11002" width="53.85546875" customWidth="1"/>
    <col min="11003" max="11003" width="4.140625" customWidth="1"/>
    <col min="11004" max="11004" width="3.7109375" customWidth="1"/>
    <col min="11005" max="11006" width="4.7109375" customWidth="1"/>
    <col min="11007" max="11007" width="8.7109375" customWidth="1"/>
    <col min="11008" max="11010" width="16.7109375" customWidth="1"/>
    <col min="11011" max="11011" width="3.7109375" customWidth="1"/>
    <col min="11258" max="11258" width="53.85546875" customWidth="1"/>
    <col min="11259" max="11259" width="4.140625" customWidth="1"/>
    <col min="11260" max="11260" width="3.7109375" customWidth="1"/>
    <col min="11261" max="11262" width="4.7109375" customWidth="1"/>
    <col min="11263" max="11263" width="8.7109375" customWidth="1"/>
    <col min="11264" max="11266" width="16.7109375" customWidth="1"/>
    <col min="11267" max="11267" width="3.7109375" customWidth="1"/>
    <col min="11514" max="11514" width="53.85546875" customWidth="1"/>
    <col min="11515" max="11515" width="4.140625" customWidth="1"/>
    <col min="11516" max="11516" width="3.7109375" customWidth="1"/>
    <col min="11517" max="11518" width="4.7109375" customWidth="1"/>
    <col min="11519" max="11519" width="8.7109375" customWidth="1"/>
    <col min="11520" max="11522" width="16.7109375" customWidth="1"/>
    <col min="11523" max="11523" width="3.7109375" customWidth="1"/>
    <col min="11770" max="11770" width="53.85546875" customWidth="1"/>
    <col min="11771" max="11771" width="4.140625" customWidth="1"/>
    <col min="11772" max="11772" width="3.7109375" customWidth="1"/>
    <col min="11773" max="11774" width="4.7109375" customWidth="1"/>
    <col min="11775" max="11775" width="8.7109375" customWidth="1"/>
    <col min="11776" max="11778" width="16.7109375" customWidth="1"/>
    <col min="11779" max="11779" width="3.7109375" customWidth="1"/>
    <col min="12026" max="12026" width="53.85546875" customWidth="1"/>
    <col min="12027" max="12027" width="4.140625" customWidth="1"/>
    <col min="12028" max="12028" width="3.7109375" customWidth="1"/>
    <col min="12029" max="12030" width="4.7109375" customWidth="1"/>
    <col min="12031" max="12031" width="8.7109375" customWidth="1"/>
    <col min="12032" max="12034" width="16.7109375" customWidth="1"/>
    <col min="12035" max="12035" width="3.7109375" customWidth="1"/>
    <col min="12282" max="12282" width="53.85546875" customWidth="1"/>
    <col min="12283" max="12283" width="4.140625" customWidth="1"/>
    <col min="12284" max="12284" width="3.7109375" customWidth="1"/>
    <col min="12285" max="12286" width="4.7109375" customWidth="1"/>
    <col min="12287" max="12287" width="8.7109375" customWidth="1"/>
    <col min="12288" max="12290" width="16.7109375" customWidth="1"/>
    <col min="12291" max="12291" width="3.7109375" customWidth="1"/>
    <col min="12538" max="12538" width="53.85546875" customWidth="1"/>
    <col min="12539" max="12539" width="4.140625" customWidth="1"/>
    <col min="12540" max="12540" width="3.7109375" customWidth="1"/>
    <col min="12541" max="12542" width="4.7109375" customWidth="1"/>
    <col min="12543" max="12543" width="8.7109375" customWidth="1"/>
    <col min="12544" max="12546" width="16.7109375" customWidth="1"/>
    <col min="12547" max="12547" width="3.7109375" customWidth="1"/>
    <col min="12794" max="12794" width="53.85546875" customWidth="1"/>
    <col min="12795" max="12795" width="4.140625" customWidth="1"/>
    <col min="12796" max="12796" width="3.7109375" customWidth="1"/>
    <col min="12797" max="12798" width="4.7109375" customWidth="1"/>
    <col min="12799" max="12799" width="8.7109375" customWidth="1"/>
    <col min="12800" max="12802" width="16.7109375" customWidth="1"/>
    <col min="12803" max="12803" width="3.7109375" customWidth="1"/>
    <col min="13050" max="13050" width="53.85546875" customWidth="1"/>
    <col min="13051" max="13051" width="4.140625" customWidth="1"/>
    <col min="13052" max="13052" width="3.7109375" customWidth="1"/>
    <col min="13053" max="13054" width="4.7109375" customWidth="1"/>
    <col min="13055" max="13055" width="8.7109375" customWidth="1"/>
    <col min="13056" max="13058" width="16.7109375" customWidth="1"/>
    <col min="13059" max="13059" width="3.7109375" customWidth="1"/>
    <col min="13306" max="13306" width="53.85546875" customWidth="1"/>
    <col min="13307" max="13307" width="4.140625" customWidth="1"/>
    <col min="13308" max="13308" width="3.7109375" customWidth="1"/>
    <col min="13309" max="13310" width="4.7109375" customWidth="1"/>
    <col min="13311" max="13311" width="8.7109375" customWidth="1"/>
    <col min="13312" max="13314" width="16.7109375" customWidth="1"/>
    <col min="13315" max="13315" width="3.7109375" customWidth="1"/>
    <col min="13562" max="13562" width="53.85546875" customWidth="1"/>
    <col min="13563" max="13563" width="4.140625" customWidth="1"/>
    <col min="13564" max="13564" width="3.7109375" customWidth="1"/>
    <col min="13565" max="13566" width="4.7109375" customWidth="1"/>
    <col min="13567" max="13567" width="8.7109375" customWidth="1"/>
    <col min="13568" max="13570" width="16.7109375" customWidth="1"/>
    <col min="13571" max="13571" width="3.7109375" customWidth="1"/>
    <col min="13818" max="13818" width="53.85546875" customWidth="1"/>
    <col min="13819" max="13819" width="4.140625" customWidth="1"/>
    <col min="13820" max="13820" width="3.7109375" customWidth="1"/>
    <col min="13821" max="13822" width="4.7109375" customWidth="1"/>
    <col min="13823" max="13823" width="8.7109375" customWidth="1"/>
    <col min="13824" max="13826" width="16.7109375" customWidth="1"/>
    <col min="13827" max="13827" width="3.7109375" customWidth="1"/>
    <col min="14074" max="14074" width="53.85546875" customWidth="1"/>
    <col min="14075" max="14075" width="4.140625" customWidth="1"/>
    <col min="14076" max="14076" width="3.7109375" customWidth="1"/>
    <col min="14077" max="14078" width="4.7109375" customWidth="1"/>
    <col min="14079" max="14079" width="8.7109375" customWidth="1"/>
    <col min="14080" max="14082" width="16.7109375" customWidth="1"/>
    <col min="14083" max="14083" width="3.7109375" customWidth="1"/>
    <col min="14330" max="14330" width="53.85546875" customWidth="1"/>
    <col min="14331" max="14331" width="4.140625" customWidth="1"/>
    <col min="14332" max="14332" width="3.7109375" customWidth="1"/>
    <col min="14333" max="14334" width="4.7109375" customWidth="1"/>
    <col min="14335" max="14335" width="8.7109375" customWidth="1"/>
    <col min="14336" max="14338" width="16.7109375" customWidth="1"/>
    <col min="14339" max="14339" width="3.7109375" customWidth="1"/>
    <col min="14586" max="14586" width="53.85546875" customWidth="1"/>
    <col min="14587" max="14587" width="4.140625" customWidth="1"/>
    <col min="14588" max="14588" width="3.7109375" customWidth="1"/>
    <col min="14589" max="14590" width="4.7109375" customWidth="1"/>
    <col min="14591" max="14591" width="8.7109375" customWidth="1"/>
    <col min="14592" max="14594" width="16.7109375" customWidth="1"/>
    <col min="14595" max="14595" width="3.7109375" customWidth="1"/>
    <col min="14842" max="14842" width="53.85546875" customWidth="1"/>
    <col min="14843" max="14843" width="4.140625" customWidth="1"/>
    <col min="14844" max="14844" width="3.7109375" customWidth="1"/>
    <col min="14845" max="14846" width="4.7109375" customWidth="1"/>
    <col min="14847" max="14847" width="8.7109375" customWidth="1"/>
    <col min="14848" max="14850" width="16.7109375" customWidth="1"/>
    <col min="14851" max="14851" width="3.7109375" customWidth="1"/>
    <col min="15098" max="15098" width="53.85546875" customWidth="1"/>
    <col min="15099" max="15099" width="4.140625" customWidth="1"/>
    <col min="15100" max="15100" width="3.7109375" customWidth="1"/>
    <col min="15101" max="15102" width="4.7109375" customWidth="1"/>
    <col min="15103" max="15103" width="8.7109375" customWidth="1"/>
    <col min="15104" max="15106" width="16.7109375" customWidth="1"/>
    <col min="15107" max="15107" width="3.7109375" customWidth="1"/>
    <col min="15354" max="15354" width="53.85546875" customWidth="1"/>
    <col min="15355" max="15355" width="4.140625" customWidth="1"/>
    <col min="15356" max="15356" width="3.7109375" customWidth="1"/>
    <col min="15357" max="15358" width="4.7109375" customWidth="1"/>
    <col min="15359" max="15359" width="8.7109375" customWidth="1"/>
    <col min="15360" max="15362" width="16.7109375" customWidth="1"/>
    <col min="15363" max="15363" width="3.7109375" customWidth="1"/>
    <col min="15610" max="15610" width="53.85546875" customWidth="1"/>
    <col min="15611" max="15611" width="4.140625" customWidth="1"/>
    <col min="15612" max="15612" width="3.7109375" customWidth="1"/>
    <col min="15613" max="15614" width="4.7109375" customWidth="1"/>
    <col min="15615" max="15615" width="8.7109375" customWidth="1"/>
    <col min="15616" max="15618" width="16.7109375" customWidth="1"/>
    <col min="15619" max="15619" width="3.7109375" customWidth="1"/>
    <col min="15866" max="15866" width="53.85546875" customWidth="1"/>
    <col min="15867" max="15867" width="4.140625" customWidth="1"/>
    <col min="15868" max="15868" width="3.7109375" customWidth="1"/>
    <col min="15869" max="15870" width="4.7109375" customWidth="1"/>
    <col min="15871" max="15871" width="8.7109375" customWidth="1"/>
    <col min="15872" max="15874" width="16.7109375" customWidth="1"/>
    <col min="15875" max="15875" width="3.7109375" customWidth="1"/>
    <col min="16122" max="16122" width="53.85546875" customWidth="1"/>
    <col min="16123" max="16123" width="4.140625" customWidth="1"/>
    <col min="16124" max="16124" width="3.7109375" customWidth="1"/>
    <col min="16125" max="16126" width="4.7109375" customWidth="1"/>
    <col min="16127" max="16127" width="8.7109375" customWidth="1"/>
    <col min="16128" max="16130" width="16.7109375" customWidth="1"/>
    <col min="16131" max="16131" width="3.7109375" customWidth="1"/>
  </cols>
  <sheetData>
    <row r="1" spans="1:18" ht="15.75" x14ac:dyDescent="0.25">
      <c r="A1" s="307" t="s">
        <v>95</v>
      </c>
      <c r="B1" s="308"/>
      <c r="C1" s="308"/>
      <c r="D1" s="308"/>
      <c r="E1" s="308"/>
      <c r="F1" s="308"/>
      <c r="G1" s="308"/>
      <c r="H1" s="308"/>
      <c r="I1" s="308"/>
      <c r="J1" s="308"/>
      <c r="K1" s="308"/>
      <c r="L1" s="308"/>
      <c r="M1" s="308"/>
      <c r="N1" s="308"/>
      <c r="O1" s="308"/>
      <c r="P1" s="308"/>
      <c r="Q1" s="308"/>
      <c r="R1" s="309"/>
    </row>
    <row r="2" spans="1:18" ht="15.75" x14ac:dyDescent="0.25">
      <c r="A2" s="80"/>
      <c r="B2" s="81"/>
      <c r="C2" s="81"/>
      <c r="D2" s="81"/>
      <c r="E2" s="81"/>
      <c r="F2" s="81"/>
      <c r="G2" s="81"/>
      <c r="H2" s="81"/>
      <c r="I2" s="81"/>
      <c r="J2" s="81"/>
      <c r="K2" s="81"/>
      <c r="L2" s="81"/>
      <c r="M2" s="81"/>
      <c r="N2" s="81"/>
      <c r="O2" s="81"/>
      <c r="P2" s="81"/>
      <c r="Q2" s="81"/>
      <c r="R2" s="82"/>
    </row>
    <row r="3" spans="1:18" ht="15.75" x14ac:dyDescent="0.25">
      <c r="A3" s="304" t="s">
        <v>94</v>
      </c>
      <c r="B3" s="305"/>
      <c r="C3" s="305"/>
      <c r="D3" s="305"/>
      <c r="E3" s="305"/>
      <c r="F3" s="305"/>
      <c r="G3" s="305"/>
      <c r="H3" s="305"/>
      <c r="I3" s="305"/>
      <c r="J3" s="305"/>
      <c r="K3" s="305"/>
      <c r="L3" s="305"/>
      <c r="M3" s="305"/>
      <c r="N3" s="305"/>
      <c r="O3" s="305"/>
      <c r="P3" s="305"/>
      <c r="Q3" s="305"/>
      <c r="R3" s="306"/>
    </row>
    <row r="4" spans="1:18" x14ac:dyDescent="0.2">
      <c r="A4" s="75"/>
      <c r="B4" s="76"/>
      <c r="C4" s="77"/>
      <c r="D4" s="77"/>
      <c r="E4" s="77"/>
      <c r="F4" s="77"/>
      <c r="G4" s="77"/>
      <c r="H4" s="77"/>
      <c r="I4" s="77"/>
      <c r="J4" s="77"/>
      <c r="K4" s="77"/>
      <c r="L4" s="77"/>
      <c r="M4" s="77"/>
      <c r="N4" s="77"/>
      <c r="O4" s="77"/>
      <c r="P4" s="77"/>
      <c r="Q4" s="77"/>
      <c r="R4" s="78"/>
    </row>
    <row r="5" spans="1:18" x14ac:dyDescent="0.2">
      <c r="A5" s="303" t="s">
        <v>90</v>
      </c>
      <c r="B5" s="303"/>
      <c r="C5" s="313">
        <v>2</v>
      </c>
      <c r="D5" s="313"/>
      <c r="E5" s="79" t="s">
        <v>91</v>
      </c>
      <c r="F5" s="311" t="s">
        <v>139</v>
      </c>
      <c r="G5" s="312"/>
      <c r="H5" s="79" t="s">
        <v>92</v>
      </c>
      <c r="I5" s="310" t="s">
        <v>93</v>
      </c>
      <c r="J5" s="310"/>
      <c r="K5" s="310"/>
      <c r="L5" s="310"/>
      <c r="M5" s="310"/>
      <c r="N5" s="326" t="s">
        <v>86</v>
      </c>
      <c r="O5" s="327"/>
      <c r="P5" s="328" t="s">
        <v>12</v>
      </c>
      <c r="Q5" s="329"/>
      <c r="R5" s="330"/>
    </row>
    <row r="6" spans="1:18" ht="13.5" thickBot="1" x14ac:dyDescent="0.25">
      <c r="A6" s="83"/>
      <c r="B6" s="83"/>
      <c r="C6" s="84"/>
      <c r="D6" s="84"/>
      <c r="E6" s="84"/>
      <c r="F6" s="84"/>
      <c r="G6" s="84"/>
      <c r="H6" s="84"/>
      <c r="I6" s="84"/>
      <c r="J6" s="84"/>
      <c r="K6" s="84"/>
      <c r="L6" s="84"/>
      <c r="M6" s="84"/>
      <c r="N6" s="84"/>
      <c r="O6" s="84"/>
      <c r="P6" s="84"/>
      <c r="Q6" s="84"/>
      <c r="R6" s="84"/>
    </row>
    <row r="7" spans="1:18" ht="24" customHeight="1" x14ac:dyDescent="0.2">
      <c r="A7" s="85" t="s">
        <v>27</v>
      </c>
      <c r="B7" s="319"/>
      <c r="C7" s="256" t="s">
        <v>124</v>
      </c>
      <c r="D7" s="256"/>
      <c r="E7" s="256"/>
      <c r="F7" s="256"/>
      <c r="G7" s="256"/>
      <c r="H7" s="256"/>
      <c r="I7" s="323"/>
      <c r="J7" s="298"/>
      <c r="K7" s="322" t="s">
        <v>123</v>
      </c>
      <c r="L7" s="322"/>
      <c r="M7" s="322"/>
      <c r="N7" s="322"/>
      <c r="O7" s="322"/>
      <c r="P7" s="322"/>
      <c r="Q7" s="322"/>
      <c r="R7" s="314"/>
    </row>
    <row r="8" spans="1:18" ht="15" customHeight="1" x14ac:dyDescent="0.2">
      <c r="A8" s="290" t="s">
        <v>30</v>
      </c>
      <c r="B8" s="320"/>
      <c r="C8" s="257"/>
      <c r="D8" s="257"/>
      <c r="E8" s="257"/>
      <c r="F8" s="257"/>
      <c r="G8" s="257"/>
      <c r="H8" s="257"/>
      <c r="I8" s="324"/>
      <c r="J8" s="299"/>
      <c r="K8" s="243" t="s">
        <v>153</v>
      </c>
      <c r="L8" s="243"/>
      <c r="M8" s="243"/>
      <c r="N8" s="243"/>
      <c r="O8" s="243"/>
      <c r="P8" s="243"/>
      <c r="Q8" s="243"/>
      <c r="R8" s="315"/>
    </row>
    <row r="9" spans="1:18" ht="15" customHeight="1" x14ac:dyDescent="0.2">
      <c r="A9" s="290"/>
      <c r="B9" s="320"/>
      <c r="C9" s="241" t="s">
        <v>28</v>
      </c>
      <c r="D9" s="241"/>
      <c r="E9" s="241"/>
      <c r="F9" s="241" t="s">
        <v>29</v>
      </c>
      <c r="G9" s="241"/>
      <c r="H9" s="241"/>
      <c r="I9" s="324"/>
      <c r="J9" s="299"/>
      <c r="K9" s="243"/>
      <c r="L9" s="243"/>
      <c r="M9" s="243"/>
      <c r="N9" s="243"/>
      <c r="O9" s="243"/>
      <c r="P9" s="243"/>
      <c r="Q9" s="243"/>
      <c r="R9" s="315"/>
    </row>
    <row r="10" spans="1:18" ht="15" customHeight="1" x14ac:dyDescent="0.2">
      <c r="A10" s="290"/>
      <c r="B10" s="320"/>
      <c r="C10" s="242" t="s">
        <v>43</v>
      </c>
      <c r="D10" s="242"/>
      <c r="E10" s="242"/>
      <c r="F10" s="242" t="s">
        <v>49</v>
      </c>
      <c r="G10" s="242"/>
      <c r="H10" s="242"/>
      <c r="I10" s="324"/>
      <c r="J10" s="299"/>
      <c r="K10" s="243" t="s">
        <v>154</v>
      </c>
      <c r="L10" s="243"/>
      <c r="M10" s="243"/>
      <c r="N10" s="243"/>
      <c r="O10" s="243"/>
      <c r="P10" s="243"/>
      <c r="Q10" s="243"/>
      <c r="R10" s="315"/>
    </row>
    <row r="11" spans="1:18" ht="12.75" customHeight="1" x14ac:dyDescent="0.2">
      <c r="A11" s="290"/>
      <c r="B11" s="320"/>
      <c r="C11" s="242" t="s">
        <v>44</v>
      </c>
      <c r="D11" s="242"/>
      <c r="E11" s="242"/>
      <c r="F11" s="242" t="s">
        <v>50</v>
      </c>
      <c r="G11" s="242"/>
      <c r="H11" s="242"/>
      <c r="I11" s="324"/>
      <c r="J11" s="299"/>
      <c r="K11" s="243"/>
      <c r="L11" s="243"/>
      <c r="M11" s="243"/>
      <c r="N11" s="243"/>
      <c r="O11" s="243"/>
      <c r="P11" s="243"/>
      <c r="Q11" s="243"/>
      <c r="R11" s="315"/>
    </row>
    <row r="12" spans="1:18" ht="15" customHeight="1" x14ac:dyDescent="0.2">
      <c r="A12" s="290"/>
      <c r="B12" s="320"/>
      <c r="C12" s="242" t="s">
        <v>45</v>
      </c>
      <c r="D12" s="242"/>
      <c r="E12" s="242"/>
      <c r="F12" s="242" t="s">
        <v>51</v>
      </c>
      <c r="G12" s="242"/>
      <c r="H12" s="242"/>
      <c r="I12" s="324"/>
      <c r="J12" s="299"/>
      <c r="K12" s="243"/>
      <c r="L12" s="243"/>
      <c r="M12" s="243"/>
      <c r="N12" s="243"/>
      <c r="O12" s="243"/>
      <c r="P12" s="243"/>
      <c r="Q12" s="243"/>
      <c r="R12" s="315"/>
    </row>
    <row r="13" spans="1:18" ht="12.75" customHeight="1" x14ac:dyDescent="0.2">
      <c r="A13" s="290"/>
      <c r="B13" s="320"/>
      <c r="C13" s="242" t="s">
        <v>46</v>
      </c>
      <c r="D13" s="242"/>
      <c r="E13" s="242"/>
      <c r="F13" s="242" t="s">
        <v>52</v>
      </c>
      <c r="G13" s="242"/>
      <c r="H13" s="242"/>
      <c r="I13" s="324"/>
      <c r="J13" s="299"/>
      <c r="K13" s="243" t="s">
        <v>155</v>
      </c>
      <c r="L13" s="243"/>
      <c r="M13" s="243"/>
      <c r="N13" s="243"/>
      <c r="O13" s="243"/>
      <c r="P13" s="243"/>
      <c r="Q13" s="243"/>
      <c r="R13" s="315"/>
    </row>
    <row r="14" spans="1:18" ht="12.75" customHeight="1" x14ac:dyDescent="0.2">
      <c r="A14" s="290"/>
      <c r="B14" s="320"/>
      <c r="C14" s="242" t="s">
        <v>96</v>
      </c>
      <c r="D14" s="242"/>
      <c r="E14" s="242"/>
      <c r="F14" s="242" t="s">
        <v>53</v>
      </c>
      <c r="G14" s="242"/>
      <c r="H14" s="242"/>
      <c r="I14" s="324"/>
      <c r="J14" s="299"/>
      <c r="K14" s="243"/>
      <c r="L14" s="243"/>
      <c r="M14" s="243"/>
      <c r="N14" s="243"/>
      <c r="O14" s="243"/>
      <c r="P14" s="243"/>
      <c r="Q14" s="243"/>
      <c r="R14" s="315"/>
    </row>
    <row r="15" spans="1:18" ht="12.75" customHeight="1" x14ac:dyDescent="0.2">
      <c r="A15" s="290"/>
      <c r="B15" s="320"/>
      <c r="C15" s="242" t="s">
        <v>48</v>
      </c>
      <c r="D15" s="242"/>
      <c r="E15" s="242"/>
      <c r="F15" s="242" t="s">
        <v>152</v>
      </c>
      <c r="G15" s="242"/>
      <c r="H15" s="242"/>
      <c r="I15" s="324"/>
      <c r="J15" s="299"/>
      <c r="K15" s="243" t="s">
        <v>156</v>
      </c>
      <c r="L15" s="243"/>
      <c r="M15" s="243"/>
      <c r="N15" s="243"/>
      <c r="O15" s="243"/>
      <c r="P15" s="243"/>
      <c r="Q15" s="243"/>
      <c r="R15" s="315"/>
    </row>
    <row r="16" spans="1:18" ht="12.75" customHeight="1" x14ac:dyDescent="0.2">
      <c r="A16" s="290"/>
      <c r="B16" s="320"/>
      <c r="C16" s="242" t="s">
        <v>47</v>
      </c>
      <c r="D16" s="242"/>
      <c r="E16" s="242"/>
      <c r="F16" s="84"/>
      <c r="G16" s="84"/>
      <c r="H16" s="84"/>
      <c r="I16" s="324"/>
      <c r="J16" s="299"/>
      <c r="K16" s="243" t="s">
        <v>157</v>
      </c>
      <c r="L16" s="243"/>
      <c r="M16" s="243"/>
      <c r="N16" s="243"/>
      <c r="O16" s="243"/>
      <c r="P16" s="243"/>
      <c r="Q16" s="243"/>
      <c r="R16" s="315"/>
    </row>
    <row r="17" spans="1:19" ht="12.75" customHeight="1" x14ac:dyDescent="0.2">
      <c r="A17" s="290"/>
      <c r="B17" s="320"/>
      <c r="C17" s="242" t="s">
        <v>125</v>
      </c>
      <c r="D17" s="242"/>
      <c r="E17" s="242"/>
      <c r="F17" s="242"/>
      <c r="G17" s="242"/>
      <c r="H17" s="242"/>
      <c r="I17" s="324"/>
      <c r="J17" s="299"/>
      <c r="K17" s="243"/>
      <c r="L17" s="243"/>
      <c r="M17" s="243"/>
      <c r="N17" s="243"/>
      <c r="O17" s="243"/>
      <c r="P17" s="243"/>
      <c r="Q17" s="243"/>
      <c r="R17" s="315"/>
    </row>
    <row r="18" spans="1:19" ht="19.5" customHeight="1" x14ac:dyDescent="0.2">
      <c r="A18" s="290"/>
      <c r="B18" s="320"/>
      <c r="C18" s="242"/>
      <c r="D18" s="242"/>
      <c r="E18" s="242"/>
      <c r="F18" s="242"/>
      <c r="G18" s="242"/>
      <c r="H18" s="242"/>
      <c r="I18" s="324"/>
      <c r="J18" s="299"/>
      <c r="K18" s="243"/>
      <c r="L18" s="243"/>
      <c r="M18" s="243"/>
      <c r="N18" s="243"/>
      <c r="O18" s="243"/>
      <c r="P18" s="243"/>
      <c r="Q18" s="243"/>
      <c r="R18" s="315"/>
    </row>
    <row r="19" spans="1:19" ht="13.5" thickBot="1" x14ac:dyDescent="0.25">
      <c r="A19" s="291"/>
      <c r="B19" s="321"/>
      <c r="C19" s="317"/>
      <c r="D19" s="317"/>
      <c r="E19" s="317"/>
      <c r="F19" s="317"/>
      <c r="G19" s="317"/>
      <c r="H19" s="317"/>
      <c r="I19" s="325"/>
      <c r="J19" s="300"/>
      <c r="K19" s="318"/>
      <c r="L19" s="318"/>
      <c r="M19" s="318"/>
      <c r="N19" s="318"/>
      <c r="O19" s="318"/>
      <c r="P19" s="318"/>
      <c r="Q19" s="318"/>
      <c r="R19" s="316"/>
    </row>
    <row r="20" spans="1:19" ht="24" customHeight="1" x14ac:dyDescent="0.2">
      <c r="A20" s="86" t="s">
        <v>31</v>
      </c>
      <c r="B20" s="263"/>
      <c r="C20" s="257" t="s">
        <v>65</v>
      </c>
      <c r="D20" s="257"/>
      <c r="E20" s="257"/>
      <c r="F20" s="257"/>
      <c r="G20" s="257"/>
      <c r="H20" s="257"/>
      <c r="I20" s="269"/>
      <c r="J20" s="298"/>
      <c r="K20" s="77"/>
      <c r="L20" s="279" t="s">
        <v>64</v>
      </c>
      <c r="M20" s="279"/>
      <c r="N20" s="279"/>
      <c r="O20" s="279"/>
      <c r="P20" s="279"/>
      <c r="Q20" s="279"/>
      <c r="R20" s="332"/>
    </row>
    <row r="21" spans="1:19" x14ac:dyDescent="0.2">
      <c r="A21" s="290" t="s">
        <v>32</v>
      </c>
      <c r="B21" s="264"/>
      <c r="C21" s="280"/>
      <c r="D21" s="280"/>
      <c r="E21" s="280"/>
      <c r="F21" s="280"/>
      <c r="G21" s="280"/>
      <c r="H21" s="280"/>
      <c r="I21" s="270"/>
      <c r="J21" s="299"/>
      <c r="K21" s="88"/>
      <c r="L21" s="279"/>
      <c r="M21" s="279"/>
      <c r="N21" s="279"/>
      <c r="O21" s="279"/>
      <c r="P21" s="279"/>
      <c r="Q21" s="279"/>
      <c r="R21" s="275"/>
      <c r="S21" s="8"/>
    </row>
    <row r="22" spans="1:19" ht="12.75" customHeight="1" x14ac:dyDescent="0.2">
      <c r="A22" s="290"/>
      <c r="B22" s="264"/>
      <c r="C22" s="282" t="s">
        <v>158</v>
      </c>
      <c r="D22" s="282"/>
      <c r="E22" s="282"/>
      <c r="F22" s="282"/>
      <c r="G22" s="282"/>
      <c r="H22" s="282"/>
      <c r="I22" s="270"/>
      <c r="J22" s="299"/>
      <c r="K22" s="84"/>
      <c r="L22" s="283" t="s">
        <v>33</v>
      </c>
      <c r="M22" s="244" t="s">
        <v>55</v>
      </c>
      <c r="N22" s="247">
        <v>3</v>
      </c>
      <c r="O22" s="251">
        <v>6</v>
      </c>
      <c r="P22" s="251">
        <v>9</v>
      </c>
      <c r="Q22" s="84"/>
      <c r="R22" s="275"/>
      <c r="S22" s="7"/>
    </row>
    <row r="23" spans="1:19" x14ac:dyDescent="0.2">
      <c r="A23" s="290"/>
      <c r="B23" s="264"/>
      <c r="C23" s="282" t="s">
        <v>159</v>
      </c>
      <c r="D23" s="282"/>
      <c r="E23" s="282"/>
      <c r="F23" s="282"/>
      <c r="G23" s="282"/>
      <c r="H23" s="282"/>
      <c r="I23" s="270"/>
      <c r="J23" s="299"/>
      <c r="K23" s="84"/>
      <c r="L23" s="283"/>
      <c r="M23" s="244"/>
      <c r="N23" s="248"/>
      <c r="O23" s="252"/>
      <c r="P23" s="252"/>
      <c r="Q23" s="84"/>
      <c r="R23" s="275"/>
      <c r="S23" s="7"/>
    </row>
    <row r="24" spans="1:19" x14ac:dyDescent="0.2">
      <c r="A24" s="290"/>
      <c r="B24" s="264"/>
      <c r="C24" s="282" t="s">
        <v>160</v>
      </c>
      <c r="D24" s="282"/>
      <c r="E24" s="282"/>
      <c r="F24" s="282"/>
      <c r="G24" s="282"/>
      <c r="H24" s="282"/>
      <c r="I24" s="270"/>
      <c r="J24" s="299"/>
      <c r="K24" s="84"/>
      <c r="L24" s="283"/>
      <c r="M24" s="244" t="s">
        <v>42</v>
      </c>
      <c r="N24" s="247">
        <v>2</v>
      </c>
      <c r="O24" s="292">
        <v>4</v>
      </c>
      <c r="P24" s="249">
        <v>6</v>
      </c>
      <c r="Q24" s="84"/>
      <c r="R24" s="275"/>
      <c r="S24" s="7"/>
    </row>
    <row r="25" spans="1:19" x14ac:dyDescent="0.2">
      <c r="A25" s="290"/>
      <c r="B25" s="264"/>
      <c r="C25" s="282" t="s">
        <v>161</v>
      </c>
      <c r="D25" s="282"/>
      <c r="E25" s="282"/>
      <c r="F25" s="282"/>
      <c r="G25" s="282"/>
      <c r="H25" s="282"/>
      <c r="I25" s="270"/>
      <c r="J25" s="299"/>
      <c r="K25" s="84"/>
      <c r="L25" s="283"/>
      <c r="M25" s="244"/>
      <c r="N25" s="248"/>
      <c r="O25" s="293"/>
      <c r="P25" s="250"/>
      <c r="Q25" s="84"/>
      <c r="R25" s="275"/>
      <c r="S25" s="7"/>
    </row>
    <row r="26" spans="1:19" x14ac:dyDescent="0.2">
      <c r="A26" s="290"/>
      <c r="B26" s="264"/>
      <c r="C26" s="281"/>
      <c r="D26" s="281"/>
      <c r="E26" s="281"/>
      <c r="F26" s="281"/>
      <c r="G26" s="281"/>
      <c r="H26" s="281"/>
      <c r="I26" s="270"/>
      <c r="J26" s="299"/>
      <c r="K26" s="84"/>
      <c r="L26" s="283"/>
      <c r="M26" s="244" t="s">
        <v>56</v>
      </c>
      <c r="N26" s="294">
        <v>1</v>
      </c>
      <c r="O26" s="247">
        <v>2</v>
      </c>
      <c r="P26" s="247">
        <v>3</v>
      </c>
      <c r="Q26" s="84"/>
      <c r="R26" s="275"/>
      <c r="S26" s="7"/>
    </row>
    <row r="27" spans="1:19" x14ac:dyDescent="0.2">
      <c r="A27" s="290"/>
      <c r="B27" s="264"/>
      <c r="C27" s="282" t="s">
        <v>162</v>
      </c>
      <c r="D27" s="282"/>
      <c r="E27" s="282"/>
      <c r="F27" s="282"/>
      <c r="G27" s="282"/>
      <c r="H27" s="282"/>
      <c r="I27" s="270"/>
      <c r="J27" s="299"/>
      <c r="K27" s="84"/>
      <c r="L27" s="283"/>
      <c r="M27" s="244"/>
      <c r="N27" s="295"/>
      <c r="O27" s="248"/>
      <c r="P27" s="248"/>
      <c r="Q27" s="84"/>
      <c r="R27" s="275"/>
    </row>
    <row r="28" spans="1:19" x14ac:dyDescent="0.2">
      <c r="A28" s="290"/>
      <c r="B28" s="264"/>
      <c r="C28" s="282" t="s">
        <v>163</v>
      </c>
      <c r="D28" s="282"/>
      <c r="E28" s="282"/>
      <c r="F28" s="282"/>
      <c r="G28" s="282"/>
      <c r="H28" s="282"/>
      <c r="I28" s="270"/>
      <c r="J28" s="299"/>
      <c r="K28" s="89"/>
      <c r="L28" s="89"/>
      <c r="M28" s="84"/>
      <c r="N28" s="244" t="s">
        <v>57</v>
      </c>
      <c r="O28" s="245" t="s">
        <v>42</v>
      </c>
      <c r="P28" s="245" t="s">
        <v>55</v>
      </c>
      <c r="Q28" s="84"/>
      <c r="R28" s="275"/>
    </row>
    <row r="29" spans="1:19" x14ac:dyDescent="0.2">
      <c r="A29" s="290"/>
      <c r="B29" s="264"/>
      <c r="C29" s="282" t="s">
        <v>164</v>
      </c>
      <c r="D29" s="282"/>
      <c r="E29" s="282"/>
      <c r="F29" s="282"/>
      <c r="G29" s="282"/>
      <c r="H29" s="282"/>
      <c r="I29" s="270"/>
      <c r="J29" s="299"/>
      <c r="K29" s="281"/>
      <c r="L29" s="281"/>
      <c r="M29" s="84"/>
      <c r="N29" s="244"/>
      <c r="O29" s="246"/>
      <c r="P29" s="246"/>
      <c r="Q29" s="84"/>
      <c r="R29" s="275"/>
    </row>
    <row r="30" spans="1:19" x14ac:dyDescent="0.2">
      <c r="A30" s="290"/>
      <c r="B30" s="264"/>
      <c r="C30" s="282" t="s">
        <v>165</v>
      </c>
      <c r="D30" s="282"/>
      <c r="E30" s="282"/>
      <c r="F30" s="282"/>
      <c r="G30" s="282"/>
      <c r="H30" s="282"/>
      <c r="I30" s="270"/>
      <c r="J30" s="299"/>
      <c r="K30" s="281"/>
      <c r="L30" s="281"/>
      <c r="M30" s="296" t="s">
        <v>34</v>
      </c>
      <c r="N30" s="296"/>
      <c r="O30" s="296"/>
      <c r="P30" s="296"/>
      <c r="Q30" s="296"/>
      <c r="R30" s="275"/>
    </row>
    <row r="31" spans="1:19" x14ac:dyDescent="0.2">
      <c r="A31" s="290"/>
      <c r="B31" s="264"/>
      <c r="C31" s="280"/>
      <c r="D31" s="280"/>
      <c r="E31" s="280"/>
      <c r="F31" s="280"/>
      <c r="G31" s="280"/>
      <c r="H31" s="280"/>
      <c r="I31" s="270"/>
      <c r="J31" s="299"/>
      <c r="K31" s="281"/>
      <c r="L31" s="281"/>
      <c r="M31" s="90"/>
      <c r="N31" s="90"/>
      <c r="O31" s="90"/>
      <c r="P31" s="90"/>
      <c r="Q31" s="90"/>
      <c r="R31" s="275"/>
    </row>
    <row r="32" spans="1:19" ht="26.25" customHeight="1" x14ac:dyDescent="0.2">
      <c r="A32" s="290"/>
      <c r="B32" s="264"/>
      <c r="C32" s="282" t="s">
        <v>166</v>
      </c>
      <c r="D32" s="282"/>
      <c r="E32" s="282"/>
      <c r="F32" s="282"/>
      <c r="G32" s="282"/>
      <c r="H32" s="282"/>
      <c r="I32" s="270"/>
      <c r="J32" s="299"/>
      <c r="K32" s="281" t="s">
        <v>54</v>
      </c>
      <c r="L32" s="281"/>
      <c r="M32" s="281"/>
      <c r="N32" s="281"/>
      <c r="O32" s="281"/>
      <c r="P32" s="281"/>
      <c r="Q32" s="281"/>
      <c r="R32" s="275"/>
    </row>
    <row r="33" spans="1:18" ht="13.5" thickBot="1" x14ac:dyDescent="0.25">
      <c r="A33" s="291"/>
      <c r="B33" s="265"/>
      <c r="C33" s="260"/>
      <c r="D33" s="260"/>
      <c r="E33" s="260"/>
      <c r="F33" s="260"/>
      <c r="G33" s="260"/>
      <c r="H33" s="260"/>
      <c r="I33" s="297"/>
      <c r="J33" s="300"/>
      <c r="K33" s="266"/>
      <c r="L33" s="266"/>
      <c r="M33" s="266"/>
      <c r="N33" s="266"/>
      <c r="O33" s="266"/>
      <c r="P33" s="266"/>
      <c r="Q33" s="266"/>
      <c r="R33" s="333"/>
    </row>
    <row r="34" spans="1:18" ht="24" customHeight="1" x14ac:dyDescent="0.2">
      <c r="A34" s="86" t="s">
        <v>35</v>
      </c>
      <c r="B34" s="263"/>
      <c r="C34" s="256" t="s">
        <v>132</v>
      </c>
      <c r="D34" s="256"/>
      <c r="E34" s="256"/>
      <c r="F34" s="256"/>
      <c r="G34" s="256"/>
      <c r="H34" s="256"/>
      <c r="I34" s="269"/>
      <c r="J34" s="271"/>
      <c r="K34" s="278" t="s">
        <v>106</v>
      </c>
      <c r="L34" s="278"/>
      <c r="M34" s="278"/>
      <c r="N34" s="278"/>
      <c r="O34" s="278"/>
      <c r="P34" s="278"/>
      <c r="Q34" s="278"/>
      <c r="R34" s="276"/>
    </row>
    <row r="35" spans="1:18" ht="21" customHeight="1" x14ac:dyDescent="0.2">
      <c r="A35" s="301" t="s">
        <v>61</v>
      </c>
      <c r="B35" s="264"/>
      <c r="C35" s="257"/>
      <c r="D35" s="257"/>
      <c r="E35" s="257"/>
      <c r="F35" s="257"/>
      <c r="G35" s="257"/>
      <c r="H35" s="257"/>
      <c r="I35" s="270"/>
      <c r="J35" s="272"/>
      <c r="K35" s="279"/>
      <c r="L35" s="279"/>
      <c r="M35" s="279"/>
      <c r="N35" s="279"/>
      <c r="O35" s="279"/>
      <c r="P35" s="279"/>
      <c r="Q35" s="279"/>
      <c r="R35" s="277"/>
    </row>
    <row r="36" spans="1:18" ht="12.75" customHeight="1" x14ac:dyDescent="0.2">
      <c r="A36" s="301"/>
      <c r="B36" s="264"/>
      <c r="C36" s="84"/>
      <c r="D36" s="91"/>
      <c r="E36" s="91"/>
      <c r="F36" s="91"/>
      <c r="G36" s="91"/>
      <c r="H36" s="91"/>
      <c r="I36" s="270"/>
      <c r="J36" s="272"/>
      <c r="K36" s="287" t="s">
        <v>107</v>
      </c>
      <c r="L36" s="286">
        <v>9</v>
      </c>
      <c r="M36" s="237">
        <f>L36*M48</f>
        <v>9</v>
      </c>
      <c r="N36" s="239">
        <f>L36*N48</f>
        <v>18</v>
      </c>
      <c r="O36" s="239">
        <f>L36*O48</f>
        <v>27</v>
      </c>
      <c r="P36" s="239">
        <f>L36*P48</f>
        <v>36</v>
      </c>
      <c r="Q36" s="239">
        <f>L36*Q48</f>
        <v>45</v>
      </c>
      <c r="R36" s="277"/>
    </row>
    <row r="37" spans="1:18" ht="12.75" customHeight="1" x14ac:dyDescent="0.2">
      <c r="A37" s="301"/>
      <c r="B37" s="264"/>
      <c r="C37" s="243" t="s">
        <v>167</v>
      </c>
      <c r="D37" s="243"/>
      <c r="E37" s="243"/>
      <c r="F37" s="243"/>
      <c r="G37" s="243"/>
      <c r="H37" s="243"/>
      <c r="I37" s="270"/>
      <c r="J37" s="272"/>
      <c r="K37" s="287"/>
      <c r="L37" s="286"/>
      <c r="M37" s="238"/>
      <c r="N37" s="240"/>
      <c r="O37" s="240"/>
      <c r="P37" s="240"/>
      <c r="Q37" s="240"/>
      <c r="R37" s="277"/>
    </row>
    <row r="38" spans="1:18" x14ac:dyDescent="0.2">
      <c r="A38" s="301"/>
      <c r="B38" s="264"/>
      <c r="C38" s="243"/>
      <c r="D38" s="243"/>
      <c r="E38" s="243"/>
      <c r="F38" s="243"/>
      <c r="G38" s="243"/>
      <c r="H38" s="243"/>
      <c r="I38" s="270"/>
      <c r="J38" s="272"/>
      <c r="K38" s="287"/>
      <c r="L38" s="286">
        <v>6</v>
      </c>
      <c r="M38" s="237">
        <f>L38*M48</f>
        <v>6</v>
      </c>
      <c r="N38" s="239">
        <f>L38*N48</f>
        <v>12</v>
      </c>
      <c r="O38" s="239">
        <f>L38*O48</f>
        <v>18</v>
      </c>
      <c r="P38" s="239">
        <f>L38*P48</f>
        <v>24</v>
      </c>
      <c r="Q38" s="239">
        <f>L38*Q48</f>
        <v>30</v>
      </c>
      <c r="R38" s="277"/>
    </row>
    <row r="39" spans="1:18" x14ac:dyDescent="0.2">
      <c r="A39" s="301"/>
      <c r="B39" s="264"/>
      <c r="C39" s="243"/>
      <c r="D39" s="243"/>
      <c r="E39" s="243"/>
      <c r="F39" s="243"/>
      <c r="G39" s="243"/>
      <c r="H39" s="243"/>
      <c r="I39" s="270"/>
      <c r="J39" s="272"/>
      <c r="K39" s="287"/>
      <c r="L39" s="286"/>
      <c r="M39" s="238"/>
      <c r="N39" s="240"/>
      <c r="O39" s="240"/>
      <c r="P39" s="240"/>
      <c r="Q39" s="240"/>
      <c r="R39" s="277"/>
    </row>
    <row r="40" spans="1:18" ht="12.75" customHeight="1" x14ac:dyDescent="0.2">
      <c r="A40" s="301"/>
      <c r="B40" s="264"/>
      <c r="C40" s="243"/>
      <c r="D40" s="243"/>
      <c r="E40" s="243"/>
      <c r="F40" s="243"/>
      <c r="G40" s="243"/>
      <c r="H40" s="243"/>
      <c r="I40" s="270"/>
      <c r="J40" s="272"/>
      <c r="K40" s="287"/>
      <c r="L40" s="286">
        <v>4</v>
      </c>
      <c r="M40" s="237">
        <f>L40*M48</f>
        <v>4</v>
      </c>
      <c r="N40" s="237">
        <f>L40*N48</f>
        <v>8</v>
      </c>
      <c r="O40" s="239">
        <f>L40*O48</f>
        <v>12</v>
      </c>
      <c r="P40" s="239">
        <f>L40*P48</f>
        <v>16</v>
      </c>
      <c r="Q40" s="239">
        <f>L40*Q48</f>
        <v>20</v>
      </c>
      <c r="R40" s="277"/>
    </row>
    <row r="41" spans="1:18" ht="12.75" customHeight="1" x14ac:dyDescent="0.2">
      <c r="A41" s="301"/>
      <c r="B41" s="264"/>
      <c r="C41" s="84"/>
      <c r="D41" s="92"/>
      <c r="E41" s="92"/>
      <c r="F41" s="92"/>
      <c r="G41" s="92"/>
      <c r="H41" s="92"/>
      <c r="I41" s="270"/>
      <c r="J41" s="272"/>
      <c r="K41" s="287"/>
      <c r="L41" s="286"/>
      <c r="M41" s="238"/>
      <c r="N41" s="238"/>
      <c r="O41" s="240"/>
      <c r="P41" s="240"/>
      <c r="Q41" s="240"/>
      <c r="R41" s="277"/>
    </row>
    <row r="42" spans="1:18" x14ac:dyDescent="0.2">
      <c r="A42" s="301"/>
      <c r="B42" s="264"/>
      <c r="C42" s="257" t="s">
        <v>168</v>
      </c>
      <c r="D42" s="257"/>
      <c r="E42" s="257"/>
      <c r="F42" s="257"/>
      <c r="G42" s="257"/>
      <c r="H42" s="257"/>
      <c r="I42" s="270"/>
      <c r="J42" s="272"/>
      <c r="K42" s="287"/>
      <c r="L42" s="286">
        <v>3</v>
      </c>
      <c r="M42" s="261">
        <f>L42*M48</f>
        <v>3</v>
      </c>
      <c r="N42" s="237">
        <f>L42*N48</f>
        <v>6</v>
      </c>
      <c r="O42" s="237">
        <f>L42*O48</f>
        <v>9</v>
      </c>
      <c r="P42" s="239">
        <f>L42*P48</f>
        <v>12</v>
      </c>
      <c r="Q42" s="239">
        <f>L42*Q48</f>
        <v>15</v>
      </c>
      <c r="R42" s="277"/>
    </row>
    <row r="43" spans="1:18" x14ac:dyDescent="0.2">
      <c r="A43" s="301"/>
      <c r="B43" s="264"/>
      <c r="C43" s="257"/>
      <c r="D43" s="257"/>
      <c r="E43" s="257"/>
      <c r="F43" s="257"/>
      <c r="G43" s="257"/>
      <c r="H43" s="257"/>
      <c r="I43" s="270"/>
      <c r="J43" s="272"/>
      <c r="K43" s="287"/>
      <c r="L43" s="286"/>
      <c r="M43" s="262"/>
      <c r="N43" s="238"/>
      <c r="O43" s="238"/>
      <c r="P43" s="240"/>
      <c r="Q43" s="240"/>
      <c r="R43" s="277"/>
    </row>
    <row r="44" spans="1:18" ht="12.75" customHeight="1" x14ac:dyDescent="0.2">
      <c r="A44" s="301"/>
      <c r="B44" s="264"/>
      <c r="C44" s="257"/>
      <c r="D44" s="257"/>
      <c r="E44" s="257"/>
      <c r="F44" s="257"/>
      <c r="G44" s="257"/>
      <c r="H44" s="257"/>
      <c r="I44" s="270"/>
      <c r="J44" s="272"/>
      <c r="K44" s="287"/>
      <c r="L44" s="286">
        <v>2</v>
      </c>
      <c r="M44" s="261">
        <f>L44*M48</f>
        <v>2</v>
      </c>
      <c r="N44" s="237">
        <f>L44*N48</f>
        <v>4</v>
      </c>
      <c r="O44" s="237">
        <f>L44*O48</f>
        <v>6</v>
      </c>
      <c r="P44" s="237">
        <f>L44*P48</f>
        <v>8</v>
      </c>
      <c r="Q44" s="239">
        <f>L44*Q48</f>
        <v>10</v>
      </c>
      <c r="R44" s="277"/>
    </row>
    <row r="45" spans="1:18" x14ac:dyDescent="0.2">
      <c r="A45" s="301"/>
      <c r="B45" s="264"/>
      <c r="C45" s="257"/>
      <c r="D45" s="257"/>
      <c r="E45" s="257"/>
      <c r="F45" s="257"/>
      <c r="G45" s="257"/>
      <c r="H45" s="257"/>
      <c r="I45" s="270"/>
      <c r="J45" s="272"/>
      <c r="K45" s="287"/>
      <c r="L45" s="286"/>
      <c r="M45" s="262"/>
      <c r="N45" s="238"/>
      <c r="O45" s="238"/>
      <c r="P45" s="238"/>
      <c r="Q45" s="240"/>
      <c r="R45" s="277"/>
    </row>
    <row r="46" spans="1:18" x14ac:dyDescent="0.2">
      <c r="A46" s="301"/>
      <c r="B46" s="264"/>
      <c r="C46" s="257"/>
      <c r="D46" s="257"/>
      <c r="E46" s="257"/>
      <c r="F46" s="257"/>
      <c r="G46" s="257"/>
      <c r="H46" s="257"/>
      <c r="I46" s="270"/>
      <c r="J46" s="272"/>
      <c r="K46" s="287"/>
      <c r="L46" s="286">
        <v>1</v>
      </c>
      <c r="M46" s="261">
        <f>L46*M48</f>
        <v>1</v>
      </c>
      <c r="N46" s="261">
        <f>L46*N48</f>
        <v>2</v>
      </c>
      <c r="O46" s="261">
        <f>L46*O48</f>
        <v>3</v>
      </c>
      <c r="P46" s="237">
        <f>L46*P48</f>
        <v>4</v>
      </c>
      <c r="Q46" s="237">
        <f>L46*Q48</f>
        <v>5</v>
      </c>
      <c r="R46" s="277"/>
    </row>
    <row r="47" spans="1:18" x14ac:dyDescent="0.2">
      <c r="A47" s="301"/>
      <c r="B47" s="264"/>
      <c r="C47" s="257"/>
      <c r="D47" s="257"/>
      <c r="E47" s="257"/>
      <c r="F47" s="257"/>
      <c r="G47" s="257"/>
      <c r="H47" s="257"/>
      <c r="I47" s="270"/>
      <c r="J47" s="272"/>
      <c r="K47" s="287"/>
      <c r="L47" s="286"/>
      <c r="M47" s="262"/>
      <c r="N47" s="262"/>
      <c r="O47" s="262"/>
      <c r="P47" s="238"/>
      <c r="Q47" s="238"/>
      <c r="R47" s="277"/>
    </row>
    <row r="48" spans="1:18" x14ac:dyDescent="0.2">
      <c r="A48" s="301"/>
      <c r="B48" s="264"/>
      <c r="C48" s="91"/>
      <c r="D48" s="91"/>
      <c r="E48" s="91"/>
      <c r="F48" s="91"/>
      <c r="G48" s="91"/>
      <c r="H48" s="91"/>
      <c r="I48" s="270"/>
      <c r="J48" s="272"/>
      <c r="K48" s="273"/>
      <c r="L48" s="273"/>
      <c r="M48" s="93">
        <v>1</v>
      </c>
      <c r="N48" s="93">
        <v>2</v>
      </c>
      <c r="O48" s="93">
        <v>3</v>
      </c>
      <c r="P48" s="93">
        <v>4</v>
      </c>
      <c r="Q48" s="93">
        <v>5</v>
      </c>
      <c r="R48" s="277"/>
    </row>
    <row r="49" spans="1:18" ht="12.75" customHeight="1" x14ac:dyDescent="0.2">
      <c r="A49" s="301"/>
      <c r="B49" s="264"/>
      <c r="C49" s="241" t="s">
        <v>122</v>
      </c>
      <c r="D49" s="242"/>
      <c r="E49" s="242"/>
      <c r="F49" s="242"/>
      <c r="G49" s="242"/>
      <c r="H49" s="242"/>
      <c r="I49" s="270"/>
      <c r="J49" s="272"/>
      <c r="K49" s="89"/>
      <c r="L49" s="89"/>
      <c r="M49" s="258" t="s">
        <v>104</v>
      </c>
      <c r="N49" s="258" t="s">
        <v>109</v>
      </c>
      <c r="O49" s="258" t="s">
        <v>103</v>
      </c>
      <c r="P49" s="258" t="s">
        <v>105</v>
      </c>
      <c r="Q49" s="258" t="s">
        <v>98</v>
      </c>
      <c r="R49" s="277"/>
    </row>
    <row r="50" spans="1:18" ht="22.5" customHeight="1" x14ac:dyDescent="0.2">
      <c r="A50" s="301"/>
      <c r="B50" s="264"/>
      <c r="C50" s="242" t="s">
        <v>169</v>
      </c>
      <c r="D50" s="257" t="s">
        <v>170</v>
      </c>
      <c r="E50" s="257"/>
      <c r="F50" s="257"/>
      <c r="G50" s="257"/>
      <c r="H50" s="257"/>
      <c r="I50" s="270"/>
      <c r="J50" s="272"/>
      <c r="K50" s="94"/>
      <c r="L50" s="94"/>
      <c r="M50" s="259"/>
      <c r="N50" s="259"/>
      <c r="O50" s="259"/>
      <c r="P50" s="259"/>
      <c r="Q50" s="259"/>
      <c r="R50" s="277"/>
    </row>
    <row r="51" spans="1:18" ht="27" customHeight="1" x14ac:dyDescent="0.2">
      <c r="A51" s="301"/>
      <c r="B51" s="264"/>
      <c r="C51" s="242"/>
      <c r="D51" s="257"/>
      <c r="E51" s="257"/>
      <c r="F51" s="257"/>
      <c r="G51" s="257"/>
      <c r="H51" s="257"/>
      <c r="I51" s="270"/>
      <c r="J51" s="272"/>
      <c r="K51" s="89"/>
      <c r="L51" s="89"/>
      <c r="M51" s="253" t="s">
        <v>108</v>
      </c>
      <c r="N51" s="254"/>
      <c r="O51" s="254"/>
      <c r="P51" s="254"/>
      <c r="Q51" s="255"/>
      <c r="R51" s="277"/>
    </row>
    <row r="52" spans="1:18" ht="20.25" customHeight="1" x14ac:dyDescent="0.2">
      <c r="A52" s="301"/>
      <c r="B52" s="264"/>
      <c r="C52" s="242"/>
      <c r="D52" s="257"/>
      <c r="E52" s="257"/>
      <c r="F52" s="257"/>
      <c r="G52" s="257"/>
      <c r="H52" s="257"/>
      <c r="I52" s="270"/>
      <c r="J52" s="272"/>
      <c r="K52" s="89"/>
      <c r="L52" s="89"/>
      <c r="M52" s="95"/>
      <c r="N52" s="95"/>
      <c r="O52" s="95"/>
      <c r="P52" s="95"/>
      <c r="Q52" s="95"/>
      <c r="R52" s="96"/>
    </row>
    <row r="53" spans="1:18" ht="11.25" customHeight="1" thickBot="1" x14ac:dyDescent="0.25">
      <c r="A53" s="302"/>
      <c r="B53" s="264"/>
      <c r="C53" s="284"/>
      <c r="D53" s="284"/>
      <c r="E53" s="284"/>
      <c r="F53" s="284"/>
      <c r="G53" s="284"/>
      <c r="H53" s="284"/>
      <c r="I53" s="270"/>
      <c r="J53" s="272"/>
      <c r="K53" s="274"/>
      <c r="L53" s="274"/>
      <c r="M53" s="274"/>
      <c r="N53" s="274"/>
      <c r="O53" s="274"/>
      <c r="P53" s="274"/>
      <c r="Q53" s="274"/>
      <c r="R53" s="275"/>
    </row>
    <row r="54" spans="1:18" ht="32.25" customHeight="1" x14ac:dyDescent="0.2">
      <c r="A54" s="87" t="s">
        <v>36</v>
      </c>
      <c r="B54" s="263"/>
      <c r="C54" s="256" t="s">
        <v>133</v>
      </c>
      <c r="D54" s="256"/>
      <c r="E54" s="256"/>
      <c r="F54" s="256"/>
      <c r="G54" s="256"/>
      <c r="H54" s="256"/>
      <c r="I54" s="335"/>
      <c r="J54" s="271"/>
      <c r="K54" s="267"/>
      <c r="L54" s="267"/>
      <c r="M54" s="267"/>
      <c r="N54" s="267"/>
      <c r="O54" s="267"/>
      <c r="P54" s="267"/>
      <c r="Q54" s="267"/>
      <c r="R54" s="276"/>
    </row>
    <row r="55" spans="1:18" ht="25.5" customHeight="1" x14ac:dyDescent="0.2">
      <c r="A55" s="290" t="s">
        <v>38</v>
      </c>
      <c r="B55" s="264"/>
      <c r="C55" s="257" t="s">
        <v>135</v>
      </c>
      <c r="D55" s="257"/>
      <c r="E55" s="257"/>
      <c r="F55" s="257"/>
      <c r="G55" s="257"/>
      <c r="H55" s="257"/>
      <c r="I55" s="336"/>
      <c r="J55" s="272"/>
      <c r="K55" s="338" t="s">
        <v>66</v>
      </c>
      <c r="L55" s="339"/>
      <c r="M55" s="289" t="s">
        <v>62</v>
      </c>
      <c r="N55" s="289" t="s">
        <v>63</v>
      </c>
      <c r="O55" s="289"/>
      <c r="P55" s="289"/>
      <c r="Q55" s="289"/>
      <c r="R55" s="277"/>
    </row>
    <row r="56" spans="1:18" ht="24.95" customHeight="1" x14ac:dyDescent="0.2">
      <c r="A56" s="290"/>
      <c r="B56" s="264"/>
      <c r="C56" s="257" t="s">
        <v>134</v>
      </c>
      <c r="D56" s="257"/>
      <c r="E56" s="257"/>
      <c r="F56" s="257"/>
      <c r="G56" s="257"/>
      <c r="H56" s="257"/>
      <c r="I56" s="336"/>
      <c r="J56" s="272"/>
      <c r="K56" s="340"/>
      <c r="L56" s="341"/>
      <c r="M56" s="289"/>
      <c r="N56" s="289"/>
      <c r="O56" s="289"/>
      <c r="P56" s="289"/>
      <c r="Q56" s="289"/>
      <c r="R56" s="277"/>
    </row>
    <row r="57" spans="1:18" ht="23.25" customHeight="1" x14ac:dyDescent="0.2">
      <c r="A57" s="290"/>
      <c r="B57" s="264"/>
      <c r="C57" s="241" t="s">
        <v>171</v>
      </c>
      <c r="D57" s="241"/>
      <c r="E57" s="241"/>
      <c r="F57" s="241"/>
      <c r="G57" s="241"/>
      <c r="H57" s="241"/>
      <c r="I57" s="336"/>
      <c r="J57" s="272"/>
      <c r="K57" s="343" t="s">
        <v>114</v>
      </c>
      <c r="L57" s="343"/>
      <c r="M57" s="342" t="s">
        <v>58</v>
      </c>
      <c r="N57" s="342" t="s">
        <v>111</v>
      </c>
      <c r="O57" s="342"/>
      <c r="P57" s="342"/>
      <c r="Q57" s="342"/>
      <c r="R57" s="277"/>
    </row>
    <row r="58" spans="1:18" ht="24.95" customHeight="1" x14ac:dyDescent="0.2">
      <c r="A58" s="290"/>
      <c r="B58" s="264"/>
      <c r="C58" s="331" t="s">
        <v>136</v>
      </c>
      <c r="D58" s="257"/>
      <c r="E58" s="257"/>
      <c r="F58" s="257"/>
      <c r="G58" s="257"/>
      <c r="H58" s="257"/>
      <c r="I58" s="336"/>
      <c r="J58" s="272"/>
      <c r="K58" s="343"/>
      <c r="L58" s="343"/>
      <c r="M58" s="342"/>
      <c r="N58" s="342"/>
      <c r="O58" s="342"/>
      <c r="P58" s="342"/>
      <c r="Q58" s="342"/>
      <c r="R58" s="277"/>
    </row>
    <row r="59" spans="1:18" ht="24.95" customHeight="1" x14ac:dyDescent="0.2">
      <c r="A59" s="290"/>
      <c r="B59" s="264"/>
      <c r="C59" s="257"/>
      <c r="D59" s="257"/>
      <c r="E59" s="257"/>
      <c r="F59" s="257"/>
      <c r="G59" s="257"/>
      <c r="H59" s="257"/>
      <c r="I59" s="336"/>
      <c r="J59" s="272"/>
      <c r="K59" s="343"/>
      <c r="L59" s="343"/>
      <c r="M59" s="342"/>
      <c r="N59" s="342"/>
      <c r="O59" s="342"/>
      <c r="P59" s="342"/>
      <c r="Q59" s="342"/>
      <c r="R59" s="277"/>
    </row>
    <row r="60" spans="1:18" ht="24.95" customHeight="1" x14ac:dyDescent="0.2">
      <c r="A60" s="290"/>
      <c r="B60" s="264"/>
      <c r="C60" s="257"/>
      <c r="D60" s="257"/>
      <c r="E60" s="257"/>
      <c r="F60" s="257"/>
      <c r="G60" s="257"/>
      <c r="H60" s="257"/>
      <c r="I60" s="336"/>
      <c r="J60" s="272"/>
      <c r="K60" s="343"/>
      <c r="L60" s="343"/>
      <c r="M60" s="342"/>
      <c r="N60" s="342"/>
      <c r="O60" s="342"/>
      <c r="P60" s="342"/>
      <c r="Q60" s="342"/>
      <c r="R60" s="277"/>
    </row>
    <row r="61" spans="1:18" ht="24.95" customHeight="1" x14ac:dyDescent="0.2">
      <c r="A61" s="290"/>
      <c r="B61" s="264"/>
      <c r="C61" s="241" t="s">
        <v>37</v>
      </c>
      <c r="D61" s="241"/>
      <c r="E61" s="241"/>
      <c r="F61" s="241"/>
      <c r="G61" s="241"/>
      <c r="H61" s="241"/>
      <c r="I61" s="336"/>
      <c r="J61" s="272"/>
      <c r="K61" s="343"/>
      <c r="L61" s="343"/>
      <c r="M61" s="342"/>
      <c r="N61" s="342"/>
      <c r="O61" s="342"/>
      <c r="P61" s="342"/>
      <c r="Q61" s="342"/>
      <c r="R61" s="277"/>
    </row>
    <row r="62" spans="1:18" ht="23.1" customHeight="1" x14ac:dyDescent="0.2">
      <c r="A62" s="290"/>
      <c r="B62" s="264"/>
      <c r="C62" s="257" t="s">
        <v>172</v>
      </c>
      <c r="D62" s="257"/>
      <c r="E62" s="257"/>
      <c r="F62" s="257"/>
      <c r="G62" s="257"/>
      <c r="H62" s="257"/>
      <c r="I62" s="336"/>
      <c r="J62" s="272"/>
      <c r="K62" s="343"/>
      <c r="L62" s="343"/>
      <c r="M62" s="342"/>
      <c r="N62" s="342"/>
      <c r="O62" s="342"/>
      <c r="P62" s="342"/>
      <c r="Q62" s="342"/>
      <c r="R62" s="277"/>
    </row>
    <row r="63" spans="1:18" ht="23.1" customHeight="1" x14ac:dyDescent="0.2">
      <c r="A63" s="290"/>
      <c r="B63" s="264"/>
      <c r="C63" s="257"/>
      <c r="D63" s="257"/>
      <c r="E63" s="257"/>
      <c r="F63" s="257"/>
      <c r="G63" s="257"/>
      <c r="H63" s="257"/>
      <c r="I63" s="336"/>
      <c r="J63" s="272"/>
      <c r="K63" s="345" t="s">
        <v>126</v>
      </c>
      <c r="L63" s="345"/>
      <c r="M63" s="342" t="s">
        <v>59</v>
      </c>
      <c r="N63" s="342" t="s">
        <v>112</v>
      </c>
      <c r="O63" s="342"/>
      <c r="P63" s="342"/>
      <c r="Q63" s="342"/>
      <c r="R63" s="277"/>
    </row>
    <row r="64" spans="1:18" ht="23.1" customHeight="1" x14ac:dyDescent="0.2">
      <c r="A64" s="290"/>
      <c r="B64" s="264"/>
      <c r="C64" s="257"/>
      <c r="D64" s="257"/>
      <c r="E64" s="257"/>
      <c r="F64" s="257"/>
      <c r="G64" s="257"/>
      <c r="H64" s="257"/>
      <c r="I64" s="336"/>
      <c r="J64" s="272"/>
      <c r="K64" s="345"/>
      <c r="L64" s="345"/>
      <c r="M64" s="342"/>
      <c r="N64" s="342"/>
      <c r="O64" s="342"/>
      <c r="P64" s="342"/>
      <c r="Q64" s="342"/>
      <c r="R64" s="277"/>
    </row>
    <row r="65" spans="1:18" ht="23.1" customHeight="1" x14ac:dyDescent="0.2">
      <c r="A65" s="290"/>
      <c r="B65" s="264"/>
      <c r="C65" s="241" t="s">
        <v>173</v>
      </c>
      <c r="D65" s="241"/>
      <c r="E65" s="241"/>
      <c r="F65" s="241"/>
      <c r="G65" s="241"/>
      <c r="H65" s="241"/>
      <c r="I65" s="336"/>
      <c r="J65" s="272"/>
      <c r="K65" s="345"/>
      <c r="L65" s="345"/>
      <c r="M65" s="342"/>
      <c r="N65" s="342"/>
      <c r="O65" s="342"/>
      <c r="P65" s="342"/>
      <c r="Q65" s="342"/>
      <c r="R65" s="277"/>
    </row>
    <row r="66" spans="1:18" ht="23.1" customHeight="1" x14ac:dyDescent="0.2">
      <c r="A66" s="290"/>
      <c r="B66" s="264"/>
      <c r="C66" s="331" t="s">
        <v>138</v>
      </c>
      <c r="D66" s="243"/>
      <c r="E66" s="243"/>
      <c r="F66" s="243"/>
      <c r="G66" s="243"/>
      <c r="H66" s="243"/>
      <c r="I66" s="336"/>
      <c r="J66" s="272"/>
      <c r="K66" s="345"/>
      <c r="L66" s="345"/>
      <c r="M66" s="342"/>
      <c r="N66" s="342"/>
      <c r="O66" s="342"/>
      <c r="P66" s="342"/>
      <c r="Q66" s="342"/>
      <c r="R66" s="277"/>
    </row>
    <row r="67" spans="1:18" ht="23.1" customHeight="1" x14ac:dyDescent="0.2">
      <c r="A67" s="290"/>
      <c r="B67" s="264"/>
      <c r="C67" s="243"/>
      <c r="D67" s="243"/>
      <c r="E67" s="243"/>
      <c r="F67" s="243"/>
      <c r="G67" s="243"/>
      <c r="H67" s="243"/>
      <c r="I67" s="336"/>
      <c r="J67" s="272"/>
      <c r="K67" s="345"/>
      <c r="L67" s="345"/>
      <c r="M67" s="342"/>
      <c r="N67" s="342"/>
      <c r="O67" s="342"/>
      <c r="P67" s="342"/>
      <c r="Q67" s="342"/>
      <c r="R67" s="277"/>
    </row>
    <row r="68" spans="1:18" ht="23.1" customHeight="1" x14ac:dyDescent="0.2">
      <c r="A68" s="290"/>
      <c r="B68" s="264"/>
      <c r="C68" s="241" t="s">
        <v>121</v>
      </c>
      <c r="D68" s="241"/>
      <c r="E68" s="241"/>
      <c r="F68" s="241"/>
      <c r="G68" s="241"/>
      <c r="H68" s="241"/>
      <c r="I68" s="336"/>
      <c r="J68" s="272"/>
      <c r="K68" s="345"/>
      <c r="L68" s="345"/>
      <c r="M68" s="342"/>
      <c r="N68" s="342"/>
      <c r="O68" s="342"/>
      <c r="P68" s="342"/>
      <c r="Q68" s="342"/>
      <c r="R68" s="277"/>
    </row>
    <row r="69" spans="1:18" ht="23.1" customHeight="1" x14ac:dyDescent="0.2">
      <c r="A69" s="290"/>
      <c r="B69" s="264"/>
      <c r="C69" s="242" t="s">
        <v>120</v>
      </c>
      <c r="D69" s="242"/>
      <c r="E69" s="242"/>
      <c r="F69" s="242"/>
      <c r="G69" s="242"/>
      <c r="H69" s="242"/>
      <c r="I69" s="336"/>
      <c r="J69" s="272"/>
      <c r="K69" s="344" t="s">
        <v>127</v>
      </c>
      <c r="L69" s="344"/>
      <c r="M69" s="268" t="s">
        <v>60</v>
      </c>
      <c r="N69" s="268" t="s">
        <v>113</v>
      </c>
      <c r="O69" s="268"/>
      <c r="P69" s="268"/>
      <c r="Q69" s="268"/>
      <c r="R69" s="277"/>
    </row>
    <row r="70" spans="1:18" ht="23.1" customHeight="1" x14ac:dyDescent="0.2">
      <c r="A70" s="290"/>
      <c r="B70" s="264"/>
      <c r="C70" s="242"/>
      <c r="D70" s="242"/>
      <c r="E70" s="242"/>
      <c r="F70" s="242"/>
      <c r="G70" s="242"/>
      <c r="H70" s="242"/>
      <c r="I70" s="336"/>
      <c r="J70" s="272"/>
      <c r="K70" s="344"/>
      <c r="L70" s="344"/>
      <c r="M70" s="268"/>
      <c r="N70" s="268"/>
      <c r="O70" s="268"/>
      <c r="P70" s="268"/>
      <c r="Q70" s="268"/>
      <c r="R70" s="277"/>
    </row>
    <row r="71" spans="1:18" ht="23.1" customHeight="1" x14ac:dyDescent="0.2">
      <c r="A71" s="290"/>
      <c r="B71" s="264"/>
      <c r="C71" s="241" t="s">
        <v>81</v>
      </c>
      <c r="D71" s="241"/>
      <c r="E71" s="241"/>
      <c r="F71" s="241"/>
      <c r="G71" s="241"/>
      <c r="H71" s="241"/>
      <c r="I71" s="336"/>
      <c r="J71" s="272"/>
      <c r="K71" s="344"/>
      <c r="L71" s="344"/>
      <c r="M71" s="268"/>
      <c r="N71" s="268"/>
      <c r="O71" s="268"/>
      <c r="P71" s="268"/>
      <c r="Q71" s="268"/>
      <c r="R71" s="277"/>
    </row>
    <row r="72" spans="1:18" ht="23.1" customHeight="1" x14ac:dyDescent="0.2">
      <c r="A72" s="290"/>
      <c r="B72" s="264"/>
      <c r="C72" s="242" t="s">
        <v>137</v>
      </c>
      <c r="D72" s="242"/>
      <c r="E72" s="242"/>
      <c r="F72" s="242"/>
      <c r="G72" s="242"/>
      <c r="H72" s="242"/>
      <c r="I72" s="336"/>
      <c r="J72" s="272"/>
      <c r="K72" s="344"/>
      <c r="L72" s="344"/>
      <c r="M72" s="268"/>
      <c r="N72" s="268"/>
      <c r="O72" s="268"/>
      <c r="P72" s="268"/>
      <c r="Q72" s="268"/>
      <c r="R72" s="277"/>
    </row>
    <row r="73" spans="1:18" ht="23.1" customHeight="1" x14ac:dyDescent="0.2">
      <c r="A73" s="290"/>
      <c r="B73" s="264"/>
      <c r="C73" s="242"/>
      <c r="D73" s="242"/>
      <c r="E73" s="242"/>
      <c r="F73" s="242"/>
      <c r="G73" s="242"/>
      <c r="H73" s="242"/>
      <c r="I73" s="336"/>
      <c r="J73" s="272"/>
      <c r="K73" s="344"/>
      <c r="L73" s="344"/>
      <c r="M73" s="268"/>
      <c r="N73" s="268"/>
      <c r="O73" s="268"/>
      <c r="P73" s="268"/>
      <c r="Q73" s="268"/>
      <c r="R73" s="277"/>
    </row>
    <row r="74" spans="1:18" ht="22.5" customHeight="1" x14ac:dyDescent="0.2">
      <c r="A74" s="290"/>
      <c r="B74" s="264"/>
      <c r="C74" s="242"/>
      <c r="D74" s="242"/>
      <c r="E74" s="242"/>
      <c r="F74" s="242"/>
      <c r="G74" s="242"/>
      <c r="H74" s="242"/>
      <c r="I74" s="336"/>
      <c r="J74" s="272"/>
      <c r="K74" s="344"/>
      <c r="L74" s="344"/>
      <c r="M74" s="268"/>
      <c r="N74" s="268"/>
      <c r="O74" s="268"/>
      <c r="P74" s="268"/>
      <c r="Q74" s="268"/>
      <c r="R74" s="277"/>
    </row>
    <row r="75" spans="1:18" ht="18" customHeight="1" thickBot="1" x14ac:dyDescent="0.25">
      <c r="A75" s="291"/>
      <c r="B75" s="265"/>
      <c r="C75" s="260"/>
      <c r="D75" s="260"/>
      <c r="E75" s="260"/>
      <c r="F75" s="260"/>
      <c r="G75" s="260"/>
      <c r="H75" s="260"/>
      <c r="I75" s="337"/>
      <c r="J75" s="288"/>
      <c r="K75" s="266"/>
      <c r="L75" s="266"/>
      <c r="M75" s="266"/>
      <c r="N75" s="266"/>
      <c r="O75" s="266"/>
      <c r="P75" s="266"/>
      <c r="Q75" s="266"/>
      <c r="R75" s="334"/>
    </row>
    <row r="79" spans="1:18" ht="12.75" customHeight="1" x14ac:dyDescent="0.2"/>
    <row r="80" spans="1:18" x14ac:dyDescent="0.2">
      <c r="F80" s="10"/>
    </row>
    <row r="81" spans="1:12" x14ac:dyDescent="0.2">
      <c r="F81" s="10"/>
    </row>
    <row r="82" spans="1:12" x14ac:dyDescent="0.2">
      <c r="F82" s="10"/>
    </row>
    <row r="83" spans="1:12" ht="12.75" customHeight="1" x14ac:dyDescent="0.2">
      <c r="F83" s="10"/>
    </row>
    <row r="85" spans="1:12" ht="12.75" customHeight="1" x14ac:dyDescent="0.2">
      <c r="B85" s="9"/>
      <c r="C85" s="9"/>
      <c r="D85" s="9"/>
      <c r="E85" s="9"/>
      <c r="F85" s="9"/>
    </row>
    <row r="86" spans="1:12" x14ac:dyDescent="0.2">
      <c r="A86" s="9"/>
      <c r="B86" s="9"/>
      <c r="C86" s="9"/>
      <c r="D86" s="9"/>
      <c r="E86" s="9"/>
      <c r="F86" s="9"/>
      <c r="I86" s="12"/>
      <c r="J86" s="285"/>
      <c r="K86" s="285"/>
      <c r="L86" s="285"/>
    </row>
    <row r="87" spans="1:12" ht="22.5" customHeight="1" x14ac:dyDescent="0.2">
      <c r="A87" s="9"/>
      <c r="B87" s="9"/>
      <c r="C87" s="9"/>
      <c r="D87" s="9"/>
      <c r="E87" s="9"/>
      <c r="F87" s="9"/>
      <c r="I87" s="13"/>
      <c r="J87" s="285"/>
      <c r="K87" s="285"/>
      <c r="L87" s="285"/>
    </row>
    <row r="88" spans="1:12" x14ac:dyDescent="0.2">
      <c r="A88" s="9"/>
      <c r="B88" s="9"/>
      <c r="C88" s="9"/>
      <c r="D88" s="9"/>
      <c r="E88" s="9"/>
      <c r="F88" s="9"/>
      <c r="I88" s="14"/>
      <c r="J88" s="15"/>
      <c r="K88" s="11"/>
      <c r="L88" s="11"/>
    </row>
    <row r="89" spans="1:12" x14ac:dyDescent="0.2">
      <c r="A89" s="9"/>
      <c r="B89" s="9"/>
      <c r="C89" s="9"/>
      <c r="D89" s="9"/>
      <c r="E89" s="9"/>
      <c r="F89" s="9"/>
    </row>
    <row r="98" spans="5:5" x14ac:dyDescent="0.2">
      <c r="E98" s="23"/>
    </row>
  </sheetData>
  <sheetProtection algorithmName="SHA-512" hashValue="IrB1ff3SlqCDMAWrXptapkwBU74Tsgbkw8LGZBz4hNbusVip4Y5F6Iu61gkyWDhcKHYMHDZfGNabOD2eaeHk2g==" saltValue="qeWkLc41V9UauBd6/NDE9Q==" spinCount="100000" sheet="1" objects="1" scenarios="1"/>
  <mergeCells count="170">
    <mergeCell ref="P5:R5"/>
    <mergeCell ref="C54:H54"/>
    <mergeCell ref="C55:H55"/>
    <mergeCell ref="C56:H56"/>
    <mergeCell ref="C57:H57"/>
    <mergeCell ref="C58:H60"/>
    <mergeCell ref="C62:H64"/>
    <mergeCell ref="C66:H67"/>
    <mergeCell ref="R20:R33"/>
    <mergeCell ref="C20:H20"/>
    <mergeCell ref="R54:R75"/>
    <mergeCell ref="I54:I75"/>
    <mergeCell ref="O44:O45"/>
    <mergeCell ref="O42:O43"/>
    <mergeCell ref="O40:O41"/>
    <mergeCell ref="K55:L56"/>
    <mergeCell ref="M63:M68"/>
    <mergeCell ref="N63:Q68"/>
    <mergeCell ref="K57:L62"/>
    <mergeCell ref="M57:M62"/>
    <mergeCell ref="N57:Q62"/>
    <mergeCell ref="L46:L47"/>
    <mergeCell ref="K69:L74"/>
    <mergeCell ref="K63:L68"/>
    <mergeCell ref="A5:B5"/>
    <mergeCell ref="A3:R3"/>
    <mergeCell ref="A1:R1"/>
    <mergeCell ref="I5:M5"/>
    <mergeCell ref="F5:G5"/>
    <mergeCell ref="C5:D5"/>
    <mergeCell ref="C10:E10"/>
    <mergeCell ref="C11:E11"/>
    <mergeCell ref="R7:R19"/>
    <mergeCell ref="C19:H19"/>
    <mergeCell ref="K19:Q19"/>
    <mergeCell ref="C13:E13"/>
    <mergeCell ref="A8:A19"/>
    <mergeCell ref="B7:B19"/>
    <mergeCell ref="K7:Q7"/>
    <mergeCell ref="F14:H14"/>
    <mergeCell ref="C14:E14"/>
    <mergeCell ref="J7:J19"/>
    <mergeCell ref="I7:I19"/>
    <mergeCell ref="C12:E12"/>
    <mergeCell ref="C15:E15"/>
    <mergeCell ref="K8:Q9"/>
    <mergeCell ref="K13:Q14"/>
    <mergeCell ref="N5:O5"/>
    <mergeCell ref="A55:A75"/>
    <mergeCell ref="A21:A33"/>
    <mergeCell ref="O28:O29"/>
    <mergeCell ref="C29:H29"/>
    <mergeCell ref="O22:O23"/>
    <mergeCell ref="C23:H23"/>
    <mergeCell ref="C24:H24"/>
    <mergeCell ref="M24:M25"/>
    <mergeCell ref="N24:N25"/>
    <mergeCell ref="O24:O25"/>
    <mergeCell ref="C25:H25"/>
    <mergeCell ref="N22:N23"/>
    <mergeCell ref="N26:N27"/>
    <mergeCell ref="L20:Q21"/>
    <mergeCell ref="C30:H30"/>
    <mergeCell ref="M30:Q30"/>
    <mergeCell ref="O26:O27"/>
    <mergeCell ref="B20:B33"/>
    <mergeCell ref="I20:I33"/>
    <mergeCell ref="J20:J33"/>
    <mergeCell ref="A35:A53"/>
    <mergeCell ref="K33:Q33"/>
    <mergeCell ref="C28:H28"/>
    <mergeCell ref="N28:N29"/>
    <mergeCell ref="J86:L87"/>
    <mergeCell ref="L36:L37"/>
    <mergeCell ref="L38:L39"/>
    <mergeCell ref="N38:N39"/>
    <mergeCell ref="N40:N41"/>
    <mergeCell ref="N42:N43"/>
    <mergeCell ref="O38:O39"/>
    <mergeCell ref="K36:K47"/>
    <mergeCell ref="M44:M45"/>
    <mergeCell ref="M42:M43"/>
    <mergeCell ref="M40:M41"/>
    <mergeCell ref="M38:M39"/>
    <mergeCell ref="L40:L41"/>
    <mergeCell ref="L42:L43"/>
    <mergeCell ref="L44:L45"/>
    <mergeCell ref="J54:J75"/>
    <mergeCell ref="M55:M56"/>
    <mergeCell ref="N55:Q56"/>
    <mergeCell ref="P38:P39"/>
    <mergeCell ref="P40:P41"/>
    <mergeCell ref="P42:P43"/>
    <mergeCell ref="P44:P45"/>
    <mergeCell ref="P46:P47"/>
    <mergeCell ref="O46:O47"/>
    <mergeCell ref="B34:B53"/>
    <mergeCell ref="I34:I53"/>
    <mergeCell ref="J34:J53"/>
    <mergeCell ref="K48:L48"/>
    <mergeCell ref="K53:R53"/>
    <mergeCell ref="R34:R51"/>
    <mergeCell ref="K34:Q35"/>
    <mergeCell ref="C21:H21"/>
    <mergeCell ref="C26:H26"/>
    <mergeCell ref="C32:H32"/>
    <mergeCell ref="C31:H31"/>
    <mergeCell ref="K29:L31"/>
    <mergeCell ref="C22:H22"/>
    <mergeCell ref="L22:L27"/>
    <mergeCell ref="M26:M27"/>
    <mergeCell ref="C27:H27"/>
    <mergeCell ref="K32:Q32"/>
    <mergeCell ref="C49:H49"/>
    <mergeCell ref="C50:C52"/>
    <mergeCell ref="D50:H52"/>
    <mergeCell ref="C53:H53"/>
    <mergeCell ref="C42:H47"/>
    <mergeCell ref="Q44:Q45"/>
    <mergeCell ref="Q46:Q47"/>
    <mergeCell ref="B54:B75"/>
    <mergeCell ref="C65:H65"/>
    <mergeCell ref="C71:H71"/>
    <mergeCell ref="C61:H61"/>
    <mergeCell ref="C72:H74"/>
    <mergeCell ref="C75:H75"/>
    <mergeCell ref="K75:Q75"/>
    <mergeCell ref="K54:Q54"/>
    <mergeCell ref="C68:H68"/>
    <mergeCell ref="N69:Q74"/>
    <mergeCell ref="M69:M74"/>
    <mergeCell ref="C69:H70"/>
    <mergeCell ref="M51:Q51"/>
    <mergeCell ref="K16:Q18"/>
    <mergeCell ref="C7:H8"/>
    <mergeCell ref="C16:E16"/>
    <mergeCell ref="F15:H15"/>
    <mergeCell ref="K10:Q12"/>
    <mergeCell ref="F13:H13"/>
    <mergeCell ref="M49:M50"/>
    <mergeCell ref="N49:N50"/>
    <mergeCell ref="O49:O50"/>
    <mergeCell ref="P49:P50"/>
    <mergeCell ref="Q49:Q50"/>
    <mergeCell ref="O36:O37"/>
    <mergeCell ref="P36:P37"/>
    <mergeCell ref="Q36:Q37"/>
    <mergeCell ref="Q38:Q39"/>
    <mergeCell ref="Q40:Q41"/>
    <mergeCell ref="Q42:Q43"/>
    <mergeCell ref="C33:H33"/>
    <mergeCell ref="C34:H35"/>
    <mergeCell ref="C37:H40"/>
    <mergeCell ref="N44:N45"/>
    <mergeCell ref="N46:N47"/>
    <mergeCell ref="M46:M47"/>
    <mergeCell ref="M36:M37"/>
    <mergeCell ref="N36:N37"/>
    <mergeCell ref="C9:E9"/>
    <mergeCell ref="F9:H9"/>
    <mergeCell ref="F10:H10"/>
    <mergeCell ref="F11:H11"/>
    <mergeCell ref="F12:H12"/>
    <mergeCell ref="C17:H18"/>
    <mergeCell ref="K15:Q15"/>
    <mergeCell ref="M22:M23"/>
    <mergeCell ref="P28:P29"/>
    <mergeCell ref="P26:P27"/>
    <mergeCell ref="P24:P25"/>
    <mergeCell ref="P22:P23"/>
  </mergeCells>
  <pageMargins left="0.7" right="0.7" top="0.75" bottom="0.75" header="0.3" footer="0.3"/>
  <pageSetup scale="80" orientation="landscape" r:id="rId1"/>
  <rowBreaks count="2" manualBreakCount="2">
    <brk id="33" max="16383" man="1"/>
    <brk id="5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opLeftCell="B1" zoomScaleNormal="100" workbookViewId="0">
      <selection activeCell="I12" sqref="I12"/>
    </sheetView>
  </sheetViews>
  <sheetFormatPr baseColWidth="10" defaultRowHeight="12.75" x14ac:dyDescent="0.2"/>
  <cols>
    <col min="1" max="1" width="18.42578125" style="101" customWidth="1"/>
    <col min="2" max="14" width="15.85546875" style="101" customWidth="1"/>
    <col min="15" max="16384" width="11.42578125" style="101"/>
  </cols>
  <sheetData>
    <row r="1" spans="1:14" ht="21" x14ac:dyDescent="0.2">
      <c r="A1" s="348" t="s">
        <v>176</v>
      </c>
      <c r="B1" s="348"/>
      <c r="C1" s="348"/>
      <c r="D1" s="348"/>
      <c r="E1" s="348"/>
      <c r="F1" s="348"/>
      <c r="G1" s="348"/>
      <c r="H1" s="348"/>
      <c r="I1" s="348"/>
      <c r="J1" s="348"/>
      <c r="K1" s="348"/>
      <c r="L1" s="348"/>
      <c r="M1" s="348"/>
      <c r="N1" s="348"/>
    </row>
    <row r="2" spans="1:14" ht="21.75" thickBot="1" x14ac:dyDescent="0.25">
      <c r="A2" s="102"/>
      <c r="B2" s="102"/>
      <c r="C2" s="102"/>
      <c r="D2" s="102"/>
      <c r="E2" s="102"/>
      <c r="F2" s="102"/>
      <c r="G2" s="102"/>
      <c r="H2" s="102"/>
      <c r="I2" s="102"/>
      <c r="J2" s="102"/>
      <c r="K2" s="102"/>
      <c r="L2" s="102"/>
      <c r="M2" s="102"/>
      <c r="N2" s="102"/>
    </row>
    <row r="3" spans="1:14" ht="19.5" thickBot="1" x14ac:dyDescent="0.25">
      <c r="A3" s="349" t="s">
        <v>177</v>
      </c>
      <c r="B3" s="350"/>
      <c r="C3" s="350"/>
      <c r="D3" s="350"/>
      <c r="E3" s="350"/>
      <c r="F3" s="350"/>
      <c r="G3" s="350"/>
      <c r="H3" s="350"/>
      <c r="I3" s="350"/>
      <c r="J3" s="350"/>
      <c r="K3" s="350"/>
      <c r="L3" s="350"/>
      <c r="M3" s="350"/>
      <c r="N3" s="351"/>
    </row>
    <row r="4" spans="1:14" x14ac:dyDescent="0.2">
      <c r="A4" s="352" t="s">
        <v>178</v>
      </c>
      <c r="B4" s="354" t="s">
        <v>179</v>
      </c>
      <c r="C4" s="346" t="s">
        <v>180</v>
      </c>
      <c r="D4" s="346" t="s">
        <v>175</v>
      </c>
      <c r="E4" s="346" t="s">
        <v>181</v>
      </c>
      <c r="F4" s="346" t="s">
        <v>182</v>
      </c>
      <c r="G4" s="346" t="s">
        <v>183</v>
      </c>
      <c r="H4" s="346" t="s">
        <v>184</v>
      </c>
      <c r="I4" s="346" t="s">
        <v>185</v>
      </c>
      <c r="J4" s="346" t="s">
        <v>186</v>
      </c>
      <c r="K4" s="346" t="s">
        <v>187</v>
      </c>
      <c r="L4" s="346" t="s">
        <v>188</v>
      </c>
      <c r="M4" s="346" t="s">
        <v>189</v>
      </c>
      <c r="N4" s="346" t="s">
        <v>190</v>
      </c>
    </row>
    <row r="5" spans="1:14" ht="13.5" thickBot="1" x14ac:dyDescent="0.25">
      <c r="A5" s="353"/>
      <c r="B5" s="355"/>
      <c r="C5" s="347"/>
      <c r="D5" s="347"/>
      <c r="E5" s="347"/>
      <c r="F5" s="347"/>
      <c r="G5" s="347"/>
      <c r="H5" s="347"/>
      <c r="I5" s="347"/>
      <c r="J5" s="347"/>
      <c r="K5" s="347"/>
      <c r="L5" s="347"/>
      <c r="M5" s="347"/>
      <c r="N5" s="347"/>
    </row>
    <row r="6" spans="1:14" ht="54.75" customHeight="1" x14ac:dyDescent="0.2">
      <c r="A6" s="353"/>
      <c r="B6" s="358" t="s">
        <v>191</v>
      </c>
      <c r="C6" s="360" t="s">
        <v>192</v>
      </c>
      <c r="D6" s="356" t="s">
        <v>193</v>
      </c>
      <c r="E6" s="356" t="s">
        <v>194</v>
      </c>
      <c r="F6" s="356" t="s">
        <v>195</v>
      </c>
      <c r="G6" s="356" t="s">
        <v>196</v>
      </c>
      <c r="H6" s="356" t="s">
        <v>197</v>
      </c>
      <c r="I6" s="356" t="s">
        <v>198</v>
      </c>
      <c r="J6" s="356" t="s">
        <v>199</v>
      </c>
      <c r="K6" s="356" t="s">
        <v>200</v>
      </c>
      <c r="L6" s="356" t="s">
        <v>201</v>
      </c>
      <c r="M6" s="356" t="s">
        <v>202</v>
      </c>
      <c r="N6" s="356" t="s">
        <v>203</v>
      </c>
    </row>
    <row r="7" spans="1:14" ht="145.5" customHeight="1" thickBot="1" x14ac:dyDescent="0.25">
      <c r="A7" s="103" t="s">
        <v>270</v>
      </c>
      <c r="B7" s="359"/>
      <c r="C7" s="361"/>
      <c r="D7" s="357"/>
      <c r="E7" s="357"/>
      <c r="F7" s="357"/>
      <c r="G7" s="357"/>
      <c r="H7" s="357"/>
      <c r="I7" s="357"/>
      <c r="J7" s="357"/>
      <c r="K7" s="357"/>
      <c r="L7" s="357"/>
      <c r="M7" s="357"/>
      <c r="N7" s="357"/>
    </row>
    <row r="8" spans="1:14" ht="90" customHeight="1" x14ac:dyDescent="0.2">
      <c r="A8" s="362" t="s">
        <v>204</v>
      </c>
      <c r="B8" s="360" t="s">
        <v>205</v>
      </c>
      <c r="C8" s="360" t="s">
        <v>206</v>
      </c>
      <c r="D8" s="356" t="s">
        <v>207</v>
      </c>
      <c r="E8" s="356" t="s">
        <v>208</v>
      </c>
      <c r="F8" s="356" t="s">
        <v>209</v>
      </c>
      <c r="G8" s="356" t="s">
        <v>210</v>
      </c>
      <c r="H8" s="356" t="s">
        <v>211</v>
      </c>
      <c r="I8" s="356" t="s">
        <v>212</v>
      </c>
      <c r="J8" s="356" t="s">
        <v>213</v>
      </c>
      <c r="K8" s="356" t="s">
        <v>214</v>
      </c>
      <c r="L8" s="104" t="s">
        <v>215</v>
      </c>
      <c r="M8" s="356" t="s">
        <v>216</v>
      </c>
      <c r="N8" s="356" t="s">
        <v>217</v>
      </c>
    </row>
    <row r="9" spans="1:14" ht="90" customHeight="1" thickBot="1" x14ac:dyDescent="0.25">
      <c r="A9" s="363"/>
      <c r="B9" s="361"/>
      <c r="C9" s="361"/>
      <c r="D9" s="357"/>
      <c r="E9" s="357"/>
      <c r="F9" s="357"/>
      <c r="G9" s="357"/>
      <c r="H9" s="357"/>
      <c r="I9" s="357"/>
      <c r="J9" s="357"/>
      <c r="K9" s="357"/>
      <c r="L9" s="105" t="s">
        <v>218</v>
      </c>
      <c r="M9" s="357"/>
      <c r="N9" s="357"/>
    </row>
    <row r="10" spans="1:14" ht="90" customHeight="1" x14ac:dyDescent="0.2">
      <c r="A10" s="364" t="s">
        <v>174</v>
      </c>
      <c r="B10" s="360" t="s">
        <v>219</v>
      </c>
      <c r="C10" s="360" t="s">
        <v>220</v>
      </c>
      <c r="D10" s="356" t="s">
        <v>221</v>
      </c>
      <c r="E10" s="356" t="s">
        <v>222</v>
      </c>
      <c r="F10" s="356" t="s">
        <v>223</v>
      </c>
      <c r="G10" s="356" t="s">
        <v>224</v>
      </c>
      <c r="H10" s="356" t="s">
        <v>225</v>
      </c>
      <c r="I10" s="356" t="s">
        <v>226</v>
      </c>
      <c r="J10" s="356" t="s">
        <v>227</v>
      </c>
      <c r="K10" s="356" t="s">
        <v>228</v>
      </c>
      <c r="L10" s="356" t="s">
        <v>229</v>
      </c>
      <c r="M10" s="356" t="s">
        <v>230</v>
      </c>
      <c r="N10" s="356" t="s">
        <v>231</v>
      </c>
    </row>
    <row r="11" spans="1:14" ht="90" customHeight="1" thickBot="1" x14ac:dyDescent="0.25">
      <c r="A11" s="365"/>
      <c r="B11" s="361"/>
      <c r="C11" s="361"/>
      <c r="D11" s="357"/>
      <c r="E11" s="357"/>
      <c r="F11" s="357"/>
      <c r="G11" s="357"/>
      <c r="H11" s="357"/>
      <c r="I11" s="357"/>
      <c r="J11" s="357"/>
      <c r="K11" s="357"/>
      <c r="L11" s="357"/>
      <c r="M11" s="357"/>
      <c r="N11" s="357"/>
    </row>
    <row r="12" spans="1:14" ht="90" customHeight="1" thickBot="1" x14ac:dyDescent="0.25">
      <c r="A12" s="106" t="s">
        <v>232</v>
      </c>
      <c r="B12" s="107" t="s">
        <v>233</v>
      </c>
      <c r="C12" s="107" t="s">
        <v>234</v>
      </c>
      <c r="D12" s="105" t="s">
        <v>235</v>
      </c>
      <c r="E12" s="105" t="s">
        <v>236</v>
      </c>
      <c r="F12" s="105" t="s">
        <v>237</v>
      </c>
      <c r="G12" s="105" t="s">
        <v>238</v>
      </c>
      <c r="H12" s="105" t="s">
        <v>239</v>
      </c>
      <c r="I12" s="105" t="s">
        <v>235</v>
      </c>
      <c r="J12" s="105" t="s">
        <v>240</v>
      </c>
      <c r="K12" s="105" t="s">
        <v>241</v>
      </c>
      <c r="L12" s="105" t="s">
        <v>242</v>
      </c>
      <c r="M12" s="105" t="s">
        <v>243</v>
      </c>
      <c r="N12" s="105" t="s">
        <v>244</v>
      </c>
    </row>
    <row r="14" spans="1:14" ht="13.5" thickBot="1" x14ac:dyDescent="0.25"/>
    <row r="15" spans="1:14" ht="19.5" thickBot="1" x14ac:dyDescent="0.25">
      <c r="A15" s="349" t="s">
        <v>245</v>
      </c>
      <c r="B15" s="350"/>
      <c r="C15" s="350"/>
      <c r="D15" s="350"/>
      <c r="E15" s="350"/>
      <c r="F15" s="350"/>
      <c r="G15" s="350"/>
      <c r="H15" s="350"/>
      <c r="I15" s="350"/>
      <c r="J15" s="350"/>
      <c r="K15" s="350"/>
      <c r="L15" s="350"/>
      <c r="M15" s="350"/>
      <c r="N15" s="351"/>
    </row>
    <row r="16" spans="1:14" x14ac:dyDescent="0.2">
      <c r="A16" s="375" t="s">
        <v>246</v>
      </c>
      <c r="B16" s="373" t="s">
        <v>179</v>
      </c>
      <c r="C16" s="373" t="s">
        <v>180</v>
      </c>
      <c r="D16" s="373" t="s">
        <v>175</v>
      </c>
      <c r="E16" s="373" t="s">
        <v>181</v>
      </c>
      <c r="F16" s="373" t="s">
        <v>182</v>
      </c>
      <c r="G16" s="373" t="s">
        <v>183</v>
      </c>
      <c r="H16" s="373" t="s">
        <v>184</v>
      </c>
      <c r="I16" s="373" t="s">
        <v>185</v>
      </c>
      <c r="J16" s="373" t="s">
        <v>186</v>
      </c>
      <c r="K16" s="373" t="s">
        <v>187</v>
      </c>
      <c r="L16" s="373" t="s">
        <v>188</v>
      </c>
      <c r="M16" s="373" t="s">
        <v>189</v>
      </c>
      <c r="N16" s="367" t="s">
        <v>190</v>
      </c>
    </row>
    <row r="17" spans="1:14" x14ac:dyDescent="0.2">
      <c r="A17" s="376"/>
      <c r="B17" s="374"/>
      <c r="C17" s="374"/>
      <c r="D17" s="374"/>
      <c r="E17" s="374"/>
      <c r="F17" s="374"/>
      <c r="G17" s="374"/>
      <c r="H17" s="374"/>
      <c r="I17" s="374"/>
      <c r="J17" s="374"/>
      <c r="K17" s="374"/>
      <c r="L17" s="374"/>
      <c r="M17" s="374"/>
      <c r="N17" s="368"/>
    </row>
    <row r="18" spans="1:14" x14ac:dyDescent="0.2">
      <c r="A18" s="369" t="s">
        <v>247</v>
      </c>
      <c r="B18" s="374"/>
      <c r="C18" s="374"/>
      <c r="D18" s="374"/>
      <c r="E18" s="374"/>
      <c r="F18" s="374"/>
      <c r="G18" s="374"/>
      <c r="H18" s="374"/>
      <c r="I18" s="374"/>
      <c r="J18" s="374"/>
      <c r="K18" s="374"/>
      <c r="L18" s="374"/>
      <c r="M18" s="374"/>
      <c r="N18" s="368"/>
    </row>
    <row r="19" spans="1:14" x14ac:dyDescent="0.2">
      <c r="A19" s="369" t="s">
        <v>248</v>
      </c>
      <c r="B19" s="374"/>
      <c r="C19" s="374"/>
      <c r="D19" s="374"/>
      <c r="E19" s="374"/>
      <c r="F19" s="374"/>
      <c r="G19" s="374"/>
      <c r="H19" s="374"/>
      <c r="I19" s="374"/>
      <c r="J19" s="374"/>
      <c r="K19" s="374"/>
      <c r="L19" s="374"/>
      <c r="M19" s="374"/>
      <c r="N19" s="368"/>
    </row>
    <row r="20" spans="1:14" ht="90" customHeight="1" x14ac:dyDescent="0.2">
      <c r="A20" s="370" t="s">
        <v>204</v>
      </c>
      <c r="B20" s="371" t="s">
        <v>249</v>
      </c>
      <c r="C20" s="371" t="s">
        <v>250</v>
      </c>
      <c r="D20" s="371" t="s">
        <v>251</v>
      </c>
      <c r="E20" s="371" t="s">
        <v>252</v>
      </c>
      <c r="F20" s="371" t="s">
        <v>252</v>
      </c>
      <c r="G20" s="372" t="s">
        <v>252</v>
      </c>
      <c r="H20" s="372" t="s">
        <v>252</v>
      </c>
      <c r="I20" s="372" t="s">
        <v>253</v>
      </c>
      <c r="J20" s="372" t="s">
        <v>253</v>
      </c>
      <c r="K20" s="372" t="s">
        <v>254</v>
      </c>
      <c r="L20" s="372" t="s">
        <v>254</v>
      </c>
      <c r="M20" s="372" t="s">
        <v>255</v>
      </c>
      <c r="N20" s="366" t="s">
        <v>254</v>
      </c>
    </row>
    <row r="21" spans="1:14" ht="90" customHeight="1" x14ac:dyDescent="0.2">
      <c r="A21" s="370"/>
      <c r="B21" s="371"/>
      <c r="C21" s="371"/>
      <c r="D21" s="371"/>
      <c r="E21" s="371"/>
      <c r="F21" s="371"/>
      <c r="G21" s="372"/>
      <c r="H21" s="372"/>
      <c r="I21" s="372"/>
      <c r="J21" s="372"/>
      <c r="K21" s="372"/>
      <c r="L21" s="372"/>
      <c r="M21" s="372"/>
      <c r="N21" s="366"/>
    </row>
    <row r="22" spans="1:14" ht="90" customHeight="1" x14ac:dyDescent="0.2">
      <c r="A22" s="382" t="s">
        <v>174</v>
      </c>
      <c r="B22" s="371" t="s">
        <v>256</v>
      </c>
      <c r="C22" s="371" t="s">
        <v>257</v>
      </c>
      <c r="D22" s="371" t="s">
        <v>258</v>
      </c>
      <c r="E22" s="371" t="s">
        <v>259</v>
      </c>
      <c r="F22" s="371" t="s">
        <v>259</v>
      </c>
      <c r="G22" s="372" t="s">
        <v>259</v>
      </c>
      <c r="H22" s="372" t="s">
        <v>259</v>
      </c>
      <c r="I22" s="372" t="s">
        <v>260</v>
      </c>
      <c r="J22" s="372" t="s">
        <v>260</v>
      </c>
      <c r="K22" s="372" t="s">
        <v>261</v>
      </c>
      <c r="L22" s="372" t="s">
        <v>261</v>
      </c>
      <c r="M22" s="372" t="s">
        <v>262</v>
      </c>
      <c r="N22" s="366" t="s">
        <v>261</v>
      </c>
    </row>
    <row r="23" spans="1:14" ht="90" customHeight="1" x14ac:dyDescent="0.2">
      <c r="A23" s="382"/>
      <c r="B23" s="371"/>
      <c r="C23" s="371"/>
      <c r="D23" s="371"/>
      <c r="E23" s="371"/>
      <c r="F23" s="371"/>
      <c r="G23" s="372"/>
      <c r="H23" s="372"/>
      <c r="I23" s="372"/>
      <c r="J23" s="372"/>
      <c r="K23" s="372"/>
      <c r="L23" s="372"/>
      <c r="M23" s="372"/>
      <c r="N23" s="366"/>
    </row>
    <row r="24" spans="1:14" ht="90" customHeight="1" x14ac:dyDescent="0.2">
      <c r="A24" s="379" t="s">
        <v>232</v>
      </c>
      <c r="B24" s="371" t="s">
        <v>263</v>
      </c>
      <c r="C24" s="371" t="s">
        <v>264</v>
      </c>
      <c r="D24" s="371" t="s">
        <v>265</v>
      </c>
      <c r="E24" s="371" t="s">
        <v>266</v>
      </c>
      <c r="F24" s="371" t="s">
        <v>266</v>
      </c>
      <c r="G24" s="372" t="s">
        <v>266</v>
      </c>
      <c r="H24" s="372" t="s">
        <v>266</v>
      </c>
      <c r="I24" s="372" t="s">
        <v>267</v>
      </c>
      <c r="J24" s="372" t="s">
        <v>267</v>
      </c>
      <c r="K24" s="372" t="s">
        <v>268</v>
      </c>
      <c r="L24" s="372" t="s">
        <v>268</v>
      </c>
      <c r="M24" s="372" t="s">
        <v>269</v>
      </c>
      <c r="N24" s="366" t="s">
        <v>268</v>
      </c>
    </row>
    <row r="25" spans="1:14" ht="90" customHeight="1" thickBot="1" x14ac:dyDescent="0.25">
      <c r="A25" s="380"/>
      <c r="B25" s="381"/>
      <c r="C25" s="381"/>
      <c r="D25" s="381"/>
      <c r="E25" s="381"/>
      <c r="F25" s="381"/>
      <c r="G25" s="377"/>
      <c r="H25" s="377"/>
      <c r="I25" s="377"/>
      <c r="J25" s="377"/>
      <c r="K25" s="377"/>
      <c r="L25" s="377"/>
      <c r="M25" s="377"/>
      <c r="N25" s="378"/>
    </row>
    <row r="26" spans="1:14" x14ac:dyDescent="0.2">
      <c r="I26" s="108"/>
    </row>
  </sheetData>
  <sheetProtection algorithmName="SHA-512" hashValue="cgFnCuaNmJwQ761Csgimu2jydHiQ7jj0Nm8YADMqPEzgI8C8v/60mPnJ60Gri+ogR372h3t6+rd1WuqOTWYuGQ==" saltValue="q2iI6mlvGTufDdNnhyCq1Q==" spinCount="100000" sheet="1" objects="1" scenarios="1"/>
  <mergeCells count="114">
    <mergeCell ref="I24:I25"/>
    <mergeCell ref="J24:J25"/>
    <mergeCell ref="K24:K25"/>
    <mergeCell ref="L24:L25"/>
    <mergeCell ref="M24:M25"/>
    <mergeCell ref="N24:N25"/>
    <mergeCell ref="M22:M23"/>
    <mergeCell ref="N22:N23"/>
    <mergeCell ref="A24:A25"/>
    <mergeCell ref="B24:B25"/>
    <mergeCell ref="C24:C25"/>
    <mergeCell ref="D24:D25"/>
    <mergeCell ref="E24:E25"/>
    <mergeCell ref="F24:F25"/>
    <mergeCell ref="G24:G25"/>
    <mergeCell ref="H24:H25"/>
    <mergeCell ref="G22:G23"/>
    <mergeCell ref="H22:H23"/>
    <mergeCell ref="I22:I23"/>
    <mergeCell ref="J22:J23"/>
    <mergeCell ref="K22:K23"/>
    <mergeCell ref="L22:L23"/>
    <mergeCell ref="A22:A23"/>
    <mergeCell ref="B22:B23"/>
    <mergeCell ref="C22:C23"/>
    <mergeCell ref="D22:D23"/>
    <mergeCell ref="E22:E23"/>
    <mergeCell ref="F22:F23"/>
    <mergeCell ref="I20:I21"/>
    <mergeCell ref="J20:J21"/>
    <mergeCell ref="K20:K21"/>
    <mergeCell ref="L20:L21"/>
    <mergeCell ref="M20:M21"/>
    <mergeCell ref="N20:N21"/>
    <mergeCell ref="N16:N19"/>
    <mergeCell ref="A18:A19"/>
    <mergeCell ref="A20:A21"/>
    <mergeCell ref="B20:B21"/>
    <mergeCell ref="C20:C21"/>
    <mergeCell ref="D20:D21"/>
    <mergeCell ref="E20:E21"/>
    <mergeCell ref="F20:F21"/>
    <mergeCell ref="G20:G21"/>
    <mergeCell ref="H20:H21"/>
    <mergeCell ref="H16:H19"/>
    <mergeCell ref="I16:I19"/>
    <mergeCell ref="J16:J19"/>
    <mergeCell ref="K16:K19"/>
    <mergeCell ref="L16:L19"/>
    <mergeCell ref="M16:M19"/>
    <mergeCell ref="A16:A17"/>
    <mergeCell ref="B16:B19"/>
    <mergeCell ref="C16:C19"/>
    <mergeCell ref="D16:D19"/>
    <mergeCell ref="E16:E19"/>
    <mergeCell ref="F16:F19"/>
    <mergeCell ref="G16:G19"/>
    <mergeCell ref="G10:G11"/>
    <mergeCell ref="H10:H11"/>
    <mergeCell ref="A10:A11"/>
    <mergeCell ref="B10:B11"/>
    <mergeCell ref="C10:C11"/>
    <mergeCell ref="D10:D11"/>
    <mergeCell ref="E10:E11"/>
    <mergeCell ref="F10:F11"/>
    <mergeCell ref="M10:M11"/>
    <mergeCell ref="N10:N11"/>
    <mergeCell ref="A15:N15"/>
    <mergeCell ref="I10:I11"/>
    <mergeCell ref="J10:J11"/>
    <mergeCell ref="K10:K11"/>
    <mergeCell ref="L10:L11"/>
    <mergeCell ref="C6:C7"/>
    <mergeCell ref="D6:D7"/>
    <mergeCell ref="E6:E7"/>
    <mergeCell ref="F6:F7"/>
    <mergeCell ref="G6:G7"/>
    <mergeCell ref="J8:J9"/>
    <mergeCell ref="K8:K9"/>
    <mergeCell ref="M8:M9"/>
    <mergeCell ref="N8:N9"/>
    <mergeCell ref="A8:A9"/>
    <mergeCell ref="B8:B9"/>
    <mergeCell ref="C8:C9"/>
    <mergeCell ref="D8:D9"/>
    <mergeCell ref="E8:E9"/>
    <mergeCell ref="F8:F9"/>
    <mergeCell ref="G8:G9"/>
    <mergeCell ref="H8:H9"/>
    <mergeCell ref="I8:I9"/>
    <mergeCell ref="I4:I5"/>
    <mergeCell ref="J4:J5"/>
    <mergeCell ref="K4:K5"/>
    <mergeCell ref="L4:L5"/>
    <mergeCell ref="M4:M5"/>
    <mergeCell ref="N4:N5"/>
    <mergeCell ref="A1:N1"/>
    <mergeCell ref="A3:N3"/>
    <mergeCell ref="A4:A6"/>
    <mergeCell ref="B4:B5"/>
    <mergeCell ref="C4:C5"/>
    <mergeCell ref="D4:D5"/>
    <mergeCell ref="E4:E5"/>
    <mergeCell ref="F4:F5"/>
    <mergeCell ref="G4:G5"/>
    <mergeCell ref="H4:H5"/>
    <mergeCell ref="N6:N7"/>
    <mergeCell ref="H6:H7"/>
    <mergeCell ref="I6:I7"/>
    <mergeCell ref="J6:J7"/>
    <mergeCell ref="K6:K7"/>
    <mergeCell ref="L6:L7"/>
    <mergeCell ref="M6:M7"/>
    <mergeCell ref="B6:B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23</vt:i4>
      </vt:variant>
    </vt:vector>
  </HeadingPairs>
  <TitlesOfParts>
    <vt:vector size="29" baseType="lpstr">
      <vt:lpstr>01-Mapa de riesgo</vt:lpstr>
      <vt:lpstr>02-Plan Contingencia</vt:lpstr>
      <vt:lpstr>03-Seguimiento</vt:lpstr>
      <vt:lpstr>Hoja1</vt:lpstr>
      <vt:lpstr>INSTRUCTIVO</vt:lpstr>
      <vt:lpstr>ESCALA</vt:lpstr>
      <vt:lpstr>ACCION</vt:lpstr>
      <vt:lpstr>Ambiental</vt:lpstr>
      <vt:lpstr>'03-Seguimiento'!Área_de_impresión</vt:lpstr>
      <vt:lpstr>Contable</vt:lpstr>
      <vt:lpstr>Cumplimiento</vt:lpstr>
      <vt:lpstr>DEMAS</vt:lpstr>
      <vt:lpstr>Derechos_Humanos</vt:lpstr>
      <vt:lpstr>Estratégico</vt:lpstr>
      <vt:lpstr>Financiero</vt:lpstr>
      <vt:lpstr>GRAVE</vt:lpstr>
      <vt:lpstr>Imagen</vt:lpstr>
      <vt:lpstr>Información</vt:lpstr>
      <vt:lpstr>Laborales</vt:lpstr>
      <vt:lpstr>LEVE</vt:lpstr>
      <vt:lpstr>MODERADO</vt:lpstr>
      <vt:lpstr>Operacional</vt:lpstr>
      <vt:lpstr>Presupuestal</vt:lpstr>
      <vt:lpstr>Tecnología</vt:lpstr>
      <vt:lpstr>TIPO</vt:lpstr>
      <vt:lpstr>'01-Mapa de riesgo'!Títulos_a_imprimir</vt:lpstr>
      <vt:lpstr>'02-Plan Contingencia'!Títulos_a_imprimir</vt:lpstr>
      <vt:lpstr>'03-Seguimiento'!Títulos_a_imprimir</vt:lpstr>
      <vt:lpstr>Transparencia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Paola A. Garzón C.</cp:lastModifiedBy>
  <cp:lastPrinted>2012-06-15T13:28:45Z</cp:lastPrinted>
  <dcterms:created xsi:type="dcterms:W3CDTF">2006-09-13T22:30:50Z</dcterms:created>
  <dcterms:modified xsi:type="dcterms:W3CDTF">2016-06-07T20:14:50Z</dcterms:modified>
</cp:coreProperties>
</file>