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630" windowWidth="15480" windowHeight="9210" activeTab="0"/>
  </bookViews>
  <sheets>
    <sheet name="Acta adjudicación" sheetId="1" r:id="rId1"/>
    <sheet name="Eval fiananciera" sheetId="2" r:id="rId2"/>
    <sheet name="Evaluación Documentos" sheetId="3" r:id="rId3"/>
    <sheet name="Evaluación Técnica" sheetId="4" r:id="rId4"/>
  </sheets>
  <definedNames>
    <definedName name="_xlnm.Print_Area" localSheetId="0">'Acta adjudicación'!$A$1:$H$123</definedName>
    <definedName name="_xlnm.Print_Area" localSheetId="2">'Evaluación Documentos'!$A$1:$F$32</definedName>
    <definedName name="_xlnm.Print_Area" localSheetId="3">'Evaluación Técnica'!$A$1:$I$73</definedName>
    <definedName name="_xlnm.Print_Titles" localSheetId="2">'Evaluación Documentos'!$2:$6</definedName>
    <definedName name="_xlnm.Print_Titles" localSheetId="3">'Evaluación Técnica'!$1:$6</definedName>
  </definedNames>
  <calcPr fullCalcOnLoad="1"/>
</workbook>
</file>

<file path=xl/sharedStrings.xml><?xml version="1.0" encoding="utf-8"?>
<sst xmlns="http://schemas.openxmlformats.org/spreadsheetml/2006/main" count="689" uniqueCount="255">
  <si>
    <t>UNIVERSIDAD TECNOLOGICA DE PEREIRA</t>
  </si>
  <si>
    <t xml:space="preserve">ACTA DE RECOMENDACIÓN Y ADJUDICACION </t>
  </si>
  <si>
    <t>PARA:</t>
  </si>
  <si>
    <t>Señor Rector</t>
  </si>
  <si>
    <t>DE:</t>
  </si>
  <si>
    <t>Comités Jurídico, Financiero y Técnico</t>
  </si>
  <si>
    <t>ASUNTO:</t>
  </si>
  <si>
    <t>Evaluación Jurídica, Técnica y Financiera</t>
  </si>
  <si>
    <t>FECHA:</t>
  </si>
  <si>
    <t>2.  EMPRESAS INVITADAS</t>
  </si>
  <si>
    <t>Además vía telefónica, se hizo invitación a consultar el Pliego y a participar, a las siguientes empresas:</t>
  </si>
  <si>
    <t>Se evalúan los Documentos Financieros solicitados en el Capítulo 2 Ítem 2.2 del Pliego de Condiciones.</t>
  </si>
  <si>
    <t>Documentos</t>
  </si>
  <si>
    <t>Balances, Declaraciones de Renta y Estados de Resultados</t>
  </si>
  <si>
    <t>Documentos de Seguridad Social</t>
  </si>
  <si>
    <t>Determinación de la capacidad Financiera:</t>
  </si>
  <si>
    <t>Se analizaron 4 índices de Liquidez, Endeudamiento y Rendimiento con una calificación de 25 puntos para cada índice con el siguiente resultado:</t>
  </si>
  <si>
    <t>Empresas</t>
  </si>
  <si>
    <t>Resultados</t>
  </si>
  <si>
    <t>Se anexa calificación.</t>
  </si>
  <si>
    <t>TOTALES</t>
  </si>
  <si>
    <t>Comité Jurídico</t>
  </si>
  <si>
    <t>Comité Financiero</t>
  </si>
  <si>
    <t>Comité Técnico</t>
  </si>
  <si>
    <t xml:space="preserve"> </t>
  </si>
  <si>
    <t>Teniendo en cuenta que el proceso licitatorio se desarrolló de acuerdo con las Normas de Contratación establecidas, la Rectoría considera pertinente efectuar esta adjudicación de acuerdo con la recomendación de los Comités.</t>
  </si>
  <si>
    <t>FERNANDO NOREÑA JARAMILLO</t>
  </si>
  <si>
    <t>Rector E</t>
  </si>
  <si>
    <t>EVALUACION FINANCIERA</t>
  </si>
  <si>
    <t>EMPRESA</t>
  </si>
  <si>
    <t xml:space="preserve">Activo Corriente  </t>
  </si>
  <si>
    <t>Pasivo Corriente</t>
  </si>
  <si>
    <t>Patrimonio</t>
  </si>
  <si>
    <t>Total Activos</t>
  </si>
  <si>
    <t>Ventas Netas</t>
  </si>
  <si>
    <t>Utilidad Operacional</t>
  </si>
  <si>
    <t>Utilidad Neta</t>
  </si>
  <si>
    <t>INDICE DE ENDEUDAMIENTO</t>
  </si>
  <si>
    <r>
      <t>Activo</t>
    </r>
    <r>
      <rPr>
        <b/>
        <sz val="9"/>
        <rFont val="Arial"/>
        <family val="2"/>
      </rPr>
      <t xml:space="preserve">  Pasivo</t>
    </r>
  </si>
  <si>
    <t>PUNTAJE</t>
  </si>
  <si>
    <r>
      <t>Pasivo Corriente</t>
    </r>
    <r>
      <rPr>
        <b/>
        <sz val="8"/>
        <rFont val="Arial"/>
        <family val="2"/>
      </rPr>
      <t xml:space="preserve">    Total activos</t>
    </r>
  </si>
  <si>
    <t>INDICE DE RENDIMIENTO</t>
  </si>
  <si>
    <t>AC - PC</t>
  </si>
  <si>
    <r>
      <t xml:space="preserve">Ut. Opera </t>
    </r>
    <r>
      <rPr>
        <b/>
        <sz val="10"/>
        <rFont val="Arial"/>
        <family val="2"/>
      </rPr>
      <t>Ventas</t>
    </r>
  </si>
  <si>
    <t>RESULTADOS</t>
  </si>
  <si>
    <t>Si</t>
  </si>
  <si>
    <t>Cumple</t>
  </si>
  <si>
    <t>Una vez revisados los documentos legales exigidos en el Pliego de Condiciones, se tiene el siguiente cuadro resumen.</t>
  </si>
  <si>
    <t>ITEM</t>
  </si>
  <si>
    <t>Existencia y Representación Legal</t>
  </si>
  <si>
    <t>Registro Único de Proponentes</t>
  </si>
  <si>
    <t>Póliza de Seriedad de la Propuesta</t>
  </si>
  <si>
    <t>Unión Temporal</t>
  </si>
  <si>
    <t>Poder del proponente o quien lo represente</t>
  </si>
  <si>
    <t>UNIVERSIDAD TECNOLÓGICA DE PEREIRA</t>
  </si>
  <si>
    <t xml:space="preserve">CARLOS FERNANDO CASTAÑO MONTOYA </t>
  </si>
  <si>
    <t>ETB</t>
  </si>
  <si>
    <t>4.  EMPRESAS PARTICIPANTES EN LA AUDIENCIA</t>
  </si>
  <si>
    <t>5.  EVALUACIÓN JURÍDICA</t>
  </si>
  <si>
    <t>VERIFICACIÓN DOCUMENTOS</t>
  </si>
  <si>
    <t>REQUISITO</t>
  </si>
  <si>
    <t>CUMPLE</t>
  </si>
  <si>
    <t>6.  EVALUACIÓN  FINANCIERA</t>
  </si>
  <si>
    <t>7.  ANÁLISIS TÉCNICO</t>
  </si>
  <si>
    <t>8.  ANÁLISIS ECONÓMICO</t>
  </si>
  <si>
    <t>9.  RECOMENDACIÓN</t>
  </si>
  <si>
    <t>OSWALDO AGUDELO GONZALEZ</t>
  </si>
  <si>
    <t>FABIÁN ALEXIS FRANCO GALLEGO</t>
  </si>
  <si>
    <t>De acuerdo con las evaluaciones anteriores y considerando que el valor de la oferta está por debajo del presupuesto oficial, se recomienda adjudicar:</t>
  </si>
  <si>
    <t>LICITACIÓN PÚBLICA No. 05 de 2010</t>
  </si>
  <si>
    <t>7 de abril de 2010</t>
  </si>
  <si>
    <r>
      <t>1. OBJETO.</t>
    </r>
    <r>
      <rPr>
        <sz val="11"/>
        <rFont val="Calibri"/>
        <family val="2"/>
      </rPr>
      <t xml:space="preserve">   SUMINISTRO DE DISPOSITIVOS DE CONECTIVIDAD, LICENCIAMIENTO, SOPORTE 3COM Y CISCO, SERVIDOR TIPO BLADE HP CON  INSTALACION Y DISCOS DUROS HP PARA LA UNIVERSIDAD TECNOLÓGICA DE PEREIRA</t>
    </r>
  </si>
  <si>
    <t>La Sección de Bienes y Suministros de la Universidad Tecnológica de Pereira publicó en el Diario La Rep{ublica y en la Página web de la Universidad www.utp.edu.co, el Pliego de Condiciones para la Licitación Pública No. 05 de 2010</t>
  </si>
  <si>
    <t>LICITACION PUBLICA 05</t>
  </si>
  <si>
    <t>ABRIL 7 DE 2010</t>
  </si>
  <si>
    <t>SUMINISTRO D DSIPOSITIVOS DE CONECTIVIDAD, LICENSAMIENTO, SOPORTE 3COM Y CISCO, SERVIDOR TIPO BLADE HP CON INSTALACION…</t>
  </si>
  <si>
    <t>SEGÚN DECLARACION DE RENTA 2008 - EXPRESADO EN MILES DE PESOS</t>
  </si>
  <si>
    <t>N.I.T.</t>
  </si>
  <si>
    <t>ASSENDA S.A.</t>
  </si>
  <si>
    <t>890321151-0</t>
  </si>
  <si>
    <t>COINSA LTDA.</t>
  </si>
  <si>
    <t>800143512-5</t>
  </si>
  <si>
    <t>MIKRONET S.A.</t>
  </si>
  <si>
    <t>811024505-3</t>
  </si>
  <si>
    <t>NEWNET S.A.</t>
  </si>
  <si>
    <t>830017209-8</t>
  </si>
  <si>
    <t>INDICE DE LIQUIDEZ</t>
  </si>
  <si>
    <t>RAZON CORRIENTE &gt;1,1</t>
  </si>
  <si>
    <t>NIVEL DE ENDEUDAMIENTO &lt; 50%</t>
  </si>
  <si>
    <t>CAPITAL DE TRABAJO&gt; $90,000=</t>
  </si>
  <si>
    <t>MARGEN OPERACIONAL&gt;=7,67%</t>
  </si>
  <si>
    <r>
      <t xml:space="preserve">1- </t>
    </r>
    <r>
      <rPr>
        <b/>
        <u val="single"/>
        <sz val="10"/>
        <rFont val="Arial"/>
        <family val="2"/>
      </rPr>
      <t>DOCUMENTOS FINANCIEROS:</t>
    </r>
    <r>
      <rPr>
        <sz val="10"/>
        <rFont val="Arial"/>
        <family val="2"/>
      </rPr>
      <t xml:space="preserve"> Los oferentes aportan para la evaluacion financiera, los estados financieros y la declaración de renta del año 2008; Paz y Salvo de la Seguridad Social certificada por el Revisor Fiscal o Representante legal, certificados disciplinarios y RUT.</t>
    </r>
  </si>
  <si>
    <r>
      <t>2- EVALUACION FINANCIERA</t>
    </r>
    <r>
      <rPr>
        <sz val="10"/>
        <rFont val="Arial"/>
        <family val="0"/>
      </rPr>
      <t>: Los oferentes cumplen con el riquisito mínimo exigido del 50%, por lo tanto pueden continuar en el proceso licitatorio</t>
    </r>
  </si>
  <si>
    <t>LICITACIÓN PÚBLICA 05 DE 2010</t>
  </si>
  <si>
    <t>No.</t>
  </si>
  <si>
    <t xml:space="preserve">Adjuntar debidamente diligenciado, el formato que aparece en la última hoja del presente Pliego de condiciones:   INFORMACIÓN DE PROVEEDORES. Subsanable su presentación. </t>
  </si>
  <si>
    <t xml:space="preserve">Adjuntar la oferta impresa según el formato del Anexo 1, con el valor unitario en dólares americanos incluyendo IVA. Es indispensable que se indique la marca, referencia y modelo de los dispositivos que se está ofertando. No subsanable su presentación.  Igualmente la oferta debe ser entregada en medio magnético, CD ó Memoria USB. Subsanable su presentación. </t>
  </si>
  <si>
    <t>INDICE.  Las ofertas deberán contener un índice donde se relacionen en forma clara los documentos entregados. Subsanable su presentación.</t>
  </si>
  <si>
    <t>Adjuntar los Certificados que lo acrediten como fabricante o distribuidor autorizado para Colombia, por las marcas solicitadas en los ítems que está participando en la licitación. Para el fabricante 3Com, adicionalmente el certificado deberá detallar claramente que el Proponente es un distribuidor autorizado para ofrecer contratos de Express de los productos 3Com y Tipping Point en Colombia. Así mismo, deberá certificar que 3Com lo autoriza a cotizar la renovación del contrato de soporte Express cubiertos bajo el "MASTER CONTRACT: 100000691-20090518151848" de la Universidad Tecnológica de Pereira, y en caso de adjudicación, El Proponente está autorizado para realizar la compra directa a 3Com de la renovación del contrato en mención. No subsanable su presentación.</t>
  </si>
  <si>
    <t>Adjuntar cronograma de actividades para instalación de los equipos y transferencia de conocimiento. Subsanable su presentación.</t>
  </si>
  <si>
    <r>
      <t>Adjuntar los siguientes Certificados:</t>
    </r>
    <r>
      <rPr>
        <sz val="11"/>
        <rFont val="Calibri"/>
        <family val="2"/>
      </rPr>
      <t xml:space="preserve"> </t>
    </r>
  </si>
  <si>
    <t>6.1</t>
  </si>
  <si>
    <r>
      <t xml:space="preserve">Certificar experiencia específica en la ejecución de contratos que involucren proyectos iguales o similares a los ofertados en esta propuesta bajo los fabricantes 3Com y HP de acuerdo al ítem el cual esté ofertando, hasta (3) certificaciones durante los últimos tres (3) años, por un valor que la sumatoria de contratación sea mayor o igual a la oferta presentada por el proponente en cada ítem de la licitación. </t>
    </r>
    <r>
      <rPr>
        <b/>
        <sz val="11"/>
        <rFont val="Calibri"/>
        <family val="2"/>
      </rPr>
      <t>No</t>
    </r>
    <r>
      <rPr>
        <sz val="11"/>
        <rFont val="Calibri"/>
        <family val="2"/>
      </rPr>
      <t xml:space="preserve"> </t>
    </r>
    <r>
      <rPr>
        <b/>
        <sz val="11"/>
        <rFont val="Calibri"/>
        <family val="2"/>
      </rPr>
      <t>subsanable su presentación.</t>
    </r>
  </si>
  <si>
    <t xml:space="preserve">Los certificados deben ser claros y contener la información que se requiere para la calificación: </t>
  </si>
  <si>
    <t xml:space="preserve">Nombre de la entidad contratante (propietario del proyecto) </t>
  </si>
  <si>
    <t>Nombre del contratista</t>
  </si>
  <si>
    <t>Objeto</t>
  </si>
  <si>
    <t>Valor del contrato</t>
  </si>
  <si>
    <t>Plazo de ejecución del contrato (indicando fecha de inicio y fecha de terminación)</t>
  </si>
  <si>
    <t>Cumplimiento y porcentaje de ejecución hasta la fecha de certificación (en los casos en los cuales aún esté en ejecución)</t>
  </si>
  <si>
    <t xml:space="preserve">Cargo y firma de la persona responsable del proyecto. </t>
  </si>
  <si>
    <t>Para consorcios y uniones temporales se sumará la experiencia específica de los integrantes.</t>
  </si>
  <si>
    <t>6.2</t>
  </si>
  <si>
    <r>
      <t xml:space="preserve">Certificados de Experiencia: </t>
    </r>
    <r>
      <rPr>
        <sz val="11"/>
        <rFont val="Calibri"/>
        <family val="2"/>
      </rPr>
      <t xml:space="preserve">El proponente deberá acreditar que posee al menos un ingeniero con experiencia en la marca solicitada por cada ítem ofertado en la licitación para realizar los servicios de instalación, para lo cual deberá presentar al menos </t>
    </r>
    <r>
      <rPr>
        <b/>
        <sz val="11"/>
        <rFont val="Calibri"/>
        <family val="2"/>
      </rPr>
      <t>dos (2) certificados</t>
    </r>
    <r>
      <rPr>
        <sz val="11"/>
        <rFont val="Calibri"/>
        <family val="2"/>
      </rPr>
      <t xml:space="preserve"> de experiencia expedidos por los clientes en los últimos dos años, en los cuales se detalle el nombre del ingeniero que efectuó la instalación. Dicho ingeniero deberá estar vinculado laboralmente a la empresa del proponente con una antigüedad no menor a 6 meses y deberá ser un ingeniero de sistemas, electrónico o afín, lo cual se certificará con la presentación exclusiva de su matricula profesional expedida por el Consejo Profesional Nacional de Ingeniería de Colombia. Debe certificar la vinculación con la empresa oferente. </t>
    </r>
    <r>
      <rPr>
        <b/>
        <sz val="11"/>
        <rFont val="Calibri"/>
        <family val="2"/>
      </rPr>
      <t>No</t>
    </r>
    <r>
      <rPr>
        <sz val="11"/>
        <rFont val="Calibri"/>
        <family val="2"/>
      </rPr>
      <t xml:space="preserve"> </t>
    </r>
    <r>
      <rPr>
        <b/>
        <sz val="11"/>
        <rFont val="Calibri"/>
        <family val="2"/>
      </rPr>
      <t>subsanable su presentación.</t>
    </r>
  </si>
  <si>
    <t>SECCIÓN BIENES Y SUMINISTROS</t>
  </si>
  <si>
    <t>LICITACION PUBLICA No. 05 – 2010</t>
  </si>
  <si>
    <t>SUMINISTRO DE DISPOSITIVOS DE CONECTIVIDAD, LICENCIAMIENTO, SOPORTE 3COM Y CISCO, SERVIDOR TIPO BLADE HP CON  INSTALACION Y DISCOS DUROS HP PARA LA UNIVERSIDAD TECNOLÓGICA DE PEREIRA</t>
  </si>
  <si>
    <t>EVALUACIÓN TÉCNICA</t>
  </si>
  <si>
    <t>DESCRIPCIÓN</t>
  </si>
  <si>
    <t>MARCA</t>
  </si>
  <si>
    <t>REFERENCIA</t>
  </si>
  <si>
    <t>CANT.</t>
  </si>
  <si>
    <t>Infraestructura Blade</t>
  </si>
  <si>
    <t>HP BLc7000 CTO 3 IN LCD ROHS Encl</t>
  </si>
  <si>
    <t>HP</t>
  </si>
  <si>
    <t xml:space="preserve">507019-B21 </t>
  </si>
  <si>
    <t>1</t>
  </si>
  <si>
    <t>HP B-series 8/12c BladeSystem SAN Switch</t>
  </si>
  <si>
    <t>AJ820A</t>
  </si>
  <si>
    <t>2</t>
  </si>
  <si>
    <t>Factory integrated</t>
  </si>
  <si>
    <t>AJ820A      0D1</t>
  </si>
  <si>
    <t>HP BLc GbE2c LY 2/3 Switch</t>
  </si>
  <si>
    <t>438030-B21</t>
  </si>
  <si>
    <t>438030-B21  0D1</t>
  </si>
  <si>
    <t>HP 2400W High Efficiency Power Supply</t>
  </si>
  <si>
    <t>499243-B21</t>
  </si>
  <si>
    <t>499243-B21  0D1</t>
  </si>
  <si>
    <t>HP BLc7000 1 PH FIO Power Module Opt</t>
  </si>
  <si>
    <t>413379-B21</t>
  </si>
  <si>
    <t>HP 3y 4h 24x7 HW Support</t>
  </si>
  <si>
    <t xml:space="preserve">HA104A3    </t>
  </si>
  <si>
    <t>c7000 Enclosure HW Supp</t>
  </si>
  <si>
    <t>HA104A3     7FX</t>
  </si>
  <si>
    <t>BL4xxc Svr Bld HW Support</t>
  </si>
  <si>
    <t>HA104A3     7XE</t>
  </si>
  <si>
    <t>Brocade 4/12 and 4/24 SAN Switch Supp</t>
  </si>
  <si>
    <t>HA104A3     85J</t>
  </si>
  <si>
    <t>HP Insight Ctl Enc Bdl 8 E-LTU 24x7 SW</t>
  </si>
  <si>
    <t xml:space="preserve">TC276AAE   </t>
  </si>
  <si>
    <t>HP 3y 24x7 SW Support</t>
  </si>
  <si>
    <t xml:space="preserve">HA107A3    </t>
  </si>
  <si>
    <t>HP IC Env-BL 8-Svr SW Support</t>
  </si>
  <si>
    <t>HA107A3     4YK</t>
  </si>
  <si>
    <t>HP 5m Multi-mode OM3 LC/LC FC Cable</t>
  </si>
  <si>
    <t xml:space="preserve">AJ836A     </t>
  </si>
  <si>
    <t>8</t>
  </si>
  <si>
    <t>HP 8Gb Shortwave B-series FC SFP+ 1 Pack</t>
  </si>
  <si>
    <t xml:space="preserve">AJ716A     </t>
  </si>
  <si>
    <t>4</t>
  </si>
  <si>
    <t>Servidores Blade</t>
  </si>
  <si>
    <t>HP BL460c G6 CTO Blade</t>
  </si>
  <si>
    <t>507864-B21</t>
  </si>
  <si>
    <t>507864-B21  0D1</t>
  </si>
  <si>
    <t>HP X5570 BL460c G6 FIO Kit</t>
  </si>
  <si>
    <t>507791-L21</t>
  </si>
  <si>
    <t>HP X5570 BL460c G6 Kit</t>
  </si>
  <si>
    <t>507791-B21</t>
  </si>
  <si>
    <t>507791-B21  0D1</t>
  </si>
  <si>
    <t>HP 8GB 2Rx4 PC3-8500R-7 Kit</t>
  </si>
  <si>
    <t>516423-B21</t>
  </si>
  <si>
    <t>516423-B21  0D1</t>
  </si>
  <si>
    <t>HP 146GB 3G SAS 10K 2.5in DP ENT HDD</t>
  </si>
  <si>
    <t>418367-B21</t>
  </si>
  <si>
    <t>418367-B21  0D1</t>
  </si>
  <si>
    <t>HP BLc QLogic QMH2462 FC HBA Opt Kit</t>
  </si>
  <si>
    <t>403619-B21</t>
  </si>
  <si>
    <t>403619-B21  0D1</t>
  </si>
  <si>
    <t>Ampliacion Almacenamiento</t>
  </si>
  <si>
    <t>HP StorageWorks EVA 600GB 15K Fibre Chan</t>
  </si>
  <si>
    <t xml:space="preserve">AP751A     </t>
  </si>
  <si>
    <t>EVA 450-1TB HDD HW Supp</t>
  </si>
  <si>
    <t>HA110A3     13J</t>
  </si>
  <si>
    <t>3Com</t>
  </si>
  <si>
    <t>3Com Switch 8800 24-port 1000BASE-X (SFP) IPv6 Module (Incluido soporte Express 7x24x1AÑOxNBD)</t>
  </si>
  <si>
    <t>3C17533</t>
  </si>
  <si>
    <t>1000BASE-LX SFP Transceiver</t>
  </si>
  <si>
    <t>3CSFP92</t>
  </si>
  <si>
    <t>Switch 5500G-EI 24 Port (Incluido soporte Express 7x24x1AÑOxNBD)</t>
  </si>
  <si>
    <t>3CR17250-91</t>
  </si>
  <si>
    <t>Switch 5500-EI 28-Port (Incluido soporte Express 7x24x1AÑOxNBD)</t>
  </si>
  <si>
    <t>3CR17161-91</t>
  </si>
  <si>
    <t>Switch 5500-EI 52-Port (Incluido soporte Express 7x24x1AÑOxNBD)</t>
  </si>
  <si>
    <t>3CR17162-91</t>
  </si>
  <si>
    <t>Switch 5500G-EI PoE PSU 24PT (Incluido soporte Express 7x24x1AÑOxNBD)</t>
  </si>
  <si>
    <t>3C17264</t>
  </si>
  <si>
    <t>3Com Wireless LAN Controller  24 MAP License Upgrade (Incluido soporte Express 7x24x1AÑOxNBD)</t>
  </si>
  <si>
    <t>3CWX4400L24A</t>
  </si>
  <si>
    <t>3Com Wireless LAN Managed Access Point 3950</t>
  </si>
  <si>
    <t>3CRWX395075A</t>
  </si>
  <si>
    <t>Single-port 802.3af Gigabit PoE midspan</t>
  </si>
  <si>
    <t>3CNJPSE-GIG</t>
  </si>
  <si>
    <t>3Com 6/8dBi Dual-Band Omni Antenna</t>
  </si>
  <si>
    <t>3CWE591</t>
  </si>
  <si>
    <t>3Com 20ft ULL Antenna Cable</t>
  </si>
  <si>
    <t>3CWE581</t>
  </si>
  <si>
    <t>3Com X506 1 Year Digital Vaccine Service</t>
  </si>
  <si>
    <t>3CX506-DV-E</t>
  </si>
  <si>
    <t>3Com X506 1 Year Anti-Spam Service</t>
  </si>
  <si>
    <t>3CX506-AS-E</t>
  </si>
  <si>
    <t>3Com X506 1 Year Web Content Filter Service</t>
  </si>
  <si>
    <t>3CX506-CF-E</t>
  </si>
  <si>
    <t>TippingPoint 1200 (Rev D) Annual Maint - GEM</t>
  </si>
  <si>
    <t>3CS-EXP7N-R61G</t>
  </si>
  <si>
    <t>TippingPoint SMS Annual Maintenance Renewal - GEM</t>
  </si>
  <si>
    <t>3CS-EXP7N-R56G</t>
  </si>
  <si>
    <t>3Com Express 8x5xNBDx1año a Switch 8814 y X506</t>
  </si>
  <si>
    <t> MASTER CONTRACT: 100000691-20090518151848</t>
  </si>
  <si>
    <t>IMC Enterprise Edition License, debe incluir capacitación de los módulos del software, tres (3) días realizada por un ingeniero directo del fabricante  3com, certificado para esta capacitación en la ciudad de Pereira.</t>
  </si>
  <si>
    <t>3CR15800</t>
  </si>
  <si>
    <t>Wireless Switch 7.0 Installation and Administration Professional Training . Tres (3) días realizada por un ingeniero directo del fabricante  3com, certificado para esta capacitación en la ciudad de Pereira.</t>
  </si>
  <si>
    <t xml:space="preserve">3CS-TRN-900     </t>
  </si>
  <si>
    <t>Cisco 3845 AC power supply</t>
  </si>
  <si>
    <t>cisco</t>
  </si>
  <si>
    <t>PWR-3845-AC=</t>
  </si>
  <si>
    <t>AC Power Cord (North America), C13, NEMA 5-15P, 2.1m</t>
  </si>
  <si>
    <t>      CAB-AC</t>
  </si>
  <si>
    <t>SMARTNET 8X5XNBD 3845 w/AC PWR,2GE,1S</t>
  </si>
  <si>
    <t>      CON-SNT-3845</t>
  </si>
  <si>
    <t>N/A</t>
  </si>
  <si>
    <t>JUAN E. CAJIGAS SANTACRUZ</t>
  </si>
  <si>
    <t xml:space="preserve">Compuredes </t>
  </si>
  <si>
    <t>Hewlett Packard</t>
  </si>
  <si>
    <t>Telecomunica Ltda.</t>
  </si>
  <si>
    <t>Zurich de Occidente Ltda.</t>
  </si>
  <si>
    <t xml:space="preserve">RG Distribuciones </t>
  </si>
  <si>
    <t>Assenda</t>
  </si>
  <si>
    <t>Newnet S.A.</t>
  </si>
  <si>
    <t>Coinsa</t>
  </si>
  <si>
    <t>Mikronet</t>
  </si>
  <si>
    <t>Savera Service</t>
  </si>
  <si>
    <t>Sitec</t>
  </si>
  <si>
    <t>Assenda S.A.</t>
  </si>
  <si>
    <t>Coinsa Ltda</t>
  </si>
  <si>
    <t>ÍTEM</t>
  </si>
  <si>
    <t>Ptos</t>
  </si>
  <si>
    <t>3.  EMPRESAS QUE PARTICIPARON EN LA ACLARACIÓN DE DUDAS</t>
  </si>
  <si>
    <t>Las empresas cumplen con el requisito mínimo exigido del 50%  de capacidad financiera.</t>
  </si>
  <si>
    <t>Se evalúa el cumplimiento de las especificaciones técnicas y documentos solicitados, verificando que los proveedores cumplen con lo requerido. Ver Cuadros adjuntos</t>
  </si>
  <si>
    <t>Las empresas cumplen con lo solicitado por la Universidad, por lo tanto continúan en el proceso licitatorio.</t>
  </si>
  <si>
    <t>Las empresas cumplen con toda la documentación exigida en el Pliego de Condiciones.</t>
  </si>
  <si>
    <t>Oferta US$</t>
  </si>
  <si>
    <t>TOTAL ADJUDICADO</t>
  </si>
  <si>
    <t>Se pagará a la TRM del día de facturación.</t>
  </si>
  <si>
    <t>Para la elaboración del contrato el dólar se  proyecta a $2.050, para un valor total de  $509.640.373</t>
  </si>
</sst>
</file>

<file path=xl/styles.xml><?xml version="1.0" encoding="utf-8"?>
<styleSheet xmlns="http://schemas.openxmlformats.org/spreadsheetml/2006/main">
  <numFmts count="3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quot;$&quot;* #,##0.00_ ;_ &quot;$&quot;* \-#,##0.00_ ;_ &quot;$&quot;* &quot;-&quot;??_ ;_ @_ "/>
    <numFmt numFmtId="186" formatCode="[$$-240A]\ #,##0"/>
    <numFmt numFmtId="187" formatCode="&quot;$&quot;\ #,##0"/>
    <numFmt numFmtId="188" formatCode="#,##0\ &quot;€&quot;"/>
    <numFmt numFmtId="189" formatCode="_ &quot;$&quot;\ * #,##0_ ;_ &quot;$&quot;\ * \-#,##0_ ;_ &quot;$&quot;\ * &quot;-&quot;??_ ;_ @_ "/>
    <numFmt numFmtId="190" formatCode="0.0"/>
  </numFmts>
  <fonts count="59">
    <font>
      <sz val="10"/>
      <name val="Arial"/>
      <family val="0"/>
    </font>
    <font>
      <sz val="10"/>
      <name val="Helv"/>
      <family val="0"/>
    </font>
    <font>
      <sz val="9"/>
      <name val="Arial"/>
      <family val="2"/>
    </font>
    <font>
      <sz val="11"/>
      <name val="Arial"/>
      <family val="2"/>
    </font>
    <font>
      <sz val="8"/>
      <name val="Arial"/>
      <family val="0"/>
    </font>
    <font>
      <b/>
      <sz val="10"/>
      <name val="Arial"/>
      <family val="2"/>
    </font>
    <font>
      <b/>
      <sz val="9"/>
      <name val="Arial"/>
      <family val="2"/>
    </font>
    <font>
      <b/>
      <u val="single"/>
      <sz val="9"/>
      <name val="Arial"/>
      <family val="2"/>
    </font>
    <font>
      <b/>
      <u val="single"/>
      <sz val="8"/>
      <name val="Arial"/>
      <family val="2"/>
    </font>
    <font>
      <b/>
      <sz val="8"/>
      <name val="Arial"/>
      <family val="2"/>
    </font>
    <font>
      <b/>
      <u val="single"/>
      <sz val="10"/>
      <name val="Arial"/>
      <family val="2"/>
    </font>
    <font>
      <b/>
      <sz val="11"/>
      <name val="Arial"/>
      <family val="2"/>
    </font>
    <font>
      <sz val="11"/>
      <name val="Calibri"/>
      <family val="2"/>
    </font>
    <font>
      <b/>
      <sz val="11"/>
      <name val="Calibri"/>
      <family val="2"/>
    </font>
    <font>
      <sz val="11"/>
      <color indexed="8"/>
      <name val="Calibri"/>
      <family val="2"/>
    </font>
    <font>
      <u val="single"/>
      <sz val="10"/>
      <color indexed="36"/>
      <name val="Arial"/>
      <family val="0"/>
    </font>
    <font>
      <u val="single"/>
      <sz val="10"/>
      <color indexed="12"/>
      <name val="Arial"/>
      <family val="0"/>
    </font>
    <font>
      <i/>
      <sz val="11"/>
      <name val="Calibri"/>
      <family val="2"/>
    </font>
    <font>
      <b/>
      <sz val="9"/>
      <name val="Calibri"/>
      <family val="2"/>
    </font>
    <font>
      <sz val="10"/>
      <name val="Calibri"/>
      <family val="2"/>
    </font>
    <font>
      <b/>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sz val="9"/>
      <color indexed="10"/>
      <name val="Arial"/>
      <family val="2"/>
    </font>
    <font>
      <b/>
      <i/>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medium"/>
      <right>
        <color indexed="63"/>
      </right>
      <top style="medium"/>
      <bottom>
        <color indexed="63"/>
      </bottom>
    </border>
    <border>
      <left style="thin"/>
      <right>
        <color indexed="63"/>
      </right>
      <top style="thin"/>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4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9" fillId="31" borderId="0" applyNumberFormat="0" applyBorder="0" applyAlignment="0" applyProtection="0"/>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205">
    <xf numFmtId="0" fontId="0" fillId="0" borderId="0" xfId="0" applyAlignment="1">
      <alignment/>
    </xf>
    <xf numFmtId="1" fontId="3" fillId="0" borderId="10" xfId="0" applyNumberFormat="1" applyFont="1" applyBorder="1" applyAlignment="1">
      <alignment horizontal="center"/>
    </xf>
    <xf numFmtId="0" fontId="2" fillId="0" borderId="11" xfId="0" applyFont="1" applyBorder="1" applyAlignment="1">
      <alignment/>
    </xf>
    <xf numFmtId="3" fontId="2" fillId="0" borderId="11" xfId="0" applyNumberFormat="1" applyFont="1" applyBorder="1" applyAlignment="1">
      <alignment/>
    </xf>
    <xf numFmtId="0" fontId="5" fillId="0" borderId="0" xfId="0" applyFont="1" applyBorder="1" applyAlignment="1">
      <alignment/>
    </xf>
    <xf numFmtId="0" fontId="5" fillId="0" borderId="12" xfId="0" applyFont="1" applyBorder="1" applyAlignment="1">
      <alignment/>
    </xf>
    <xf numFmtId="0" fontId="7" fillId="0" borderId="11" xfId="0" applyFont="1" applyBorder="1" applyAlignment="1">
      <alignment horizontal="center" vertical="center" wrapText="1"/>
    </xf>
    <xf numFmtId="0" fontId="5" fillId="0" borderId="13" xfId="0" applyFont="1" applyBorder="1" applyAlignment="1">
      <alignment horizontal="center" vertical="center"/>
    </xf>
    <xf numFmtId="0" fontId="8" fillId="0" borderId="11" xfId="0" applyFont="1" applyFill="1" applyBorder="1" applyAlignment="1">
      <alignment horizontal="center" vertical="center" wrapText="1"/>
    </xf>
    <xf numFmtId="0" fontId="5" fillId="0" borderId="14" xfId="0" applyFont="1" applyBorder="1" applyAlignment="1">
      <alignment horizontal="center" vertical="center"/>
    </xf>
    <xf numFmtId="0" fontId="0" fillId="0" borderId="13" xfId="0" applyFont="1" applyBorder="1" applyAlignment="1">
      <alignment horizontal="center"/>
    </xf>
    <xf numFmtId="10" fontId="0" fillId="0" borderId="11" xfId="0" applyNumberFormat="1" applyFont="1" applyBorder="1" applyAlignment="1">
      <alignment/>
    </xf>
    <xf numFmtId="0" fontId="0" fillId="0" borderId="14" xfId="0" applyFont="1" applyBorder="1" applyAlignment="1">
      <alignment horizontal="center"/>
    </xf>
    <xf numFmtId="0" fontId="0" fillId="0" borderId="15" xfId="0" applyFont="1" applyBorder="1" applyAlignment="1">
      <alignment horizontal="left"/>
    </xf>
    <xf numFmtId="0" fontId="0" fillId="0" borderId="16" xfId="0" applyFont="1" applyBorder="1" applyAlignment="1">
      <alignment horizontal="left"/>
    </xf>
    <xf numFmtId="3" fontId="0" fillId="0" borderId="16" xfId="0" applyNumberFormat="1" applyFont="1" applyBorder="1" applyAlignment="1">
      <alignment/>
    </xf>
    <xf numFmtId="9" fontId="0" fillId="0" borderId="16" xfId="0" applyNumberFormat="1" applyFont="1" applyBorder="1" applyAlignment="1">
      <alignment horizontal="center"/>
    </xf>
    <xf numFmtId="3" fontId="0" fillId="0" borderId="17" xfId="0" applyNumberFormat="1" applyFont="1" applyFill="1" applyBorder="1" applyAlignment="1">
      <alignment horizontal="center" vertical="justify"/>
    </xf>
    <xf numFmtId="0" fontId="0" fillId="0" borderId="18" xfId="0" applyFont="1" applyBorder="1" applyAlignment="1">
      <alignment horizontal="left"/>
    </xf>
    <xf numFmtId="3" fontId="0" fillId="0" borderId="19" xfId="0" applyNumberFormat="1" applyFont="1" applyBorder="1" applyAlignment="1">
      <alignment/>
    </xf>
    <xf numFmtId="0" fontId="5" fillId="0" borderId="12" xfId="0" applyFont="1" applyBorder="1" applyAlignment="1">
      <alignment horizontal="left"/>
    </xf>
    <xf numFmtId="9" fontId="0" fillId="0" borderId="18" xfId="0" applyNumberFormat="1" applyFont="1" applyBorder="1" applyAlignment="1">
      <alignment horizontal="center"/>
    </xf>
    <xf numFmtId="3" fontId="0" fillId="0" borderId="19" xfId="0" applyNumberFormat="1" applyFont="1" applyFill="1" applyBorder="1" applyAlignment="1">
      <alignment horizontal="center" vertical="justify"/>
    </xf>
    <xf numFmtId="3" fontId="5" fillId="0" borderId="13" xfId="0" applyNumberFormat="1" applyFont="1" applyBorder="1" applyAlignment="1">
      <alignment horizontal="center" vertical="center" wrapText="1"/>
    </xf>
    <xf numFmtId="1" fontId="5" fillId="0" borderId="14" xfId="0" applyNumberFormat="1" applyFont="1" applyBorder="1" applyAlignment="1">
      <alignment horizontal="center" vertical="center"/>
    </xf>
    <xf numFmtId="9" fontId="10" fillId="0" borderId="11" xfId="0" applyNumberFormat="1" applyFont="1" applyBorder="1" applyAlignment="1">
      <alignment horizontal="center" vertical="center" wrapText="1"/>
    </xf>
    <xf numFmtId="3" fontId="5" fillId="0" borderId="14" xfId="0" applyNumberFormat="1" applyFont="1" applyFill="1" applyBorder="1" applyAlignment="1">
      <alignment horizontal="center" vertical="center"/>
    </xf>
    <xf numFmtId="3" fontId="0" fillId="0" borderId="20" xfId="0" applyNumberFormat="1" applyFont="1" applyBorder="1" applyAlignment="1">
      <alignment/>
    </xf>
    <xf numFmtId="1" fontId="0" fillId="0" borderId="14" xfId="0" applyNumberFormat="1" applyFont="1" applyBorder="1" applyAlignment="1">
      <alignment horizontal="center"/>
    </xf>
    <xf numFmtId="10" fontId="0" fillId="0" borderId="11" xfId="0" applyNumberFormat="1" applyFont="1" applyBorder="1" applyAlignment="1">
      <alignment horizontal="center"/>
    </xf>
    <xf numFmtId="3" fontId="0" fillId="0" borderId="14" xfId="0" applyNumberFormat="1" applyFont="1" applyFill="1" applyBorder="1" applyAlignment="1">
      <alignment horizontal="center" vertical="justify"/>
    </xf>
    <xf numFmtId="0" fontId="3" fillId="0" borderId="15" xfId="0" applyFont="1" applyBorder="1" applyAlignment="1">
      <alignment/>
    </xf>
    <xf numFmtId="3" fontId="3" fillId="0" borderId="16" xfId="0" applyNumberFormat="1" applyFont="1" applyBorder="1" applyAlignment="1">
      <alignment/>
    </xf>
    <xf numFmtId="1" fontId="3" fillId="0" borderId="17" xfId="0" applyNumberFormat="1" applyFont="1" applyBorder="1" applyAlignment="1">
      <alignment horizontal="center"/>
    </xf>
    <xf numFmtId="0" fontId="3" fillId="0" borderId="15" xfId="0" applyFont="1" applyBorder="1" applyAlignment="1">
      <alignment horizontal="left"/>
    </xf>
    <xf numFmtId="0" fontId="3" fillId="0" borderId="16" xfId="0" applyFont="1" applyBorder="1" applyAlignment="1">
      <alignment horizontal="left"/>
    </xf>
    <xf numFmtId="0" fontId="3" fillId="0" borderId="16" xfId="0" applyFont="1" applyBorder="1" applyAlignment="1">
      <alignment/>
    </xf>
    <xf numFmtId="9" fontId="3" fillId="0" borderId="16" xfId="0" applyNumberFormat="1" applyFont="1" applyBorder="1" applyAlignment="1">
      <alignment horizontal="center"/>
    </xf>
    <xf numFmtId="1" fontId="3" fillId="0" borderId="0" xfId="0" applyNumberFormat="1" applyFont="1" applyBorder="1" applyAlignment="1">
      <alignment horizontal="right"/>
    </xf>
    <xf numFmtId="0" fontId="11" fillId="0" borderId="0" xfId="0" applyFont="1" applyBorder="1" applyAlignment="1">
      <alignment/>
    </xf>
    <xf numFmtId="0" fontId="3" fillId="0" borderId="0" xfId="0" applyFont="1" applyBorder="1" applyAlignment="1">
      <alignment/>
    </xf>
    <xf numFmtId="2" fontId="3" fillId="0" borderId="0" xfId="0" applyNumberFormat="1" applyFont="1" applyBorder="1" applyAlignment="1">
      <alignment horizontal="center"/>
    </xf>
    <xf numFmtId="2" fontId="11" fillId="0" borderId="11" xfId="0" applyNumberFormat="1" applyFont="1" applyBorder="1" applyAlignment="1">
      <alignment/>
    </xf>
    <xf numFmtId="1" fontId="3" fillId="0" borderId="0" xfId="0" applyNumberFormat="1" applyFont="1" applyBorder="1" applyAlignment="1">
      <alignment horizontal="center"/>
    </xf>
    <xf numFmtId="0" fontId="6" fillId="0" borderId="0" xfId="0" applyFont="1" applyBorder="1" applyAlignment="1">
      <alignment/>
    </xf>
    <xf numFmtId="0" fontId="5" fillId="0" borderId="0" xfId="0" applyFont="1" applyAlignment="1">
      <alignment vertical="center"/>
    </xf>
    <xf numFmtId="0" fontId="13" fillId="0" borderId="0" xfId="0" applyFont="1" applyAlignment="1">
      <alignment horizontal="center"/>
    </xf>
    <xf numFmtId="0" fontId="13" fillId="0" borderId="0" xfId="0" applyFont="1" applyAlignment="1">
      <alignment/>
    </xf>
    <xf numFmtId="0" fontId="12" fillId="0" borderId="0" xfId="0" applyFont="1" applyAlignment="1">
      <alignment/>
    </xf>
    <xf numFmtId="0" fontId="12" fillId="0" borderId="0" xfId="0" applyFont="1" applyAlignment="1">
      <alignment horizontal="justify"/>
    </xf>
    <xf numFmtId="0" fontId="13" fillId="0" borderId="0" xfId="0" applyFont="1" applyAlignment="1">
      <alignment horizontal="left"/>
    </xf>
    <xf numFmtId="0" fontId="12" fillId="0" borderId="0" xfId="0" applyFont="1" applyAlignment="1">
      <alignment/>
    </xf>
    <xf numFmtId="0" fontId="12" fillId="0" borderId="0" xfId="0" applyFont="1" applyAlignment="1">
      <alignment horizontal="left"/>
    </xf>
    <xf numFmtId="0" fontId="12" fillId="0" borderId="0" xfId="0" applyFont="1" applyFill="1" applyAlignment="1">
      <alignment horizontal="left" wrapText="1"/>
    </xf>
    <xf numFmtId="0" fontId="12" fillId="0" borderId="0" xfId="0" applyFont="1" applyFill="1" applyAlignment="1">
      <alignment wrapText="1"/>
    </xf>
    <xf numFmtId="0" fontId="12" fillId="0" borderId="0" xfId="0" applyFont="1" applyAlignment="1">
      <alignment wrapText="1"/>
    </xf>
    <xf numFmtId="0" fontId="12" fillId="0" borderId="0" xfId="0" applyFont="1" applyAlignment="1">
      <alignment horizontal="left" wrapText="1"/>
    </xf>
    <xf numFmtId="0" fontId="12" fillId="0" borderId="0" xfId="0" applyFont="1" applyAlignment="1">
      <alignment horizontal="right"/>
    </xf>
    <xf numFmtId="0" fontId="12" fillId="0" borderId="0" xfId="0" applyFont="1" applyBorder="1" applyAlignment="1">
      <alignment/>
    </xf>
    <xf numFmtId="0" fontId="12" fillId="0" borderId="0" xfId="0" applyFont="1" applyBorder="1" applyAlignment="1">
      <alignment horizontal="left" wrapText="1"/>
    </xf>
    <xf numFmtId="0" fontId="13" fillId="0" borderId="0" xfId="0" applyFont="1" applyAlignment="1">
      <alignment horizontal="justify"/>
    </xf>
    <xf numFmtId="0" fontId="12" fillId="0" borderId="0" xfId="0" applyFont="1" applyBorder="1" applyAlignment="1">
      <alignment horizontal="left" vertical="center" wrapText="1"/>
    </xf>
    <xf numFmtId="0" fontId="12" fillId="0" borderId="11" xfId="53" applyFont="1" applyBorder="1" applyAlignment="1">
      <alignment horizontal="center" wrapText="1"/>
      <protection/>
    </xf>
    <xf numFmtId="0" fontId="12" fillId="0" borderId="0" xfId="0" applyFont="1" applyFill="1" applyBorder="1" applyAlignment="1">
      <alignment wrapText="1"/>
    </xf>
    <xf numFmtId="0" fontId="12" fillId="0" borderId="0" xfId="0" applyFont="1" applyFill="1" applyAlignment="1">
      <alignment/>
    </xf>
    <xf numFmtId="0" fontId="12" fillId="0" borderId="11" xfId="0" applyFont="1" applyBorder="1" applyAlignment="1">
      <alignment horizontal="left" wrapText="1"/>
    </xf>
    <xf numFmtId="0" fontId="12" fillId="0" borderId="0" xfId="0" applyFont="1" applyBorder="1" applyAlignment="1">
      <alignment/>
    </xf>
    <xf numFmtId="0" fontId="12" fillId="0" borderId="0" xfId="0" applyFont="1" applyFill="1" applyBorder="1" applyAlignment="1">
      <alignment horizontal="left" wrapText="1"/>
    </xf>
    <xf numFmtId="0" fontId="12" fillId="0" borderId="0" xfId="0" applyFont="1" applyBorder="1" applyAlignment="1">
      <alignment wrapText="1"/>
    </xf>
    <xf numFmtId="0" fontId="12" fillId="0" borderId="0" xfId="0" applyFont="1" applyBorder="1" applyAlignment="1">
      <alignment horizontal="center" vertical="center" wrapText="1"/>
    </xf>
    <xf numFmtId="0" fontId="13" fillId="0" borderId="0" xfId="0" applyFont="1" applyAlignment="1">
      <alignment/>
    </xf>
    <xf numFmtId="3" fontId="12" fillId="0" borderId="0" xfId="0" applyNumberFormat="1" applyFont="1" applyBorder="1" applyAlignment="1">
      <alignment horizontal="center" vertical="center" wrapText="1"/>
    </xf>
    <xf numFmtId="186" fontId="12" fillId="0" borderId="0" xfId="0" applyNumberFormat="1" applyFont="1" applyAlignment="1">
      <alignment/>
    </xf>
    <xf numFmtId="0" fontId="12" fillId="0" borderId="0" xfId="53" applyFont="1" applyBorder="1" applyAlignment="1">
      <alignment wrapText="1"/>
      <protection/>
    </xf>
    <xf numFmtId="0" fontId="12" fillId="0" borderId="0" xfId="0" applyFont="1" applyBorder="1" applyAlignment="1">
      <alignment vertical="center" wrapText="1"/>
    </xf>
    <xf numFmtId="0" fontId="12" fillId="0" borderId="11" xfId="0" applyFont="1" applyBorder="1" applyAlignment="1">
      <alignment horizontal="center"/>
    </xf>
    <xf numFmtId="187" fontId="12" fillId="0" borderId="0" xfId="0" applyNumberFormat="1" applyFont="1" applyBorder="1" applyAlignment="1">
      <alignment horizontal="center"/>
    </xf>
    <xf numFmtId="0" fontId="6" fillId="0" borderId="11" xfId="0" applyFont="1" applyBorder="1" applyAlignment="1">
      <alignment horizontal="center" vertical="center"/>
    </xf>
    <xf numFmtId="0" fontId="6" fillId="0" borderId="11" xfId="0" applyFont="1" applyBorder="1" applyAlignment="1">
      <alignment horizontal="center" vertical="justify"/>
    </xf>
    <xf numFmtId="0" fontId="12" fillId="0" borderId="11" xfId="0" applyFont="1" applyBorder="1" applyAlignment="1">
      <alignment/>
    </xf>
    <xf numFmtId="186" fontId="13" fillId="0" borderId="0" xfId="0" applyNumberFormat="1" applyFont="1" applyAlignment="1">
      <alignment/>
    </xf>
    <xf numFmtId="0" fontId="13" fillId="0" borderId="11" xfId="0" applyFont="1" applyBorder="1" applyAlignment="1">
      <alignment horizontal="center" vertical="center" wrapText="1"/>
    </xf>
    <xf numFmtId="3" fontId="12" fillId="0" borderId="0" xfId="0" applyNumberFormat="1" applyFont="1" applyAlignment="1">
      <alignment/>
    </xf>
    <xf numFmtId="0" fontId="13" fillId="0" borderId="11" xfId="0" applyFont="1" applyBorder="1" applyAlignment="1">
      <alignment horizontal="justify" vertical="center" wrapText="1"/>
    </xf>
    <xf numFmtId="0" fontId="12" fillId="0" borderId="11" xfId="0" applyFont="1" applyBorder="1" applyAlignment="1">
      <alignment horizontal="justify" vertical="center" wrapText="1"/>
    </xf>
    <xf numFmtId="0" fontId="14" fillId="0" borderId="11" xfId="0" applyFont="1" applyBorder="1" applyAlignment="1">
      <alignment horizontal="justify"/>
    </xf>
    <xf numFmtId="0" fontId="12" fillId="0" borderId="11" xfId="0" applyFont="1" applyFill="1" applyBorder="1" applyAlignment="1">
      <alignment horizontal="justify" vertical="center" wrapText="1"/>
    </xf>
    <xf numFmtId="0" fontId="12" fillId="0" borderId="11" xfId="0" applyFont="1" applyBorder="1" applyAlignment="1">
      <alignment horizontal="justify" vertical="top" wrapText="1"/>
    </xf>
    <xf numFmtId="0" fontId="12" fillId="0" borderId="0" xfId="0" applyFont="1" applyAlignment="1">
      <alignment horizontal="justify" vertical="top" wrapText="1"/>
    </xf>
    <xf numFmtId="3" fontId="12" fillId="0" borderId="0" xfId="0" applyNumberFormat="1" applyFont="1" applyAlignment="1">
      <alignment/>
    </xf>
    <xf numFmtId="3" fontId="12" fillId="0" borderId="0" xfId="0" applyNumberFormat="1" applyFont="1" applyAlignment="1">
      <alignment horizontal="left" wrapText="1"/>
    </xf>
    <xf numFmtId="3" fontId="12" fillId="0" borderId="0" xfId="0" applyNumberFormat="1" applyFont="1" applyAlignment="1">
      <alignment horizontal="left"/>
    </xf>
    <xf numFmtId="3" fontId="12" fillId="0" borderId="0" xfId="0" applyNumberFormat="1" applyFont="1" applyAlignment="1">
      <alignment wrapText="1"/>
    </xf>
    <xf numFmtId="3" fontId="12" fillId="0" borderId="0" xfId="0" applyNumberFormat="1" applyFont="1" applyBorder="1" applyAlignment="1">
      <alignment horizontal="left" wrapText="1"/>
    </xf>
    <xf numFmtId="3" fontId="12" fillId="0" borderId="0" xfId="0" applyNumberFormat="1" applyFont="1" applyFill="1" applyBorder="1" applyAlignment="1">
      <alignment horizontal="left" wrapText="1"/>
    </xf>
    <xf numFmtId="3" fontId="12" fillId="0" borderId="0" xfId="0" applyNumberFormat="1" applyFont="1" applyBorder="1" applyAlignment="1">
      <alignment horizontal="left" vertical="center" wrapText="1"/>
    </xf>
    <xf numFmtId="3" fontId="13" fillId="0" borderId="0" xfId="0" applyNumberFormat="1" applyFont="1" applyAlignment="1">
      <alignment/>
    </xf>
    <xf numFmtId="0" fontId="12" fillId="0" borderId="11" xfId="0" applyFont="1" applyBorder="1" applyAlignment="1">
      <alignment horizontal="center" vertical="top" wrapText="1"/>
    </xf>
    <xf numFmtId="0" fontId="12" fillId="0" borderId="11" xfId="0" applyFont="1" applyBorder="1" applyAlignment="1">
      <alignment horizontal="center" vertical="center" wrapText="1"/>
    </xf>
    <xf numFmtId="0" fontId="12" fillId="0" borderId="11" xfId="0" applyFont="1" applyBorder="1" applyAlignment="1">
      <alignment horizontal="center" wrapText="1"/>
    </xf>
    <xf numFmtId="0" fontId="12" fillId="0" borderId="0" xfId="0" applyFont="1" applyFill="1" applyBorder="1" applyAlignment="1">
      <alignment horizontal="left"/>
    </xf>
    <xf numFmtId="1" fontId="12" fillId="0" borderId="0" xfId="0" applyNumberFormat="1" applyFont="1" applyBorder="1" applyAlignment="1">
      <alignment horizontal="center"/>
    </xf>
    <xf numFmtId="0" fontId="0" fillId="0" borderId="0" xfId="0" applyFont="1" applyAlignment="1">
      <alignment/>
    </xf>
    <xf numFmtId="0" fontId="57" fillId="0" borderId="0" xfId="0" applyFont="1" applyAlignment="1">
      <alignment/>
    </xf>
    <xf numFmtId="3" fontId="58" fillId="0" borderId="11" xfId="0" applyNumberFormat="1" applyFont="1" applyBorder="1" applyAlignment="1">
      <alignment/>
    </xf>
    <xf numFmtId="0" fontId="0" fillId="0" borderId="0" xfId="0" applyBorder="1" applyAlignment="1">
      <alignment/>
    </xf>
    <xf numFmtId="3" fontId="0" fillId="0" borderId="0" xfId="0" applyNumberFormat="1" applyBorder="1" applyAlignment="1">
      <alignment/>
    </xf>
    <xf numFmtId="0" fontId="0" fillId="0" borderId="18" xfId="0" applyBorder="1" applyAlignment="1">
      <alignment/>
    </xf>
    <xf numFmtId="3" fontId="0" fillId="0" borderId="18" xfId="0" applyNumberFormat="1" applyBorder="1" applyAlignment="1">
      <alignment/>
    </xf>
    <xf numFmtId="0" fontId="0" fillId="0" borderId="19" xfId="0" applyBorder="1" applyAlignment="1">
      <alignment horizontal="center"/>
    </xf>
    <xf numFmtId="190" fontId="0" fillId="0" borderId="11" xfId="0" applyNumberFormat="1" applyFont="1" applyBorder="1" applyAlignment="1">
      <alignment/>
    </xf>
    <xf numFmtId="3" fontId="0" fillId="0" borderId="17" xfId="0" applyNumberFormat="1" applyFill="1" applyBorder="1" applyAlignment="1">
      <alignment horizontal="center" vertical="justify"/>
    </xf>
    <xf numFmtId="0" fontId="0" fillId="0" borderId="0" xfId="0" applyAlignment="1">
      <alignment horizontal="center"/>
    </xf>
    <xf numFmtId="0" fontId="12" fillId="0" borderId="0" xfId="0" applyFont="1" applyAlignment="1">
      <alignment horizontal="center"/>
    </xf>
    <xf numFmtId="0" fontId="13" fillId="0" borderId="11" xfId="0" applyFont="1" applyBorder="1" applyAlignment="1">
      <alignment horizontal="center"/>
    </xf>
    <xf numFmtId="0" fontId="13" fillId="0" borderId="11" xfId="0" applyFont="1" applyBorder="1" applyAlignment="1">
      <alignment horizontal="justify"/>
    </xf>
    <xf numFmtId="0" fontId="12" fillId="0" borderId="11" xfId="0" applyFont="1" applyBorder="1" applyAlignment="1">
      <alignment horizontal="justify"/>
    </xf>
    <xf numFmtId="0" fontId="17" fillId="0" borderId="11" xfId="0" applyFont="1" applyBorder="1" applyAlignment="1">
      <alignment horizontal="justify"/>
    </xf>
    <xf numFmtId="0" fontId="12" fillId="0" borderId="0" xfId="0" applyFont="1" applyAlignment="1">
      <alignment horizontal="center" vertical="top" wrapText="1"/>
    </xf>
    <xf numFmtId="0" fontId="18" fillId="0" borderId="11" xfId="0" applyFont="1" applyBorder="1" applyAlignment="1">
      <alignment horizontal="center" vertical="center"/>
    </xf>
    <xf numFmtId="0" fontId="19" fillId="0" borderId="0" xfId="0" applyFont="1" applyAlignment="1">
      <alignment/>
    </xf>
    <xf numFmtId="0" fontId="20" fillId="0" borderId="0" xfId="0" applyFont="1" applyAlignment="1">
      <alignment/>
    </xf>
    <xf numFmtId="0" fontId="12" fillId="0" borderId="0" xfId="0" applyFont="1" applyAlignment="1">
      <alignment/>
    </xf>
    <xf numFmtId="0" fontId="12" fillId="0" borderId="0" xfId="0" applyFont="1" applyAlignment="1">
      <alignment wrapText="1"/>
    </xf>
    <xf numFmtId="0" fontId="13" fillId="33" borderId="21" xfId="0" applyFont="1" applyFill="1" applyBorder="1" applyAlignment="1">
      <alignment horizontal="center" vertical="center"/>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11" xfId="0" applyFont="1" applyFill="1" applyBorder="1" applyAlignment="1">
      <alignment wrapText="1"/>
    </xf>
    <xf numFmtId="0" fontId="12" fillId="33" borderId="11" xfId="0" applyFont="1" applyFill="1" applyBorder="1" applyAlignment="1">
      <alignment horizontal="center"/>
    </xf>
    <xf numFmtId="0" fontId="12" fillId="0" borderId="11" xfId="0" applyFont="1" applyBorder="1" applyAlignment="1">
      <alignment wrapText="1"/>
    </xf>
    <xf numFmtId="0" fontId="12" fillId="0" borderId="11" xfId="0" applyFont="1" applyBorder="1" applyAlignment="1">
      <alignment horizontal="center"/>
    </xf>
    <xf numFmtId="0" fontId="13" fillId="0" borderId="0" xfId="0" applyFont="1" applyAlignment="1">
      <alignment wrapText="1"/>
    </xf>
    <xf numFmtId="0" fontId="12" fillId="0" borderId="11" xfId="0" applyFont="1" applyBorder="1" applyAlignment="1">
      <alignment horizontal="center" vertical="center"/>
    </xf>
    <xf numFmtId="0" fontId="12" fillId="0" borderId="11" xfId="0" applyFont="1" applyBorder="1" applyAlignment="1">
      <alignment horizontal="center" vertical="center" wrapText="1"/>
    </xf>
    <xf numFmtId="0" fontId="12" fillId="33" borderId="11" xfId="0" applyFont="1" applyFill="1" applyBorder="1" applyAlignment="1">
      <alignment horizontal="center" wrapText="1"/>
    </xf>
    <xf numFmtId="0" fontId="12" fillId="0" borderId="11" xfId="0" applyFont="1" applyBorder="1" applyAlignment="1">
      <alignment horizontal="center" wrapText="1"/>
    </xf>
    <xf numFmtId="0" fontId="13" fillId="0" borderId="0" xfId="0" applyFont="1" applyAlignment="1">
      <alignment/>
    </xf>
    <xf numFmtId="0" fontId="13" fillId="0" borderId="11" xfId="0" applyFont="1" applyBorder="1" applyAlignment="1">
      <alignment horizontal="center" vertical="center"/>
    </xf>
    <xf numFmtId="0" fontId="13" fillId="0" borderId="11" xfId="0" applyFont="1" applyBorder="1" applyAlignment="1">
      <alignment/>
    </xf>
    <xf numFmtId="0" fontId="13" fillId="0" borderId="11" xfId="0" applyFont="1" applyBorder="1" applyAlignment="1">
      <alignment/>
    </xf>
    <xf numFmtId="0" fontId="13" fillId="0" borderId="0" xfId="0" applyFont="1" applyBorder="1" applyAlignment="1">
      <alignment horizontal="center"/>
    </xf>
    <xf numFmtId="0" fontId="13" fillId="0" borderId="0" xfId="0" applyFont="1" applyBorder="1" applyAlignment="1">
      <alignment horizontal="center" wrapText="1"/>
    </xf>
    <xf numFmtId="3" fontId="12" fillId="0" borderId="0" xfId="0" applyNumberFormat="1" applyFont="1" applyBorder="1" applyAlignment="1">
      <alignment/>
    </xf>
    <xf numFmtId="187" fontId="12" fillId="0" borderId="0" xfId="50" applyNumberFormat="1" applyFont="1" applyAlignment="1">
      <alignment/>
    </xf>
    <xf numFmtId="0" fontId="12" fillId="0" borderId="11" xfId="0" applyFont="1" applyBorder="1" applyAlignment="1">
      <alignment horizontal="center" wrapText="1"/>
    </xf>
    <xf numFmtId="0" fontId="12" fillId="0" borderId="0" xfId="0" applyFont="1" applyBorder="1" applyAlignment="1">
      <alignment horizontal="left" vertical="center" wrapText="1"/>
    </xf>
    <xf numFmtId="0" fontId="13" fillId="0" borderId="11" xfId="0" applyFont="1" applyBorder="1" applyAlignment="1">
      <alignment horizontal="center"/>
    </xf>
    <xf numFmtId="0" fontId="12" fillId="0" borderId="13" xfId="0" applyFont="1" applyBorder="1" applyAlignment="1">
      <alignment horizontal="left"/>
    </xf>
    <xf numFmtId="0" fontId="12" fillId="0" borderId="23" xfId="0" applyFont="1" applyBorder="1" applyAlignment="1">
      <alignment horizontal="left"/>
    </xf>
    <xf numFmtId="0" fontId="12" fillId="0" borderId="10" xfId="0" applyFont="1" applyBorder="1" applyAlignment="1">
      <alignment horizontal="left"/>
    </xf>
    <xf numFmtId="1" fontId="12" fillId="0" borderId="13" xfId="0" applyNumberFormat="1" applyFont="1" applyBorder="1" applyAlignment="1">
      <alignment horizontal="center"/>
    </xf>
    <xf numFmtId="1" fontId="12" fillId="0" borderId="10" xfId="0" applyNumberFormat="1" applyFont="1" applyBorder="1" applyAlignment="1">
      <alignment horizontal="center"/>
    </xf>
    <xf numFmtId="4" fontId="12" fillId="0" borderId="24" xfId="0" applyNumberFormat="1" applyFont="1" applyBorder="1" applyAlignment="1">
      <alignment horizontal="center"/>
    </xf>
    <xf numFmtId="4" fontId="12" fillId="0" borderId="25" xfId="0" applyNumberFormat="1" applyFont="1" applyBorder="1" applyAlignment="1">
      <alignment horizontal="center"/>
    </xf>
    <xf numFmtId="4" fontId="12" fillId="0" borderId="11" xfId="0" applyNumberFormat="1" applyFont="1" applyBorder="1" applyAlignment="1">
      <alignment horizontal="center"/>
    </xf>
    <xf numFmtId="0" fontId="12" fillId="0" borderId="0" xfId="53" applyFont="1" applyBorder="1" applyAlignment="1">
      <alignment horizontal="left" wrapText="1"/>
      <protection/>
    </xf>
    <xf numFmtId="0" fontId="12" fillId="0" borderId="26" xfId="0" applyFont="1" applyBorder="1" applyAlignment="1">
      <alignment horizontal="center" vertical="center"/>
    </xf>
    <xf numFmtId="0" fontId="12" fillId="0" borderId="27" xfId="0" applyFont="1" applyBorder="1" applyAlignment="1">
      <alignment horizontal="center" vertical="center"/>
    </xf>
    <xf numFmtId="3" fontId="13" fillId="0" borderId="11" xfId="0" applyNumberFormat="1" applyFont="1" applyBorder="1" applyAlignment="1">
      <alignment horizontal="center"/>
    </xf>
    <xf numFmtId="0" fontId="13" fillId="0" borderId="0" xfId="0" applyFont="1" applyAlignment="1">
      <alignment horizontal="left"/>
    </xf>
    <xf numFmtId="0" fontId="12" fillId="0" borderId="0" xfId="0" applyFont="1" applyFill="1" applyAlignment="1">
      <alignment horizontal="left" wrapText="1"/>
    </xf>
    <xf numFmtId="0" fontId="13" fillId="0" borderId="0" xfId="0" applyFont="1" applyAlignment="1">
      <alignment horizontal="left" wrapText="1"/>
    </xf>
    <xf numFmtId="0" fontId="12" fillId="0" borderId="0" xfId="0" applyFont="1" applyAlignment="1">
      <alignment horizontal="left" wrapText="1"/>
    </xf>
    <xf numFmtId="0" fontId="13" fillId="0" borderId="0" xfId="0" applyFont="1" applyAlignment="1">
      <alignment horizontal="center"/>
    </xf>
    <xf numFmtId="0" fontId="13" fillId="0" borderId="0" xfId="0" applyFont="1" applyAlignment="1">
      <alignment horizontal="center" wrapText="1"/>
    </xf>
    <xf numFmtId="0" fontId="13" fillId="0" borderId="13" xfId="0" applyFont="1" applyBorder="1" applyAlignment="1">
      <alignment horizontal="center" vertical="center" wrapText="1"/>
    </xf>
    <xf numFmtId="0" fontId="13" fillId="0" borderId="10" xfId="0" applyFont="1" applyBorder="1" applyAlignment="1">
      <alignment horizontal="center" vertical="center" wrapText="1"/>
    </xf>
    <xf numFmtId="0" fontId="12" fillId="0" borderId="11" xfId="53" applyFont="1" applyFill="1" applyBorder="1" applyAlignment="1">
      <alignment horizontal="left" vertical="center" wrapText="1"/>
      <protection/>
    </xf>
    <xf numFmtId="0" fontId="13" fillId="0" borderId="13" xfId="0" applyFont="1" applyBorder="1" applyAlignment="1">
      <alignment horizontal="center" wrapText="1"/>
    </xf>
    <xf numFmtId="0" fontId="13" fillId="0" borderId="23" xfId="0" applyFont="1" applyBorder="1" applyAlignment="1">
      <alignment horizontal="center" wrapText="1"/>
    </xf>
    <xf numFmtId="0" fontId="13" fillId="0" borderId="10" xfId="0" applyFont="1" applyBorder="1" applyAlignment="1">
      <alignment horizontal="center" wrapText="1"/>
    </xf>
    <xf numFmtId="0" fontId="13" fillId="0" borderId="11" xfId="0" applyFont="1" applyBorder="1" applyAlignment="1">
      <alignment horizontal="center" wrapText="1"/>
    </xf>
    <xf numFmtId="0" fontId="12" fillId="0" borderId="0" xfId="0" applyFont="1" applyAlignment="1">
      <alignment wrapText="1"/>
    </xf>
    <xf numFmtId="0" fontId="12" fillId="0" borderId="28" xfId="0" applyFont="1" applyFill="1" applyBorder="1" applyAlignment="1">
      <alignment horizontal="left" wrapText="1"/>
    </xf>
    <xf numFmtId="0" fontId="13" fillId="34" borderId="13" xfId="53" applyFont="1" applyFill="1" applyBorder="1" applyAlignment="1">
      <alignment horizontal="center" vertical="center" wrapText="1"/>
      <protection/>
    </xf>
    <xf numFmtId="0" fontId="13" fillId="34" borderId="23" xfId="53" applyFont="1" applyFill="1" applyBorder="1" applyAlignment="1">
      <alignment horizontal="center" vertical="center" wrapText="1"/>
      <protection/>
    </xf>
    <xf numFmtId="0" fontId="13" fillId="34" borderId="10" xfId="53" applyFont="1" applyFill="1" applyBorder="1" applyAlignment="1">
      <alignment horizontal="center" vertical="center" wrapText="1"/>
      <protection/>
    </xf>
    <xf numFmtId="0" fontId="13" fillId="0" borderId="24" xfId="53" applyFont="1" applyBorder="1" applyAlignment="1">
      <alignment horizontal="center" wrapText="1"/>
      <protection/>
    </xf>
    <xf numFmtId="0" fontId="13" fillId="0" borderId="25" xfId="53" applyFont="1" applyBorder="1" applyAlignment="1">
      <alignment horizontal="center" wrapText="1"/>
      <protection/>
    </xf>
    <xf numFmtId="0" fontId="12" fillId="0" borderId="0" xfId="0" applyFont="1" applyFill="1" applyAlignment="1">
      <alignment wrapText="1"/>
    </xf>
    <xf numFmtId="0" fontId="12" fillId="0" borderId="0" xfId="0" applyFont="1" applyBorder="1" applyAlignment="1">
      <alignment horizontal="left" wrapText="1"/>
    </xf>
    <xf numFmtId="0" fontId="13" fillId="0" borderId="24" xfId="0" applyFont="1" applyBorder="1" applyAlignment="1">
      <alignment horizontal="center" vertical="center"/>
    </xf>
    <xf numFmtId="0" fontId="13" fillId="0" borderId="28" xfId="0" applyFont="1" applyBorder="1" applyAlignment="1">
      <alignment horizontal="center" vertical="center"/>
    </xf>
    <xf numFmtId="0" fontId="13" fillId="0" borderId="25" xfId="0" applyFont="1" applyBorder="1" applyAlignment="1">
      <alignment horizontal="center" vertical="center"/>
    </xf>
    <xf numFmtId="0" fontId="13" fillId="0" borderId="20"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1" fillId="0" borderId="13" xfId="0" applyFont="1" applyBorder="1" applyAlignment="1">
      <alignment horizontal="left"/>
    </xf>
    <xf numFmtId="0" fontId="11" fillId="0" borderId="10" xfId="0" applyFont="1" applyBorder="1" applyAlignment="1">
      <alignment horizontal="left"/>
    </xf>
    <xf numFmtId="0" fontId="0" fillId="0" borderId="13" xfId="0" applyFont="1" applyBorder="1" applyAlignment="1">
      <alignment horizontal="left"/>
    </xf>
    <xf numFmtId="0" fontId="0" fillId="0" borderId="10" xfId="0" applyFont="1" applyBorder="1" applyAlignment="1">
      <alignment horizontal="left"/>
    </xf>
    <xf numFmtId="0" fontId="5" fillId="0" borderId="0" xfId="0" applyFont="1" applyAlignment="1">
      <alignment horizontal="justify" vertical="justify" wrapText="1"/>
    </xf>
    <xf numFmtId="0" fontId="10" fillId="0" borderId="0" xfId="0" applyFont="1" applyAlignment="1">
      <alignment horizontal="justify" vertical="justify" wrapText="1"/>
    </xf>
    <xf numFmtId="0" fontId="0" fillId="0" borderId="31" xfId="0" applyFont="1" applyBorder="1" applyAlignment="1">
      <alignment/>
    </xf>
    <xf numFmtId="0" fontId="0" fillId="0" borderId="10" xfId="0" applyFont="1" applyBorder="1" applyAlignment="1">
      <alignment/>
    </xf>
    <xf numFmtId="0" fontId="0" fillId="0" borderId="32" xfId="0" applyFont="1" applyBorder="1" applyAlignment="1">
      <alignment horizontal="left"/>
    </xf>
    <xf numFmtId="0" fontId="0" fillId="0" borderId="11" xfId="0" applyFont="1" applyBorder="1" applyAlignment="1">
      <alignment horizontal="left"/>
    </xf>
    <xf numFmtId="0" fontId="5" fillId="0" borderId="31" xfId="0" applyFont="1" applyBorder="1" applyAlignment="1">
      <alignment horizontal="center" vertical="center"/>
    </xf>
    <xf numFmtId="0" fontId="5" fillId="0" borderId="10" xfId="0" applyFont="1" applyBorder="1" applyAlignment="1">
      <alignment horizontal="center" vertical="center"/>
    </xf>
    <xf numFmtId="0" fontId="5" fillId="0" borderId="32"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xf>
    <xf numFmtId="0" fontId="13" fillId="0" borderId="11" xfId="0" applyFont="1" applyBorder="1" applyAlignment="1">
      <alignment horizontal="center" vertical="center"/>
    </xf>
    <xf numFmtId="0" fontId="39" fillId="0" borderId="0" xfId="0" applyFont="1" applyBorder="1" applyAlignment="1">
      <alignment horizontal="center" vertical="center"/>
    </xf>
    <xf numFmtId="0" fontId="39" fillId="0" borderId="0" xfId="0" applyFont="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pc.com/resource/include/techspec_index.cfm?base_sku=WONSITENBD-AX-41"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40"/>
  <sheetViews>
    <sheetView tabSelected="1" zoomScaleSheetLayoutView="75" zoomScalePageLayoutView="0" workbookViewId="0" topLeftCell="A85">
      <selection activeCell="B119" sqref="B119"/>
    </sheetView>
  </sheetViews>
  <sheetFormatPr defaultColWidth="11.421875" defaultRowHeight="12.75"/>
  <cols>
    <col min="1" max="1" width="7.140625" style="48" customWidth="1"/>
    <col min="2" max="2" width="24.7109375" style="48" customWidth="1"/>
    <col min="3" max="3" width="10.8515625" style="48" customWidth="1"/>
    <col min="4" max="4" width="6.8515625" style="48" customWidth="1"/>
    <col min="5" max="5" width="14.7109375" style="48" customWidth="1"/>
    <col min="6" max="6" width="15.00390625" style="48" customWidth="1"/>
    <col min="7" max="7" width="16.00390625" style="48" customWidth="1"/>
    <col min="8" max="8" width="15.57421875" style="82" customWidth="1"/>
    <col min="9" max="10" width="9.7109375" style="48" customWidth="1"/>
    <col min="11" max="11" width="9.421875" style="48" customWidth="1"/>
    <col min="12" max="12" width="16.00390625" style="48" bestFit="1" customWidth="1"/>
    <col min="13" max="16384" width="11.421875" style="48" customWidth="1"/>
  </cols>
  <sheetData>
    <row r="1" spans="1:11" ht="17.25" customHeight="1">
      <c r="A1" s="163" t="s">
        <v>114</v>
      </c>
      <c r="B1" s="163"/>
      <c r="C1" s="163"/>
      <c r="D1" s="163"/>
      <c r="E1" s="163"/>
      <c r="F1" s="163"/>
      <c r="G1" s="163"/>
      <c r="H1" s="163"/>
      <c r="I1" s="47"/>
      <c r="J1" s="47"/>
      <c r="K1" s="47"/>
    </row>
    <row r="2" spans="1:11" ht="15">
      <c r="A2" s="163" t="s">
        <v>69</v>
      </c>
      <c r="B2" s="163"/>
      <c r="C2" s="163"/>
      <c r="D2" s="163"/>
      <c r="E2" s="163"/>
      <c r="F2" s="163"/>
      <c r="G2" s="163"/>
      <c r="H2" s="163"/>
      <c r="I2" s="47"/>
      <c r="J2" s="47"/>
      <c r="K2" s="46"/>
    </row>
    <row r="3" spans="1:11" ht="6.75" customHeight="1">
      <c r="A3" s="164"/>
      <c r="B3" s="163"/>
      <c r="C3" s="163"/>
      <c r="D3" s="163"/>
      <c r="E3" s="163"/>
      <c r="F3" s="163"/>
      <c r="G3" s="163"/>
      <c r="H3" s="163"/>
      <c r="I3" s="47"/>
      <c r="J3" s="47"/>
      <c r="K3" s="46"/>
    </row>
    <row r="4" spans="1:11" ht="15">
      <c r="A4" s="164" t="s">
        <v>1</v>
      </c>
      <c r="B4" s="163"/>
      <c r="C4" s="163"/>
      <c r="D4" s="163"/>
      <c r="E4" s="163"/>
      <c r="F4" s="163"/>
      <c r="G4" s="163"/>
      <c r="H4" s="163"/>
      <c r="I4" s="164"/>
      <c r="J4" s="163"/>
      <c r="K4" s="46"/>
    </row>
    <row r="5" ht="15">
      <c r="A5" s="49"/>
    </row>
    <row r="6" spans="1:3" ht="15">
      <c r="A6" s="47" t="s">
        <v>2</v>
      </c>
      <c r="B6" s="47"/>
      <c r="C6" s="48" t="s">
        <v>3</v>
      </c>
    </row>
    <row r="7" spans="1:9" ht="15">
      <c r="A7" s="159" t="s">
        <v>4</v>
      </c>
      <c r="B7" s="159"/>
      <c r="C7" s="51" t="s">
        <v>5</v>
      </c>
      <c r="F7" s="51"/>
      <c r="G7" s="51"/>
      <c r="H7" s="89"/>
      <c r="I7" s="51"/>
    </row>
    <row r="8" spans="1:11" ht="15">
      <c r="A8" s="159" t="s">
        <v>6</v>
      </c>
      <c r="B8" s="159"/>
      <c r="C8" s="51" t="s">
        <v>7</v>
      </c>
      <c r="F8" s="51"/>
      <c r="G8" s="51"/>
      <c r="H8" s="89"/>
      <c r="I8" s="51"/>
      <c r="J8" s="51"/>
      <c r="K8" s="51"/>
    </row>
    <row r="9" spans="1:3" ht="15">
      <c r="A9" s="159" t="s">
        <v>8</v>
      </c>
      <c r="B9" s="159"/>
      <c r="C9" s="48" t="s">
        <v>70</v>
      </c>
    </row>
    <row r="10" ht="15">
      <c r="A10" s="49"/>
    </row>
    <row r="11" spans="1:12" ht="34.5" customHeight="1">
      <c r="A11" s="161" t="s">
        <v>71</v>
      </c>
      <c r="B11" s="162"/>
      <c r="C11" s="162"/>
      <c r="D11" s="162"/>
      <c r="E11" s="162"/>
      <c r="F11" s="162"/>
      <c r="G11" s="162"/>
      <c r="H11" s="162"/>
      <c r="I11" s="52"/>
      <c r="J11" s="52"/>
      <c r="K11" s="52"/>
      <c r="L11" s="82"/>
    </row>
    <row r="12" spans="1:15" ht="44.25" customHeight="1">
      <c r="A12" s="160" t="s">
        <v>72</v>
      </c>
      <c r="B12" s="160"/>
      <c r="C12" s="160"/>
      <c r="D12" s="160"/>
      <c r="E12" s="160"/>
      <c r="F12" s="160"/>
      <c r="G12" s="160"/>
      <c r="H12" s="160"/>
      <c r="I12" s="54"/>
      <c r="J12" s="54"/>
      <c r="K12" s="54"/>
      <c r="L12" s="55"/>
      <c r="M12" s="55"/>
      <c r="N12" s="55"/>
      <c r="O12" s="55"/>
    </row>
    <row r="13" spans="1:15" ht="15">
      <c r="A13" s="51"/>
      <c r="B13" s="51"/>
      <c r="C13" s="51"/>
      <c r="D13" s="51"/>
      <c r="E13" s="51"/>
      <c r="F13" s="51"/>
      <c r="G13" s="51"/>
      <c r="H13" s="89"/>
      <c r="I13" s="51"/>
      <c r="J13" s="51"/>
      <c r="K13" s="51"/>
      <c r="L13" s="51"/>
      <c r="M13" s="51"/>
      <c r="N13" s="51"/>
      <c r="O13" s="51"/>
    </row>
    <row r="14" spans="1:15" ht="15">
      <c r="A14" s="47" t="s">
        <v>9</v>
      </c>
      <c r="B14" s="51"/>
      <c r="C14" s="51"/>
      <c r="D14" s="51"/>
      <c r="E14" s="51"/>
      <c r="F14" s="51"/>
      <c r="G14" s="51"/>
      <c r="H14" s="89"/>
      <c r="I14" s="51"/>
      <c r="J14" s="51"/>
      <c r="K14" s="51"/>
      <c r="L14" s="51"/>
      <c r="M14" s="51"/>
      <c r="N14" s="51"/>
      <c r="O14" s="51"/>
    </row>
    <row r="15" spans="1:15" ht="15">
      <c r="A15" s="51"/>
      <c r="B15" s="51"/>
      <c r="C15" s="51"/>
      <c r="D15" s="51"/>
      <c r="E15" s="51"/>
      <c r="F15" s="51"/>
      <c r="G15" s="51"/>
      <c r="H15" s="89"/>
      <c r="I15" s="51"/>
      <c r="J15" s="51"/>
      <c r="K15" s="51"/>
      <c r="L15" s="51"/>
      <c r="M15" s="51"/>
      <c r="N15" s="51"/>
      <c r="O15" s="51"/>
    </row>
    <row r="16" spans="1:15" ht="17.25" customHeight="1">
      <c r="A16" s="162" t="s">
        <v>10</v>
      </c>
      <c r="B16" s="162"/>
      <c r="C16" s="162"/>
      <c r="D16" s="162"/>
      <c r="E16" s="162"/>
      <c r="F16" s="162"/>
      <c r="G16" s="162"/>
      <c r="H16" s="162"/>
      <c r="I16" s="55"/>
      <c r="J16" s="55"/>
      <c r="K16" s="55"/>
      <c r="L16" s="55"/>
      <c r="M16" s="55"/>
      <c r="N16" s="55"/>
      <c r="O16" s="55"/>
    </row>
    <row r="17" spans="1:11" ht="15">
      <c r="A17" s="56"/>
      <c r="B17" s="56"/>
      <c r="C17" s="56"/>
      <c r="D17" s="56"/>
      <c r="E17" s="56"/>
      <c r="F17" s="56"/>
      <c r="G17" s="56"/>
      <c r="H17" s="90"/>
      <c r="I17" s="56"/>
      <c r="J17" s="56"/>
      <c r="K17" s="56"/>
    </row>
    <row r="18" spans="1:10" ht="18.75" customHeight="1">
      <c r="A18" s="56">
        <v>1</v>
      </c>
      <c r="B18" s="48" t="s">
        <v>231</v>
      </c>
      <c r="D18" s="51"/>
      <c r="E18" s="52"/>
      <c r="I18" s="52"/>
      <c r="J18" s="56"/>
    </row>
    <row r="19" spans="1:10" ht="18.75" customHeight="1">
      <c r="A19" s="56">
        <v>2</v>
      </c>
      <c r="B19" s="48" t="s">
        <v>232</v>
      </c>
      <c r="D19" s="51"/>
      <c r="E19" s="52"/>
      <c r="I19" s="52"/>
      <c r="J19" s="56"/>
    </row>
    <row r="20" spans="1:10" ht="18.75" customHeight="1">
      <c r="A20" s="56">
        <v>3</v>
      </c>
      <c r="B20" s="48" t="s">
        <v>233</v>
      </c>
      <c r="D20" s="51"/>
      <c r="E20" s="52"/>
      <c r="I20" s="52"/>
      <c r="J20" s="56"/>
    </row>
    <row r="21" spans="1:10" ht="18.75" customHeight="1">
      <c r="A21" s="56">
        <v>4</v>
      </c>
      <c r="B21" s="48" t="s">
        <v>234</v>
      </c>
      <c r="D21" s="51"/>
      <c r="E21" s="52"/>
      <c r="I21" s="52"/>
      <c r="J21" s="56"/>
    </row>
    <row r="22" spans="1:10" ht="18.75" customHeight="1">
      <c r="A22" s="56">
        <v>5</v>
      </c>
      <c r="B22" s="48" t="s">
        <v>235</v>
      </c>
      <c r="D22" s="51"/>
      <c r="E22" s="52"/>
      <c r="I22" s="52"/>
      <c r="J22" s="56"/>
    </row>
    <row r="23" spans="1:10" ht="18.75" customHeight="1">
      <c r="A23" s="56">
        <v>6</v>
      </c>
      <c r="B23" s="48" t="s">
        <v>236</v>
      </c>
      <c r="D23" s="51"/>
      <c r="E23" s="52"/>
      <c r="I23" s="52"/>
      <c r="J23" s="56"/>
    </row>
    <row r="24" spans="1:10" ht="18.75" customHeight="1">
      <c r="A24" s="56">
        <v>7</v>
      </c>
      <c r="B24" s="48" t="s">
        <v>237</v>
      </c>
      <c r="D24" s="51"/>
      <c r="E24" s="52"/>
      <c r="I24" s="52"/>
      <c r="J24" s="56"/>
    </row>
    <row r="25" spans="1:10" ht="18.75" customHeight="1">
      <c r="A25" s="56">
        <v>8</v>
      </c>
      <c r="B25" s="48" t="s">
        <v>56</v>
      </c>
      <c r="D25" s="51"/>
      <c r="E25" s="52"/>
      <c r="I25" s="52"/>
      <c r="J25" s="56"/>
    </row>
    <row r="26" spans="1:10" ht="15">
      <c r="A26" s="56"/>
      <c r="B26" s="52"/>
      <c r="C26" s="52"/>
      <c r="D26" s="51"/>
      <c r="E26" s="52"/>
      <c r="F26" s="57"/>
      <c r="G26" s="52"/>
      <c r="H26" s="91"/>
      <c r="I26" s="52"/>
      <c r="J26" s="56"/>
    </row>
    <row r="27" spans="1:10" ht="15">
      <c r="A27" s="47" t="s">
        <v>246</v>
      </c>
      <c r="C27" s="52"/>
      <c r="D27" s="51"/>
      <c r="E27" s="52"/>
      <c r="F27" s="57"/>
      <c r="G27" s="52"/>
      <c r="H27" s="91"/>
      <c r="I27" s="52"/>
      <c r="J27" s="56"/>
    </row>
    <row r="28" spans="1:10" ht="15">
      <c r="A28" s="56"/>
      <c r="C28" s="52"/>
      <c r="D28" s="51"/>
      <c r="E28" s="52"/>
      <c r="F28" s="57"/>
      <c r="G28" s="52"/>
      <c r="H28" s="91"/>
      <c r="I28" s="52"/>
      <c r="J28" s="56"/>
    </row>
    <row r="29" spans="1:10" ht="21.75" customHeight="1">
      <c r="A29" s="56">
        <v>1</v>
      </c>
      <c r="B29" s="48" t="s">
        <v>238</v>
      </c>
      <c r="C29" s="52"/>
      <c r="D29" s="51"/>
      <c r="E29" s="52"/>
      <c r="F29" s="57"/>
      <c r="G29" s="52"/>
      <c r="H29" s="91"/>
      <c r="I29" s="52"/>
      <c r="J29" s="56"/>
    </row>
    <row r="30" spans="1:10" ht="21.75" customHeight="1">
      <c r="A30" s="56">
        <v>2</v>
      </c>
      <c r="B30" s="48" t="s">
        <v>239</v>
      </c>
      <c r="C30" s="52"/>
      <c r="D30" s="51"/>
      <c r="E30" s="52"/>
      <c r="F30" s="57"/>
      <c r="G30" s="52"/>
      <c r="H30" s="91"/>
      <c r="I30" s="52"/>
      <c r="J30" s="56"/>
    </row>
    <row r="31" spans="1:10" ht="21.75" customHeight="1">
      <c r="A31" s="56">
        <v>3</v>
      </c>
      <c r="B31" s="48" t="s">
        <v>240</v>
      </c>
      <c r="C31" s="52"/>
      <c r="D31" s="51"/>
      <c r="E31" s="52"/>
      <c r="F31" s="57"/>
      <c r="G31" s="52"/>
      <c r="H31" s="91"/>
      <c r="I31" s="52"/>
      <c r="J31" s="56"/>
    </row>
    <row r="32" spans="1:10" ht="21.75" customHeight="1">
      <c r="A32" s="56">
        <v>4</v>
      </c>
      <c r="B32" s="48" t="s">
        <v>241</v>
      </c>
      <c r="C32" s="52"/>
      <c r="D32" s="51"/>
      <c r="E32" s="52"/>
      <c r="F32" s="57"/>
      <c r="G32" s="52"/>
      <c r="H32" s="91"/>
      <c r="I32" s="52"/>
      <c r="J32" s="56"/>
    </row>
    <row r="33" spans="1:10" ht="15">
      <c r="A33" s="56"/>
      <c r="C33" s="52"/>
      <c r="D33" s="51"/>
      <c r="E33" s="52"/>
      <c r="F33" s="57"/>
      <c r="G33" s="52"/>
      <c r="H33" s="91"/>
      <c r="I33" s="52"/>
      <c r="J33" s="56"/>
    </row>
    <row r="34" ht="15">
      <c r="A34" s="50" t="s">
        <v>57</v>
      </c>
    </row>
    <row r="35" ht="15">
      <c r="A35" s="50"/>
    </row>
    <row r="36" spans="1:10" ht="21.75" customHeight="1">
      <c r="A36" s="56">
        <v>1</v>
      </c>
      <c r="B36" s="48" t="s">
        <v>239</v>
      </c>
      <c r="D36" s="52"/>
      <c r="E36" s="52"/>
      <c r="F36" s="52"/>
      <c r="G36" s="52"/>
      <c r="H36" s="91"/>
      <c r="I36" s="52"/>
      <c r="J36" s="56"/>
    </row>
    <row r="37" spans="1:10" ht="21.75" customHeight="1">
      <c r="A37" s="56">
        <v>2</v>
      </c>
      <c r="B37" s="48" t="s">
        <v>242</v>
      </c>
      <c r="D37" s="52"/>
      <c r="E37" s="52"/>
      <c r="F37" s="52"/>
      <c r="G37" s="52"/>
      <c r="H37" s="91"/>
      <c r="I37" s="52"/>
      <c r="J37" s="56"/>
    </row>
    <row r="38" spans="1:10" ht="21.75" customHeight="1">
      <c r="A38" s="56">
        <v>3</v>
      </c>
      <c r="B38" s="64" t="s">
        <v>243</v>
      </c>
      <c r="D38" s="52"/>
      <c r="E38" s="52"/>
      <c r="F38" s="52"/>
      <c r="G38" s="52"/>
      <c r="H38" s="91"/>
      <c r="I38" s="52"/>
      <c r="J38" s="56"/>
    </row>
    <row r="39" spans="1:10" ht="21.75" customHeight="1">
      <c r="A39" s="56">
        <v>4</v>
      </c>
      <c r="B39" s="48" t="s">
        <v>237</v>
      </c>
      <c r="D39" s="52"/>
      <c r="E39" s="52"/>
      <c r="F39" s="52"/>
      <c r="G39" s="52"/>
      <c r="H39" s="91"/>
      <c r="I39" s="52"/>
      <c r="J39" s="56"/>
    </row>
    <row r="40" spans="1:10" ht="15">
      <c r="A40" s="56"/>
      <c r="D40" s="52"/>
      <c r="E40" s="52"/>
      <c r="F40" s="52"/>
      <c r="G40" s="52"/>
      <c r="H40" s="91"/>
      <c r="I40" s="52"/>
      <c r="J40" s="56"/>
    </row>
    <row r="41" spans="1:10" ht="15">
      <c r="A41" s="159" t="s">
        <v>58</v>
      </c>
      <c r="B41" s="159"/>
      <c r="C41" s="159"/>
      <c r="D41" s="159"/>
      <c r="E41" s="159"/>
      <c r="F41" s="159"/>
      <c r="G41" s="159"/>
      <c r="H41" s="159"/>
      <c r="I41" s="159"/>
      <c r="J41" s="159"/>
    </row>
    <row r="42" ht="15">
      <c r="A42" s="49"/>
    </row>
    <row r="43" spans="1:13" ht="15.75" customHeight="1">
      <c r="A43" s="172" t="s">
        <v>47</v>
      </c>
      <c r="B43" s="172"/>
      <c r="C43" s="172"/>
      <c r="D43" s="172"/>
      <c r="E43" s="172"/>
      <c r="F43" s="172"/>
      <c r="G43" s="172"/>
      <c r="H43" s="172"/>
      <c r="I43" s="172"/>
      <c r="J43" s="172"/>
      <c r="K43" s="55"/>
      <c r="L43" s="55"/>
      <c r="M43" s="55"/>
    </row>
    <row r="44" spans="1:13" ht="15">
      <c r="A44" s="55"/>
      <c r="B44" s="55"/>
      <c r="C44" s="55"/>
      <c r="D44" s="55"/>
      <c r="E44" s="55"/>
      <c r="F44" s="55"/>
      <c r="G44" s="55"/>
      <c r="H44" s="92"/>
      <c r="I44" s="55"/>
      <c r="J44" s="55"/>
      <c r="K44" s="55"/>
      <c r="L44" s="55"/>
      <c r="M44" s="55"/>
    </row>
    <row r="45" spans="1:13" ht="33.75" customHeight="1">
      <c r="A45" s="55"/>
      <c r="B45" s="181" t="s">
        <v>48</v>
      </c>
      <c r="C45" s="182"/>
      <c r="D45" s="183"/>
      <c r="E45" s="114" t="s">
        <v>78</v>
      </c>
      <c r="F45" s="114" t="s">
        <v>80</v>
      </c>
      <c r="G45" s="114" t="s">
        <v>82</v>
      </c>
      <c r="H45" s="114" t="s">
        <v>84</v>
      </c>
      <c r="I45" s="55"/>
      <c r="J45" s="55"/>
      <c r="K45" s="55"/>
      <c r="L45" s="55"/>
      <c r="M45" s="55"/>
    </row>
    <row r="46" spans="1:13" ht="15">
      <c r="A46" s="55"/>
      <c r="B46" s="184"/>
      <c r="C46" s="185"/>
      <c r="D46" s="186"/>
      <c r="E46" s="75" t="s">
        <v>46</v>
      </c>
      <c r="F46" s="75" t="s">
        <v>46</v>
      </c>
      <c r="G46" s="75" t="s">
        <v>46</v>
      </c>
      <c r="H46" s="75" t="s">
        <v>46</v>
      </c>
      <c r="I46" s="55"/>
      <c r="J46" s="55"/>
      <c r="K46" s="55"/>
      <c r="L46" s="55"/>
      <c r="M46" s="55"/>
    </row>
    <row r="47" spans="1:13" ht="15">
      <c r="A47" s="55"/>
      <c r="B47" s="167" t="s">
        <v>49</v>
      </c>
      <c r="C47" s="167"/>
      <c r="D47" s="167"/>
      <c r="E47" s="75" t="s">
        <v>45</v>
      </c>
      <c r="F47" s="75" t="s">
        <v>45</v>
      </c>
      <c r="G47" s="75" t="s">
        <v>45</v>
      </c>
      <c r="H47" s="75" t="s">
        <v>45</v>
      </c>
      <c r="I47" s="55"/>
      <c r="J47" s="55"/>
      <c r="K47" s="55"/>
      <c r="L47" s="55"/>
      <c r="M47" s="55"/>
    </row>
    <row r="48" spans="1:13" ht="15">
      <c r="A48" s="55"/>
      <c r="B48" s="167" t="s">
        <v>50</v>
      </c>
      <c r="C48" s="167"/>
      <c r="D48" s="167"/>
      <c r="E48" s="75" t="s">
        <v>45</v>
      </c>
      <c r="F48" s="75" t="s">
        <v>45</v>
      </c>
      <c r="G48" s="75" t="s">
        <v>45</v>
      </c>
      <c r="H48" s="75" t="s">
        <v>45</v>
      </c>
      <c r="I48" s="55"/>
      <c r="J48" s="55"/>
      <c r="K48" s="55"/>
      <c r="L48" s="55"/>
      <c r="M48" s="55"/>
    </row>
    <row r="49" spans="1:13" ht="15">
      <c r="A49" s="55"/>
      <c r="B49" s="167" t="s">
        <v>51</v>
      </c>
      <c r="C49" s="167"/>
      <c r="D49" s="167"/>
      <c r="E49" s="75" t="s">
        <v>45</v>
      </c>
      <c r="F49" s="75" t="s">
        <v>45</v>
      </c>
      <c r="G49" s="75" t="s">
        <v>45</v>
      </c>
      <c r="H49" s="75" t="s">
        <v>45</v>
      </c>
      <c r="I49" s="55"/>
      <c r="J49" s="55"/>
      <c r="K49" s="55"/>
      <c r="L49" s="55"/>
      <c r="M49" s="55"/>
    </row>
    <row r="50" spans="1:13" ht="15">
      <c r="A50" s="55"/>
      <c r="B50" s="167" t="s">
        <v>52</v>
      </c>
      <c r="C50" s="167"/>
      <c r="D50" s="167"/>
      <c r="E50" s="75" t="s">
        <v>45</v>
      </c>
      <c r="F50" s="75" t="s">
        <v>45</v>
      </c>
      <c r="G50" s="75" t="s">
        <v>45</v>
      </c>
      <c r="H50" s="75" t="s">
        <v>45</v>
      </c>
      <c r="I50" s="55"/>
      <c r="J50" s="55"/>
      <c r="K50" s="55"/>
      <c r="L50" s="55"/>
      <c r="M50" s="55"/>
    </row>
    <row r="51" spans="1:13" ht="15">
      <c r="A51" s="55"/>
      <c r="B51" s="167" t="s">
        <v>53</v>
      </c>
      <c r="C51" s="167"/>
      <c r="D51" s="167"/>
      <c r="E51" s="75" t="s">
        <v>45</v>
      </c>
      <c r="F51" s="75" t="s">
        <v>45</v>
      </c>
      <c r="G51" s="75" t="s">
        <v>45</v>
      </c>
      <c r="H51" s="75" t="s">
        <v>45</v>
      </c>
      <c r="I51" s="55"/>
      <c r="J51" s="55"/>
      <c r="K51" s="55"/>
      <c r="L51" s="55"/>
      <c r="M51" s="55"/>
    </row>
    <row r="52" spans="1:13" ht="15">
      <c r="A52" s="55"/>
      <c r="B52" s="55"/>
      <c r="C52" s="55"/>
      <c r="D52" s="55"/>
      <c r="E52" s="55"/>
      <c r="F52" s="55"/>
      <c r="G52" s="55"/>
      <c r="H52" s="92"/>
      <c r="I52" s="55"/>
      <c r="J52" s="55"/>
      <c r="K52" s="55"/>
      <c r="L52" s="55"/>
      <c r="M52" s="55"/>
    </row>
    <row r="53" spans="1:15" ht="24.75" customHeight="1">
      <c r="A53" s="180" t="s">
        <v>250</v>
      </c>
      <c r="B53" s="180"/>
      <c r="C53" s="180"/>
      <c r="D53" s="180"/>
      <c r="E53" s="180"/>
      <c r="F53" s="180"/>
      <c r="G53" s="180"/>
      <c r="H53" s="180"/>
      <c r="I53" s="68"/>
      <c r="J53" s="55"/>
      <c r="K53" s="55"/>
      <c r="L53" s="56"/>
      <c r="M53" s="55"/>
      <c r="N53" s="55"/>
      <c r="O53" s="55"/>
    </row>
    <row r="54" ht="14.25" customHeight="1"/>
    <row r="55" spans="1:2" ht="15">
      <c r="A55" s="47" t="s">
        <v>62</v>
      </c>
      <c r="B55" s="47"/>
    </row>
    <row r="56" ht="15">
      <c r="A56" s="60"/>
    </row>
    <row r="57" spans="1:15" ht="18" customHeight="1">
      <c r="A57" s="162" t="s">
        <v>11</v>
      </c>
      <c r="B57" s="162"/>
      <c r="C57" s="162"/>
      <c r="D57" s="162"/>
      <c r="E57" s="162"/>
      <c r="F57" s="162"/>
      <c r="G57" s="162"/>
      <c r="H57" s="162"/>
      <c r="I57" s="55"/>
      <c r="J57" s="55"/>
      <c r="K57" s="55"/>
      <c r="L57" s="55"/>
      <c r="M57" s="55"/>
      <c r="N57" s="55"/>
      <c r="O57" s="55"/>
    </row>
    <row r="58" spans="1:15" ht="15">
      <c r="A58" s="56"/>
      <c r="B58" s="56"/>
      <c r="C58" s="56"/>
      <c r="D58" s="56"/>
      <c r="E58" s="56"/>
      <c r="F58" s="56"/>
      <c r="G58" s="56"/>
      <c r="H58" s="90"/>
      <c r="I58" s="56"/>
      <c r="J58" s="56"/>
      <c r="K58" s="56"/>
      <c r="L58" s="55"/>
      <c r="M58" s="55"/>
      <c r="N58" s="55"/>
      <c r="O58" s="55"/>
    </row>
    <row r="59" spans="1:15" ht="51" customHeight="1">
      <c r="A59" s="174" t="s">
        <v>12</v>
      </c>
      <c r="B59" s="175"/>
      <c r="C59" s="175"/>
      <c r="D59" s="176"/>
      <c r="E59" s="177" t="s">
        <v>13</v>
      </c>
      <c r="F59" s="178"/>
      <c r="G59" s="165" t="s">
        <v>14</v>
      </c>
      <c r="H59" s="166"/>
      <c r="K59" s="56"/>
      <c r="L59" s="55"/>
      <c r="M59" s="55"/>
      <c r="N59" s="55"/>
      <c r="O59" s="55"/>
    </row>
    <row r="60" spans="1:15" ht="19.5" customHeight="1">
      <c r="A60" s="62">
        <v>1</v>
      </c>
      <c r="B60" s="147" t="s">
        <v>78</v>
      </c>
      <c r="C60" s="148"/>
      <c r="D60" s="149"/>
      <c r="E60" s="144" t="s">
        <v>45</v>
      </c>
      <c r="F60" s="144"/>
      <c r="G60" s="144" t="s">
        <v>45</v>
      </c>
      <c r="H60" s="144"/>
      <c r="K60" s="56"/>
      <c r="L60" s="55"/>
      <c r="M60" s="55"/>
      <c r="N60" s="55"/>
      <c r="O60" s="55"/>
    </row>
    <row r="61" spans="1:15" ht="19.5" customHeight="1">
      <c r="A61" s="62">
        <v>2</v>
      </c>
      <c r="B61" s="147" t="s">
        <v>80</v>
      </c>
      <c r="C61" s="148"/>
      <c r="D61" s="149"/>
      <c r="E61" s="144" t="s">
        <v>45</v>
      </c>
      <c r="F61" s="144"/>
      <c r="G61" s="144" t="s">
        <v>45</v>
      </c>
      <c r="H61" s="144"/>
      <c r="K61" s="56"/>
      <c r="L61" s="55"/>
      <c r="M61" s="55"/>
      <c r="N61" s="55"/>
      <c r="O61" s="55"/>
    </row>
    <row r="62" spans="1:15" ht="19.5" customHeight="1">
      <c r="A62" s="62">
        <v>3</v>
      </c>
      <c r="B62" s="147" t="s">
        <v>82</v>
      </c>
      <c r="C62" s="148"/>
      <c r="D62" s="149"/>
      <c r="E62" s="144" t="s">
        <v>45</v>
      </c>
      <c r="F62" s="144"/>
      <c r="G62" s="144" t="s">
        <v>45</v>
      </c>
      <c r="H62" s="144"/>
      <c r="K62" s="56"/>
      <c r="L62" s="55"/>
      <c r="M62" s="55"/>
      <c r="N62" s="55"/>
      <c r="O62" s="55"/>
    </row>
    <row r="63" spans="1:15" ht="19.5" customHeight="1">
      <c r="A63" s="62">
        <v>4</v>
      </c>
      <c r="B63" s="147" t="s">
        <v>84</v>
      </c>
      <c r="C63" s="148"/>
      <c r="D63" s="149"/>
      <c r="E63" s="144" t="s">
        <v>45</v>
      </c>
      <c r="F63" s="144"/>
      <c r="G63" s="144" t="s">
        <v>45</v>
      </c>
      <c r="H63" s="144"/>
      <c r="K63" s="56"/>
      <c r="L63" s="55"/>
      <c r="M63" s="55"/>
      <c r="N63" s="55"/>
      <c r="O63" s="55"/>
    </row>
    <row r="64" spans="1:15" s="64" customFormat="1" ht="25.5" customHeight="1">
      <c r="A64" s="173" t="s">
        <v>250</v>
      </c>
      <c r="B64" s="173"/>
      <c r="C64" s="173"/>
      <c r="D64" s="173"/>
      <c r="E64" s="173"/>
      <c r="F64" s="173"/>
      <c r="G64" s="173"/>
      <c r="H64" s="173"/>
      <c r="I64" s="63"/>
      <c r="J64" s="53"/>
      <c r="K64" s="53"/>
      <c r="L64" s="54"/>
      <c r="M64" s="54"/>
      <c r="N64" s="54"/>
      <c r="O64" s="54"/>
    </row>
    <row r="65" spans="1:15" ht="12.75" customHeight="1">
      <c r="A65" s="59"/>
      <c r="B65" s="59"/>
      <c r="C65" s="59"/>
      <c r="D65" s="59"/>
      <c r="E65" s="59"/>
      <c r="F65" s="59"/>
      <c r="G65" s="59"/>
      <c r="H65" s="93"/>
      <c r="I65" s="59"/>
      <c r="J65" s="56"/>
      <c r="K65" s="56"/>
      <c r="L65" s="55"/>
      <c r="M65" s="55"/>
      <c r="N65" s="55"/>
      <c r="O65" s="55"/>
    </row>
    <row r="66" spans="1:15" ht="18.75" customHeight="1">
      <c r="A66" s="161" t="s">
        <v>15</v>
      </c>
      <c r="B66" s="161"/>
      <c r="C66" s="161"/>
      <c r="D66" s="161"/>
      <c r="E66" s="161"/>
      <c r="F66" s="161"/>
      <c r="G66" s="161"/>
      <c r="H66" s="90"/>
      <c r="I66" s="56"/>
      <c r="J66" s="56"/>
      <c r="K66" s="56"/>
      <c r="L66" s="55"/>
      <c r="M66" s="55"/>
      <c r="N66" s="55"/>
      <c r="O66" s="55"/>
    </row>
    <row r="67" spans="1:15" ht="39.75" customHeight="1">
      <c r="A67" s="172" t="s">
        <v>16</v>
      </c>
      <c r="B67" s="172"/>
      <c r="C67" s="172"/>
      <c r="D67" s="172"/>
      <c r="E67" s="172"/>
      <c r="F67" s="172"/>
      <c r="G67" s="172"/>
      <c r="H67" s="172"/>
      <c r="I67" s="55"/>
      <c r="J67" s="55"/>
      <c r="K67" s="55"/>
      <c r="L67" s="55"/>
      <c r="M67" s="55"/>
      <c r="N67" s="55"/>
      <c r="O67" s="55"/>
    </row>
    <row r="68" spans="1:15" ht="13.5" customHeight="1">
      <c r="A68" s="56"/>
      <c r="B68" s="56"/>
      <c r="C68" s="56"/>
      <c r="D68" s="56"/>
      <c r="E68" s="56"/>
      <c r="F68" s="56"/>
      <c r="G68" s="56"/>
      <c r="H68" s="90"/>
      <c r="I68" s="56"/>
      <c r="J68" s="56"/>
      <c r="K68" s="56"/>
      <c r="L68" s="55"/>
      <c r="M68" s="55"/>
      <c r="N68" s="55"/>
      <c r="O68" s="55"/>
    </row>
    <row r="69" spans="1:15" ht="24.75" customHeight="1">
      <c r="A69" s="65"/>
      <c r="B69" s="168" t="s">
        <v>17</v>
      </c>
      <c r="C69" s="169"/>
      <c r="D69" s="170"/>
      <c r="E69" s="171" t="s">
        <v>18</v>
      </c>
      <c r="F69" s="171"/>
      <c r="I69" s="56"/>
      <c r="J69" s="56"/>
      <c r="K69" s="56"/>
      <c r="L69" s="55"/>
      <c r="M69" s="55"/>
      <c r="N69" s="55"/>
      <c r="O69" s="55"/>
    </row>
    <row r="70" spans="1:15" ht="21.75" customHeight="1">
      <c r="A70" s="99">
        <v>1</v>
      </c>
      <c r="B70" s="147" t="s">
        <v>78</v>
      </c>
      <c r="C70" s="148"/>
      <c r="D70" s="149"/>
      <c r="E70" s="150">
        <v>50</v>
      </c>
      <c r="F70" s="151"/>
      <c r="I70" s="56"/>
      <c r="J70" s="56"/>
      <c r="K70" s="56"/>
      <c r="L70" s="56"/>
      <c r="M70" s="56"/>
      <c r="N70" s="56"/>
      <c r="O70" s="56"/>
    </row>
    <row r="71" spans="1:15" ht="21.75" customHeight="1">
      <c r="A71" s="99">
        <v>2</v>
      </c>
      <c r="B71" s="147" t="s">
        <v>80</v>
      </c>
      <c r="C71" s="148"/>
      <c r="D71" s="149"/>
      <c r="E71" s="150">
        <v>100</v>
      </c>
      <c r="F71" s="151"/>
      <c r="I71" s="56"/>
      <c r="J71" s="56"/>
      <c r="K71" s="56"/>
      <c r="L71" s="56"/>
      <c r="M71" s="56"/>
      <c r="N71" s="56"/>
      <c r="O71" s="56"/>
    </row>
    <row r="72" spans="1:15" ht="21.75" customHeight="1">
      <c r="A72" s="99">
        <v>3</v>
      </c>
      <c r="B72" s="147" t="s">
        <v>82</v>
      </c>
      <c r="C72" s="148"/>
      <c r="D72" s="149"/>
      <c r="E72" s="150">
        <v>75</v>
      </c>
      <c r="F72" s="151"/>
      <c r="I72" s="56"/>
      <c r="J72" s="56"/>
      <c r="K72" s="56"/>
      <c r="L72" s="56"/>
      <c r="M72" s="56"/>
      <c r="N72" s="56"/>
      <c r="O72" s="56"/>
    </row>
    <row r="73" spans="1:15" ht="21.75" customHeight="1">
      <c r="A73" s="99">
        <v>4</v>
      </c>
      <c r="B73" s="147" t="s">
        <v>84</v>
      </c>
      <c r="C73" s="148"/>
      <c r="D73" s="149"/>
      <c r="E73" s="150">
        <v>50</v>
      </c>
      <c r="F73" s="151"/>
      <c r="I73" s="56"/>
      <c r="J73" s="56"/>
      <c r="K73" s="56"/>
      <c r="L73" s="56"/>
      <c r="M73" s="56"/>
      <c r="N73" s="56"/>
      <c r="O73" s="56"/>
    </row>
    <row r="74" spans="1:15" ht="21.75" customHeight="1">
      <c r="A74" s="59"/>
      <c r="B74" s="100"/>
      <c r="C74" s="100"/>
      <c r="D74" s="100"/>
      <c r="E74" s="101"/>
      <c r="F74" s="101"/>
      <c r="I74" s="56"/>
      <c r="J74" s="56"/>
      <c r="K74" s="56"/>
      <c r="L74" s="56"/>
      <c r="M74" s="56"/>
      <c r="N74" s="56"/>
      <c r="O74" s="56"/>
    </row>
    <row r="75" ht="17.25" customHeight="1">
      <c r="A75" s="48" t="s">
        <v>19</v>
      </c>
    </row>
    <row r="76" spans="1:15" ht="19.5" customHeight="1">
      <c r="A76" s="162" t="s">
        <v>247</v>
      </c>
      <c r="B76" s="162"/>
      <c r="C76" s="162"/>
      <c r="D76" s="162"/>
      <c r="E76" s="162"/>
      <c r="F76" s="162"/>
      <c r="G76" s="162"/>
      <c r="H76" s="162"/>
      <c r="I76" s="162"/>
      <c r="J76" s="162"/>
      <c r="K76" s="162"/>
      <c r="L76" s="55"/>
      <c r="M76" s="55"/>
      <c r="N76" s="55"/>
      <c r="O76" s="55"/>
    </row>
    <row r="77" spans="1:11" ht="17.25" customHeight="1">
      <c r="A77" s="56"/>
      <c r="B77" s="56"/>
      <c r="C77" s="56"/>
      <c r="D77" s="56"/>
      <c r="E77" s="56"/>
      <c r="F77" s="56"/>
      <c r="G77" s="56"/>
      <c r="H77" s="90"/>
      <c r="I77" s="56"/>
      <c r="J77" s="56"/>
      <c r="K77" s="56"/>
    </row>
    <row r="78" spans="1:4" ht="15">
      <c r="A78" s="159" t="s">
        <v>63</v>
      </c>
      <c r="B78" s="159"/>
      <c r="C78" s="159"/>
      <c r="D78" s="50"/>
    </row>
    <row r="79" spans="1:4" ht="9" customHeight="1">
      <c r="A79" s="50"/>
      <c r="B79" s="50"/>
      <c r="C79" s="50"/>
      <c r="D79" s="50"/>
    </row>
    <row r="80" spans="1:12" ht="36" customHeight="1">
      <c r="A80" s="172" t="s">
        <v>248</v>
      </c>
      <c r="B80" s="172"/>
      <c r="C80" s="172"/>
      <c r="D80" s="172"/>
      <c r="E80" s="172"/>
      <c r="F80" s="172"/>
      <c r="G80" s="172"/>
      <c r="H80" s="172"/>
      <c r="I80" s="172"/>
      <c r="J80" s="172"/>
      <c r="K80" s="172"/>
      <c r="L80" s="55"/>
    </row>
    <row r="81" spans="1:11" s="58" customFormat="1" ht="21" customHeight="1">
      <c r="A81" s="179" t="s">
        <v>249</v>
      </c>
      <c r="B81" s="179"/>
      <c r="C81" s="179"/>
      <c r="D81" s="179"/>
      <c r="E81" s="179"/>
      <c r="F81" s="179"/>
      <c r="G81" s="179"/>
      <c r="H81" s="179"/>
      <c r="I81" s="172"/>
      <c r="J81" s="172"/>
      <c r="K81" s="172"/>
    </row>
    <row r="82" spans="1:11" s="58" customFormat="1" ht="15">
      <c r="A82" s="67"/>
      <c r="B82" s="67"/>
      <c r="C82" s="67"/>
      <c r="D82" s="67"/>
      <c r="E82" s="67"/>
      <c r="F82" s="67"/>
      <c r="G82" s="67"/>
      <c r="H82" s="94"/>
      <c r="I82" s="67"/>
      <c r="J82" s="67"/>
      <c r="K82" s="67"/>
    </row>
    <row r="83" spans="1:11" ht="21.75" customHeight="1">
      <c r="A83" s="47" t="s">
        <v>64</v>
      </c>
      <c r="B83" s="47"/>
      <c r="C83" s="47"/>
      <c r="D83" s="47"/>
      <c r="E83" s="51"/>
      <c r="F83" s="51"/>
      <c r="G83" s="51"/>
      <c r="H83" s="89"/>
      <c r="I83" s="51"/>
      <c r="J83" s="51"/>
      <c r="K83" s="61"/>
    </row>
    <row r="84" spans="1:11" ht="21.75" customHeight="1">
      <c r="A84" s="47"/>
      <c r="B84" s="47"/>
      <c r="C84" s="47"/>
      <c r="D84" s="47"/>
      <c r="E84" s="51"/>
      <c r="F84" s="51"/>
      <c r="G84" s="51"/>
      <c r="H84" s="89"/>
      <c r="I84" s="51"/>
      <c r="J84" s="51"/>
      <c r="K84" s="61"/>
    </row>
    <row r="85" spans="1:11" ht="21.75" customHeight="1">
      <c r="A85" s="140"/>
      <c r="B85" s="114" t="s">
        <v>29</v>
      </c>
      <c r="C85" s="146" t="s">
        <v>251</v>
      </c>
      <c r="D85" s="146"/>
      <c r="E85" s="114" t="s">
        <v>245</v>
      </c>
      <c r="F85" s="140"/>
      <c r="G85" s="51"/>
      <c r="H85" s="89"/>
      <c r="I85" s="51"/>
      <c r="J85" s="51"/>
      <c r="K85" s="61"/>
    </row>
    <row r="86" spans="1:11" ht="33" customHeight="1">
      <c r="A86" s="140"/>
      <c r="B86" s="79" t="s">
        <v>78</v>
      </c>
      <c r="C86" s="152">
        <v>69085.52</v>
      </c>
      <c r="D86" s="153"/>
      <c r="E86" s="138"/>
      <c r="F86" s="66"/>
      <c r="G86" s="51"/>
      <c r="H86" s="89"/>
      <c r="I86" s="51"/>
      <c r="J86" s="51"/>
      <c r="K86" s="61"/>
    </row>
    <row r="87" spans="1:11" ht="27.75" customHeight="1">
      <c r="A87" s="140"/>
      <c r="B87" s="79" t="s">
        <v>80</v>
      </c>
      <c r="C87" s="152">
        <v>74142.86</v>
      </c>
      <c r="D87" s="153"/>
      <c r="E87" s="138"/>
      <c r="F87" s="66"/>
      <c r="G87" s="51"/>
      <c r="H87" s="89"/>
      <c r="I87" s="51"/>
      <c r="J87" s="51"/>
      <c r="K87" s="61"/>
    </row>
    <row r="88" spans="1:11" ht="27" customHeight="1">
      <c r="A88" s="47"/>
      <c r="B88" s="79" t="s">
        <v>82</v>
      </c>
      <c r="C88" s="152">
        <v>68229.21</v>
      </c>
      <c r="D88" s="153"/>
      <c r="E88" s="138"/>
      <c r="F88" s="66"/>
      <c r="G88" s="51"/>
      <c r="H88" s="89"/>
      <c r="I88" s="51"/>
      <c r="J88" s="51"/>
      <c r="K88" s="61"/>
    </row>
    <row r="89" spans="1:11" ht="34.5" customHeight="1">
      <c r="A89" s="47"/>
      <c r="B89" s="79" t="s">
        <v>84</v>
      </c>
      <c r="C89" s="154">
        <v>66681.57</v>
      </c>
      <c r="D89" s="154"/>
      <c r="E89" s="114">
        <v>100</v>
      </c>
      <c r="F89" s="66"/>
      <c r="G89" s="51"/>
      <c r="H89" s="89"/>
      <c r="I89" s="51"/>
      <c r="J89" s="51"/>
      <c r="K89" s="61"/>
    </row>
    <row r="90" spans="1:11" ht="21.75" customHeight="1">
      <c r="A90" s="47"/>
      <c r="B90" s="47"/>
      <c r="C90" s="51"/>
      <c r="D90" s="51"/>
      <c r="E90" s="51"/>
      <c r="F90" s="51"/>
      <c r="G90" s="51"/>
      <c r="H90" s="89"/>
      <c r="I90" s="51"/>
      <c r="J90" s="51"/>
      <c r="K90" s="61"/>
    </row>
    <row r="91" spans="1:11" ht="15">
      <c r="A91" s="70" t="s">
        <v>65</v>
      </c>
      <c r="B91" s="67"/>
      <c r="C91" s="59"/>
      <c r="D91" s="59"/>
      <c r="E91" s="59"/>
      <c r="F91" s="71"/>
      <c r="G91" s="69"/>
      <c r="H91" s="71"/>
      <c r="I91" s="69"/>
      <c r="J91" s="69"/>
      <c r="K91" s="69"/>
    </row>
    <row r="92" spans="1:11" ht="12.75" customHeight="1">
      <c r="A92" s="68"/>
      <c r="B92" s="59"/>
      <c r="C92" s="59"/>
      <c r="D92" s="59"/>
      <c r="E92" s="59"/>
      <c r="F92" s="71"/>
      <c r="G92" s="69"/>
      <c r="H92" s="71"/>
      <c r="I92" s="69"/>
      <c r="J92" s="69"/>
      <c r="K92" s="69"/>
    </row>
    <row r="93" spans="1:11" ht="30" customHeight="1">
      <c r="A93" s="145" t="s">
        <v>68</v>
      </c>
      <c r="B93" s="145"/>
      <c r="C93" s="145"/>
      <c r="D93" s="145"/>
      <c r="E93" s="145"/>
      <c r="F93" s="145"/>
      <c r="G93" s="145"/>
      <c r="H93" s="145"/>
      <c r="I93" s="74"/>
      <c r="J93" s="74"/>
      <c r="K93" s="74"/>
    </row>
    <row r="94" spans="1:11" ht="15">
      <c r="A94" s="68"/>
      <c r="B94" s="61"/>
      <c r="C94" s="61"/>
      <c r="D94" s="61"/>
      <c r="E94" s="61"/>
      <c r="F94" s="61"/>
      <c r="G94" s="61"/>
      <c r="H94" s="95"/>
      <c r="I94" s="61"/>
      <c r="J94" s="61"/>
      <c r="K94" s="61"/>
    </row>
    <row r="95" spans="1:15" ht="30.75" customHeight="1">
      <c r="A95" s="114" t="s">
        <v>244</v>
      </c>
      <c r="B95" s="114" t="s">
        <v>29</v>
      </c>
      <c r="C95" s="146" t="s">
        <v>251</v>
      </c>
      <c r="D95" s="146"/>
      <c r="E95" s="141"/>
      <c r="F95" s="80"/>
      <c r="G95" s="76"/>
      <c r="H95" s="96"/>
      <c r="O95" s="72"/>
    </row>
    <row r="96" spans="1:15" ht="15">
      <c r="A96" s="114">
        <v>1</v>
      </c>
      <c r="B96" s="156" t="s">
        <v>84</v>
      </c>
      <c r="C96" s="154">
        <v>66681.57</v>
      </c>
      <c r="D96" s="154"/>
      <c r="E96" s="142"/>
      <c r="O96" s="72"/>
    </row>
    <row r="97" spans="1:5" ht="15">
      <c r="A97" s="114">
        <v>2</v>
      </c>
      <c r="B97" s="157"/>
      <c r="C97" s="154">
        <v>181923.49</v>
      </c>
      <c r="D97" s="154"/>
      <c r="E97" s="142"/>
    </row>
    <row r="98" spans="2:5" ht="32.25" customHeight="1">
      <c r="B98" s="139" t="s">
        <v>252</v>
      </c>
      <c r="C98" s="158">
        <f>SUM(C96:D97)</f>
        <v>248605.06</v>
      </c>
      <c r="D98" s="158"/>
      <c r="E98" s="58"/>
    </row>
    <row r="100" spans="2:8" ht="15">
      <c r="B100" s="48" t="s">
        <v>254</v>
      </c>
      <c r="H100" s="143" t="s">
        <v>24</v>
      </c>
    </row>
    <row r="101" ht="15">
      <c r="B101" s="48" t="s">
        <v>253</v>
      </c>
    </row>
    <row r="107" spans="2:6" ht="15">
      <c r="B107" s="48" t="s">
        <v>230</v>
      </c>
      <c r="F107" s="48" t="s">
        <v>55</v>
      </c>
    </row>
    <row r="108" spans="2:6" ht="15">
      <c r="B108" s="48" t="s">
        <v>21</v>
      </c>
      <c r="F108" s="48" t="s">
        <v>22</v>
      </c>
    </row>
    <row r="112" spans="2:6" ht="15">
      <c r="B112" s="48" t="s">
        <v>66</v>
      </c>
      <c r="F112" s="48" t="s">
        <v>67</v>
      </c>
    </row>
    <row r="113" spans="2:6" ht="15">
      <c r="B113" s="48" t="s">
        <v>23</v>
      </c>
      <c r="F113" s="48" t="s">
        <v>23</v>
      </c>
    </row>
    <row r="116" spans="1:8" ht="54.75" customHeight="1">
      <c r="A116" s="155" t="s">
        <v>25</v>
      </c>
      <c r="B116" s="155"/>
      <c r="C116" s="155"/>
      <c r="D116" s="155"/>
      <c r="E116" s="155"/>
      <c r="F116" s="155"/>
      <c r="G116" s="155"/>
      <c r="H116" s="155"/>
    </row>
    <row r="122" ht="15">
      <c r="B122" s="70" t="s">
        <v>26</v>
      </c>
    </row>
    <row r="123" ht="15">
      <c r="B123" s="48" t="s">
        <v>27</v>
      </c>
    </row>
    <row r="130" ht="15">
      <c r="B130" s="48" t="s">
        <v>24</v>
      </c>
    </row>
    <row r="132" spans="2:15" ht="11.25" customHeight="1">
      <c r="B132" s="162" t="s">
        <v>24</v>
      </c>
      <c r="C132" s="162"/>
      <c r="D132" s="162"/>
      <c r="E132" s="162"/>
      <c r="F132" s="162"/>
      <c r="G132" s="162"/>
      <c r="H132" s="162"/>
      <c r="I132" s="162"/>
      <c r="J132" s="162"/>
      <c r="K132" s="162"/>
      <c r="L132" s="55"/>
      <c r="M132" s="55"/>
      <c r="N132" s="55"/>
      <c r="O132" s="55"/>
    </row>
    <row r="133" spans="9:11" ht="54.75" customHeight="1">
      <c r="I133" s="73"/>
      <c r="J133" s="73"/>
      <c r="K133" s="73"/>
    </row>
    <row r="139" ht="15">
      <c r="C139" s="48" t="s">
        <v>24</v>
      </c>
    </row>
    <row r="140" ht="15">
      <c r="C140" s="48" t="s">
        <v>24</v>
      </c>
    </row>
  </sheetData>
  <sheetProtection/>
  <mergeCells count="69">
    <mergeCell ref="I80:K80"/>
    <mergeCell ref="B45:D46"/>
    <mergeCell ref="A80:H80"/>
    <mergeCell ref="A67:H67"/>
    <mergeCell ref="B132:K132"/>
    <mergeCell ref="A81:H81"/>
    <mergeCell ref="I43:J43"/>
    <mergeCell ref="I81:K81"/>
    <mergeCell ref="E70:F70"/>
    <mergeCell ref="A76:K76"/>
    <mergeCell ref="A66:G66"/>
    <mergeCell ref="A53:H53"/>
    <mergeCell ref="B51:D51"/>
    <mergeCell ref="E60:F60"/>
    <mergeCell ref="E69:F69"/>
    <mergeCell ref="A78:C78"/>
    <mergeCell ref="A43:H43"/>
    <mergeCell ref="A64:H64"/>
    <mergeCell ref="A59:D59"/>
    <mergeCell ref="E59:F59"/>
    <mergeCell ref="G60:H60"/>
    <mergeCell ref="G59:H59"/>
    <mergeCell ref="B47:D47"/>
    <mergeCell ref="B48:D48"/>
    <mergeCell ref="B49:D49"/>
    <mergeCell ref="B50:D50"/>
    <mergeCell ref="I4:J4"/>
    <mergeCell ref="A57:H57"/>
    <mergeCell ref="A41:J41"/>
    <mergeCell ref="A7:B7"/>
    <mergeCell ref="A8:B8"/>
    <mergeCell ref="A9:B9"/>
    <mergeCell ref="A12:H12"/>
    <mergeCell ref="A11:H11"/>
    <mergeCell ref="A16:H16"/>
    <mergeCell ref="A1:H1"/>
    <mergeCell ref="A2:H2"/>
    <mergeCell ref="A3:H3"/>
    <mergeCell ref="A4:H4"/>
    <mergeCell ref="C88:D88"/>
    <mergeCell ref="C89:D89"/>
    <mergeCell ref="A116:H116"/>
    <mergeCell ref="C96:D96"/>
    <mergeCell ref="C97:D97"/>
    <mergeCell ref="B96:B97"/>
    <mergeCell ref="C98:D98"/>
    <mergeCell ref="B60:D60"/>
    <mergeCell ref="B61:D61"/>
    <mergeCell ref="B62:D62"/>
    <mergeCell ref="B63:D63"/>
    <mergeCell ref="C86:D86"/>
    <mergeCell ref="C87:D87"/>
    <mergeCell ref="B69:D69"/>
    <mergeCell ref="A93:H93"/>
    <mergeCell ref="C95:D95"/>
    <mergeCell ref="B70:D70"/>
    <mergeCell ref="B71:D71"/>
    <mergeCell ref="B72:D72"/>
    <mergeCell ref="B73:D73"/>
    <mergeCell ref="E71:F71"/>
    <mergeCell ref="E72:F72"/>
    <mergeCell ref="E73:F73"/>
    <mergeCell ref="C85:D85"/>
    <mergeCell ref="E61:F61"/>
    <mergeCell ref="G61:H61"/>
    <mergeCell ref="E62:F62"/>
    <mergeCell ref="G62:H62"/>
    <mergeCell ref="E63:F63"/>
    <mergeCell ref="G63:H63"/>
  </mergeCells>
  <printOptions/>
  <pageMargins left="0.7480314960629921" right="0.31496062992125984" top="1.07" bottom="0.7874015748031497" header="0" footer="0"/>
  <pageSetup horizontalDpi="600" verticalDpi="600" orientation="portrait" scale="85" r:id="rId1"/>
  <rowBreaks count="1" manualBreakCount="1">
    <brk id="82" max="7" man="1"/>
  </rowBreaks>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J35"/>
  <sheetViews>
    <sheetView zoomScalePageLayoutView="0" workbookViewId="0" topLeftCell="A1">
      <selection activeCell="A8" sqref="A8:A11"/>
    </sheetView>
  </sheetViews>
  <sheetFormatPr defaultColWidth="11.421875" defaultRowHeight="12.75"/>
  <cols>
    <col min="1" max="1" width="36.421875" style="0" customWidth="1"/>
    <col min="2" max="2" width="11.57421875" style="0" bestFit="1" customWidth="1"/>
    <col min="3" max="3" width="11.00390625" style="0" bestFit="1" customWidth="1"/>
    <col min="4" max="4" width="10.8515625" style="0" bestFit="1" customWidth="1"/>
    <col min="5" max="5" width="10.00390625" style="0" customWidth="1"/>
    <col min="6" max="6" width="10.8515625" style="0" customWidth="1"/>
    <col min="7" max="7" width="12.00390625" style="0" customWidth="1"/>
    <col min="8" max="8" width="14.140625" style="0" customWidth="1"/>
    <col min="9" max="9" width="12.8515625" style="0" customWidth="1"/>
    <col min="10" max="10" width="9.421875" style="0" customWidth="1"/>
  </cols>
  <sheetData>
    <row r="1" spans="1:9" ht="12.75">
      <c r="A1" s="201" t="s">
        <v>0</v>
      </c>
      <c r="B1" s="201"/>
      <c r="C1" s="201"/>
      <c r="D1" s="201"/>
      <c r="E1" s="201"/>
      <c r="F1" s="201"/>
      <c r="G1" s="201"/>
      <c r="H1" s="201"/>
      <c r="I1" s="201"/>
    </row>
    <row r="2" spans="1:9" ht="12.75">
      <c r="A2" s="201" t="s">
        <v>28</v>
      </c>
      <c r="B2" s="201"/>
      <c r="C2" s="201"/>
      <c r="D2" s="201"/>
      <c r="E2" s="201"/>
      <c r="F2" s="201"/>
      <c r="G2" s="201"/>
      <c r="H2" s="201"/>
      <c r="I2" s="201"/>
    </row>
    <row r="3" spans="1:9" ht="12.75">
      <c r="A3" s="201" t="s">
        <v>73</v>
      </c>
      <c r="B3" s="201"/>
      <c r="C3" s="201"/>
      <c r="D3" s="201"/>
      <c r="E3" s="201"/>
      <c r="F3" s="201"/>
      <c r="G3" s="201"/>
      <c r="H3" s="201"/>
      <c r="I3" s="201"/>
    </row>
    <row r="4" ht="12.75">
      <c r="A4" s="102" t="s">
        <v>74</v>
      </c>
    </row>
    <row r="5" ht="12.75">
      <c r="A5" s="103" t="s">
        <v>75</v>
      </c>
    </row>
    <row r="6" ht="12.75">
      <c r="A6" t="s">
        <v>76</v>
      </c>
    </row>
    <row r="7" spans="1:9" ht="26.25" customHeight="1">
      <c r="A7" s="77" t="s">
        <v>29</v>
      </c>
      <c r="B7" s="77" t="s">
        <v>77</v>
      </c>
      <c r="C7" s="78" t="s">
        <v>30</v>
      </c>
      <c r="D7" s="78" t="s">
        <v>31</v>
      </c>
      <c r="E7" s="77" t="s">
        <v>32</v>
      </c>
      <c r="F7" s="78" t="s">
        <v>33</v>
      </c>
      <c r="G7" s="77" t="s">
        <v>34</v>
      </c>
      <c r="H7" s="78" t="s">
        <v>35</v>
      </c>
      <c r="I7" s="77" t="s">
        <v>36</v>
      </c>
    </row>
    <row r="8" spans="1:9" ht="12.75">
      <c r="A8" s="2" t="s">
        <v>78</v>
      </c>
      <c r="B8" s="2" t="s">
        <v>79</v>
      </c>
      <c r="C8" s="3">
        <f>238822810-27169830-29358230</f>
        <v>182294750</v>
      </c>
      <c r="D8" s="3">
        <v>155112941</v>
      </c>
      <c r="E8" s="3">
        <v>83709669</v>
      </c>
      <c r="F8" s="3">
        <v>238822610</v>
      </c>
      <c r="G8" s="3">
        <f>289703195</f>
        <v>289703195</v>
      </c>
      <c r="H8" s="104">
        <v>-11828335</v>
      </c>
      <c r="I8" s="104">
        <v>-33240160</v>
      </c>
    </row>
    <row r="9" spans="1:9" ht="12.75">
      <c r="A9" s="2" t="s">
        <v>80</v>
      </c>
      <c r="B9" s="2" t="s">
        <v>81</v>
      </c>
      <c r="C9" s="3">
        <f>1046959-83754</f>
        <v>963205</v>
      </c>
      <c r="D9" s="3">
        <v>128421</v>
      </c>
      <c r="E9" s="3">
        <v>918538</v>
      </c>
      <c r="F9" s="3">
        <v>1046959</v>
      </c>
      <c r="G9" s="3">
        <f>3336392-38065</f>
        <v>3298327</v>
      </c>
      <c r="H9" s="3">
        <v>341969</v>
      </c>
      <c r="I9" s="3">
        <f>H9-112856</f>
        <v>229113</v>
      </c>
    </row>
    <row r="10" spans="1:9" ht="12.75">
      <c r="A10" s="2" t="s">
        <v>82</v>
      </c>
      <c r="B10" s="2" t="s">
        <v>83</v>
      </c>
      <c r="C10" s="3">
        <v>12286741</v>
      </c>
      <c r="D10" s="3">
        <v>7674070</v>
      </c>
      <c r="E10" s="3">
        <v>9450591</v>
      </c>
      <c r="F10" s="3">
        <v>22437629</v>
      </c>
      <c r="G10" s="3">
        <v>31311821</v>
      </c>
      <c r="H10" s="3">
        <v>1662487</v>
      </c>
      <c r="I10" s="3">
        <v>742123</v>
      </c>
    </row>
    <row r="11" spans="1:9" ht="12.75">
      <c r="A11" s="2" t="s">
        <v>84</v>
      </c>
      <c r="B11" s="2" t="s">
        <v>85</v>
      </c>
      <c r="C11" s="3">
        <f>8826075-195135-18271</f>
        <v>8612669</v>
      </c>
      <c r="D11" s="3">
        <v>5129841</v>
      </c>
      <c r="E11" s="3">
        <v>3696234</v>
      </c>
      <c r="F11" s="3">
        <v>8826075</v>
      </c>
      <c r="G11" s="3">
        <f>18720071-19005</f>
        <v>18701066</v>
      </c>
      <c r="H11" s="3">
        <v>432664</v>
      </c>
      <c r="I11" s="3">
        <f>H11-142779</f>
        <v>289885</v>
      </c>
    </row>
    <row r="12" spans="1:10" ht="13.5" thickBot="1">
      <c r="A12" s="4"/>
      <c r="B12" s="105"/>
      <c r="C12" s="105"/>
      <c r="D12" s="106"/>
      <c r="E12" s="106"/>
      <c r="F12" s="106"/>
      <c r="G12" s="106"/>
      <c r="H12" s="106"/>
      <c r="I12" s="106"/>
      <c r="J12" s="106"/>
    </row>
    <row r="13" spans="1:9" ht="15" customHeight="1">
      <c r="A13" s="5" t="s">
        <v>86</v>
      </c>
      <c r="B13" s="107"/>
      <c r="C13" s="107"/>
      <c r="D13" s="108"/>
      <c r="E13" s="5" t="s">
        <v>37</v>
      </c>
      <c r="F13" s="108"/>
      <c r="G13" s="108"/>
      <c r="H13" s="107"/>
      <c r="I13" s="109"/>
    </row>
    <row r="14" spans="1:9" ht="24">
      <c r="A14" s="199" t="s">
        <v>87</v>
      </c>
      <c r="B14" s="200"/>
      <c r="C14" s="6" t="s">
        <v>38</v>
      </c>
      <c r="D14" s="7" t="s">
        <v>39</v>
      </c>
      <c r="E14" s="199" t="s">
        <v>88</v>
      </c>
      <c r="F14" s="200"/>
      <c r="G14" s="200"/>
      <c r="H14" s="8" t="s">
        <v>40</v>
      </c>
      <c r="I14" s="9" t="s">
        <v>39</v>
      </c>
    </row>
    <row r="15" spans="1:9" ht="12.75">
      <c r="A15" s="195" t="str">
        <f>A8</f>
        <v>ASSENDA S.A.</v>
      </c>
      <c r="B15" s="196"/>
      <c r="C15" s="110">
        <f>C8/D8</f>
        <v>1.1752388216273972</v>
      </c>
      <c r="D15" s="10">
        <v>25</v>
      </c>
      <c r="E15" s="195" t="str">
        <f>A15</f>
        <v>ASSENDA S.A.</v>
      </c>
      <c r="F15" s="196"/>
      <c r="G15" s="196"/>
      <c r="H15" s="11">
        <f>D8/F8</f>
        <v>0.6494901843673846</v>
      </c>
      <c r="I15" s="12">
        <v>0</v>
      </c>
    </row>
    <row r="16" spans="1:9" ht="12.75">
      <c r="A16" s="195" t="str">
        <f>A9</f>
        <v>COINSA LTDA.</v>
      </c>
      <c r="B16" s="196"/>
      <c r="C16" s="110">
        <f>C9/D9</f>
        <v>7.500369877200769</v>
      </c>
      <c r="D16" s="10">
        <v>25</v>
      </c>
      <c r="E16" s="195" t="str">
        <f>A16</f>
        <v>COINSA LTDA.</v>
      </c>
      <c r="F16" s="196"/>
      <c r="G16" s="196"/>
      <c r="H16" s="11">
        <f>D9/F9</f>
        <v>0.12266096380087473</v>
      </c>
      <c r="I16" s="12">
        <v>25</v>
      </c>
    </row>
    <row r="17" spans="1:9" ht="12.75">
      <c r="A17" s="195" t="str">
        <f>A10</f>
        <v>MIKRONET S.A.</v>
      </c>
      <c r="B17" s="196"/>
      <c r="C17" s="110">
        <f>C10/D10</f>
        <v>1.6010723123453396</v>
      </c>
      <c r="D17" s="10">
        <v>25</v>
      </c>
      <c r="E17" s="195" t="str">
        <f>A17</f>
        <v>MIKRONET S.A.</v>
      </c>
      <c r="F17" s="196"/>
      <c r="G17" s="196"/>
      <c r="H17" s="11">
        <f>D10/F10</f>
        <v>0.34201786650452237</v>
      </c>
      <c r="I17" s="12">
        <v>25</v>
      </c>
    </row>
    <row r="18" spans="1:9" ht="12.75">
      <c r="A18" s="195" t="str">
        <f>A11</f>
        <v>NEWNET S.A.</v>
      </c>
      <c r="B18" s="196"/>
      <c r="C18" s="110">
        <f>C11/D11</f>
        <v>1.6789348831669442</v>
      </c>
      <c r="D18" s="10">
        <v>25</v>
      </c>
      <c r="E18" s="195" t="str">
        <f>A18</f>
        <v>NEWNET S.A.</v>
      </c>
      <c r="F18" s="196"/>
      <c r="G18" s="196"/>
      <c r="H18" s="11">
        <f>D11/F11</f>
        <v>0.5812142996745439</v>
      </c>
      <c r="I18" s="12">
        <v>0</v>
      </c>
    </row>
    <row r="19" spans="1:9" ht="13.5" thickBot="1">
      <c r="A19" s="13"/>
      <c r="B19" s="14"/>
      <c r="C19" s="14"/>
      <c r="D19" s="15"/>
      <c r="E19" s="13"/>
      <c r="F19" s="14"/>
      <c r="G19" s="14"/>
      <c r="H19" s="16"/>
      <c r="I19" s="17"/>
    </row>
    <row r="20" spans="1:9" ht="15" customHeight="1">
      <c r="A20" s="5" t="s">
        <v>86</v>
      </c>
      <c r="B20" s="18"/>
      <c r="C20" s="18"/>
      <c r="D20" s="19"/>
      <c r="E20" s="20" t="s">
        <v>41</v>
      </c>
      <c r="F20" s="18"/>
      <c r="G20" s="18"/>
      <c r="H20" s="21"/>
      <c r="I20" s="22"/>
    </row>
    <row r="21" spans="1:9" ht="26.25" customHeight="1">
      <c r="A21" s="197" t="s">
        <v>89</v>
      </c>
      <c r="B21" s="198"/>
      <c r="C21" s="23" t="s">
        <v>42</v>
      </c>
      <c r="D21" s="24" t="s">
        <v>39</v>
      </c>
      <c r="E21" s="199" t="s">
        <v>90</v>
      </c>
      <c r="F21" s="200"/>
      <c r="G21" s="200"/>
      <c r="H21" s="25" t="s">
        <v>43</v>
      </c>
      <c r="I21" s="26" t="s">
        <v>39</v>
      </c>
    </row>
    <row r="22" spans="1:9" ht="12.75">
      <c r="A22" s="193" t="str">
        <f>A15</f>
        <v>ASSENDA S.A.</v>
      </c>
      <c r="B22" s="194"/>
      <c r="C22" s="27">
        <f>C8-D8</f>
        <v>27181809</v>
      </c>
      <c r="D22" s="28">
        <v>25</v>
      </c>
      <c r="E22" s="195" t="str">
        <f>A15</f>
        <v>ASSENDA S.A.</v>
      </c>
      <c r="F22" s="196"/>
      <c r="G22" s="196"/>
      <c r="H22" s="29">
        <f>H8/G8</f>
        <v>-0.04082914929536763</v>
      </c>
      <c r="I22" s="30">
        <v>0</v>
      </c>
    </row>
    <row r="23" spans="1:9" ht="12.75">
      <c r="A23" s="193" t="str">
        <f>A16</f>
        <v>COINSA LTDA.</v>
      </c>
      <c r="B23" s="194"/>
      <c r="C23" s="27">
        <f>C9-D9</f>
        <v>834784</v>
      </c>
      <c r="D23" s="28">
        <v>25</v>
      </c>
      <c r="E23" s="195" t="str">
        <f>A16</f>
        <v>COINSA LTDA.</v>
      </c>
      <c r="F23" s="196"/>
      <c r="G23" s="196"/>
      <c r="H23" s="29">
        <f>H9/G9</f>
        <v>0.10367953207792921</v>
      </c>
      <c r="I23" s="30">
        <v>25</v>
      </c>
    </row>
    <row r="24" spans="1:9" ht="12.75">
      <c r="A24" s="193" t="str">
        <f>A17</f>
        <v>MIKRONET S.A.</v>
      </c>
      <c r="B24" s="194"/>
      <c r="C24" s="27">
        <f>C10-D10</f>
        <v>4612671</v>
      </c>
      <c r="D24" s="28">
        <v>25</v>
      </c>
      <c r="E24" s="195" t="str">
        <f>A17</f>
        <v>MIKRONET S.A.</v>
      </c>
      <c r="F24" s="196"/>
      <c r="G24" s="196"/>
      <c r="H24" s="29">
        <f>H10/G10</f>
        <v>0.05309454854126817</v>
      </c>
      <c r="I24" s="30">
        <v>0</v>
      </c>
    </row>
    <row r="25" spans="1:9" ht="12.75">
      <c r="A25" s="193" t="str">
        <f>A18</f>
        <v>NEWNET S.A.</v>
      </c>
      <c r="B25" s="194"/>
      <c r="C25" s="27">
        <f>C11-D11</f>
        <v>3482828</v>
      </c>
      <c r="D25" s="28">
        <v>25</v>
      </c>
      <c r="E25" s="195" t="str">
        <f>A18</f>
        <v>NEWNET S.A.</v>
      </c>
      <c r="F25" s="196"/>
      <c r="G25" s="196"/>
      <c r="H25" s="29">
        <f>H11/G11</f>
        <v>0.023135793435518595</v>
      </c>
      <c r="I25" s="30">
        <v>0</v>
      </c>
    </row>
    <row r="26" spans="1:9" ht="15" thickBot="1">
      <c r="A26" s="31"/>
      <c r="B26" s="32"/>
      <c r="C26" s="32"/>
      <c r="D26" s="33"/>
      <c r="E26" s="34"/>
      <c r="F26" s="35"/>
      <c r="G26" s="36"/>
      <c r="H26" s="37"/>
      <c r="I26" s="111"/>
    </row>
    <row r="27" spans="1:10" ht="15">
      <c r="A27" s="105"/>
      <c r="B27" s="105"/>
      <c r="C27" s="105"/>
      <c r="D27" s="105"/>
      <c r="E27" s="38"/>
      <c r="F27" s="39"/>
      <c r="G27" s="40"/>
      <c r="H27" s="40"/>
      <c r="I27" s="40"/>
      <c r="J27" s="41"/>
    </row>
    <row r="28" spans="1:7" ht="15">
      <c r="A28" s="187" t="s">
        <v>44</v>
      </c>
      <c r="B28" s="188"/>
      <c r="C28" s="42" t="s">
        <v>20</v>
      </c>
      <c r="D28" s="43"/>
      <c r="E28" s="44"/>
      <c r="F28" s="40"/>
      <c r="G28" s="40"/>
    </row>
    <row r="29" spans="1:8" ht="14.25">
      <c r="A29" s="189" t="str">
        <f>A15</f>
        <v>ASSENDA S.A.</v>
      </c>
      <c r="B29" s="190"/>
      <c r="C29" s="1">
        <f>D15+I15+D22+I22</f>
        <v>50</v>
      </c>
      <c r="D29" s="43"/>
      <c r="H29" s="43"/>
    </row>
    <row r="30" spans="1:4" ht="14.25">
      <c r="A30" s="189" t="str">
        <f>A16</f>
        <v>COINSA LTDA.</v>
      </c>
      <c r="B30" s="190"/>
      <c r="C30" s="1">
        <f>D16+I16+D23+I23</f>
        <v>100</v>
      </c>
      <c r="D30" s="112"/>
    </row>
    <row r="31" spans="1:4" ht="14.25">
      <c r="A31" s="189" t="str">
        <f>A17</f>
        <v>MIKRONET S.A.</v>
      </c>
      <c r="B31" s="190"/>
      <c r="C31" s="1">
        <f>D17+I17+D24+I24</f>
        <v>75</v>
      </c>
      <c r="D31" s="112"/>
    </row>
    <row r="32" spans="1:4" ht="14.25">
      <c r="A32" s="189" t="str">
        <f>A18</f>
        <v>NEWNET S.A.</v>
      </c>
      <c r="B32" s="190"/>
      <c r="C32" s="1">
        <f>D18+I18+D25+I25</f>
        <v>50</v>
      </c>
      <c r="D32" s="112"/>
    </row>
    <row r="34" spans="1:9" ht="26.25" customHeight="1">
      <c r="A34" s="191" t="s">
        <v>91</v>
      </c>
      <c r="B34" s="192"/>
      <c r="C34" s="192"/>
      <c r="D34" s="192"/>
      <c r="E34" s="192"/>
      <c r="F34" s="192"/>
      <c r="G34" s="192"/>
      <c r="H34" s="192"/>
      <c r="I34" s="192"/>
    </row>
    <row r="35" ht="18.75" customHeight="1">
      <c r="A35" s="45" t="s">
        <v>92</v>
      </c>
    </row>
  </sheetData>
  <sheetProtection/>
  <mergeCells count="29">
    <mergeCell ref="A1:I1"/>
    <mergeCell ref="A2:I2"/>
    <mergeCell ref="A3:I3"/>
    <mergeCell ref="A14:B14"/>
    <mergeCell ref="E14:G14"/>
    <mergeCell ref="A16:B16"/>
    <mergeCell ref="E16:G16"/>
    <mergeCell ref="A15:B15"/>
    <mergeCell ref="E15:G15"/>
    <mergeCell ref="E17:G17"/>
    <mergeCell ref="A18:B18"/>
    <mergeCell ref="E18:G18"/>
    <mergeCell ref="A21:B21"/>
    <mergeCell ref="E21:G21"/>
    <mergeCell ref="A22:B22"/>
    <mergeCell ref="E22:G22"/>
    <mergeCell ref="A17:B17"/>
    <mergeCell ref="A23:B23"/>
    <mergeCell ref="E23:G23"/>
    <mergeCell ref="A24:B24"/>
    <mergeCell ref="E24:G24"/>
    <mergeCell ref="A25:B25"/>
    <mergeCell ref="E25:G25"/>
    <mergeCell ref="A28:B28"/>
    <mergeCell ref="A29:B29"/>
    <mergeCell ref="A30:B30"/>
    <mergeCell ref="A31:B31"/>
    <mergeCell ref="A32:B32"/>
    <mergeCell ref="A34:I34"/>
  </mergeCells>
  <printOptions/>
  <pageMargins left="0.7480314960629921" right="0.7480314960629921" top="0.984251968503937" bottom="0.984251968503937" header="0" footer="0"/>
  <pageSetup horizontalDpi="600" verticalDpi="600" orientation="landscape" scale="90" r:id="rId1"/>
</worksheet>
</file>

<file path=xl/worksheets/sheet3.xml><?xml version="1.0" encoding="utf-8"?>
<worksheet xmlns="http://schemas.openxmlformats.org/spreadsheetml/2006/main" xmlns:r="http://schemas.openxmlformats.org/officeDocument/2006/relationships">
  <dimension ref="A1:I125"/>
  <sheetViews>
    <sheetView view="pageBreakPreview" zoomScale="60" zoomScalePageLayoutView="0" workbookViewId="0" topLeftCell="A13">
      <selection activeCell="C5" sqref="C5:F5"/>
    </sheetView>
  </sheetViews>
  <sheetFormatPr defaultColWidth="11.421875" defaultRowHeight="12.75"/>
  <cols>
    <col min="1" max="1" width="6.140625" style="113" customWidth="1"/>
    <col min="2" max="2" width="59.8515625" style="48" customWidth="1"/>
    <col min="3" max="3" width="18.7109375" style="48" customWidth="1"/>
    <col min="4" max="6" width="17.421875" style="48" customWidth="1"/>
    <col min="7" max="16384" width="11.421875" style="48" customWidth="1"/>
  </cols>
  <sheetData>
    <row r="1" spans="1:3" ht="15">
      <c r="A1" s="163" t="s">
        <v>54</v>
      </c>
      <c r="B1" s="163"/>
      <c r="C1" s="163"/>
    </row>
    <row r="2" spans="1:3" ht="15">
      <c r="A2" s="163" t="s">
        <v>93</v>
      </c>
      <c r="B2" s="163"/>
      <c r="C2" s="163"/>
    </row>
    <row r="3" spans="1:3" ht="15">
      <c r="A3" s="163" t="s">
        <v>59</v>
      </c>
      <c r="B3" s="163"/>
      <c r="C3" s="163"/>
    </row>
    <row r="4" spans="1:3" ht="15">
      <c r="A4" s="46"/>
      <c r="B4" s="46"/>
      <c r="C4" s="46"/>
    </row>
    <row r="5" spans="2:6" ht="15">
      <c r="B5" s="46"/>
      <c r="C5" s="119" t="s">
        <v>78</v>
      </c>
      <c r="D5" s="119" t="s">
        <v>80</v>
      </c>
      <c r="E5" s="119" t="s">
        <v>82</v>
      </c>
      <c r="F5" s="119" t="s">
        <v>84</v>
      </c>
    </row>
    <row r="6" spans="1:6" ht="21" customHeight="1">
      <c r="A6" s="98" t="s">
        <v>94</v>
      </c>
      <c r="B6" s="81" t="s">
        <v>60</v>
      </c>
      <c r="C6" s="81" t="s">
        <v>61</v>
      </c>
      <c r="D6" s="81" t="s">
        <v>61</v>
      </c>
      <c r="E6" s="81" t="s">
        <v>61</v>
      </c>
      <c r="F6" s="81" t="s">
        <v>61</v>
      </c>
    </row>
    <row r="7" spans="1:6" ht="69" customHeight="1">
      <c r="A7" s="98">
        <v>1</v>
      </c>
      <c r="B7" s="84" t="s">
        <v>95</v>
      </c>
      <c r="C7" s="98" t="s">
        <v>45</v>
      </c>
      <c r="D7" s="98" t="s">
        <v>45</v>
      </c>
      <c r="E7" s="98" t="s">
        <v>45</v>
      </c>
      <c r="F7" s="98" t="s">
        <v>45</v>
      </c>
    </row>
    <row r="8" spans="1:6" ht="109.5" customHeight="1">
      <c r="A8" s="98">
        <v>2</v>
      </c>
      <c r="B8" s="85" t="s">
        <v>96</v>
      </c>
      <c r="C8" s="98" t="s">
        <v>45</v>
      </c>
      <c r="D8" s="98" t="s">
        <v>45</v>
      </c>
      <c r="E8" s="98" t="s">
        <v>45</v>
      </c>
      <c r="F8" s="98" t="s">
        <v>45</v>
      </c>
    </row>
    <row r="9" spans="1:6" ht="56.25" customHeight="1">
      <c r="A9" s="98">
        <v>3</v>
      </c>
      <c r="B9" s="84" t="s">
        <v>97</v>
      </c>
      <c r="C9" s="98" t="s">
        <v>45</v>
      </c>
      <c r="D9" s="98" t="s">
        <v>45</v>
      </c>
      <c r="E9" s="98" t="s">
        <v>45</v>
      </c>
      <c r="F9" s="98" t="s">
        <v>45</v>
      </c>
    </row>
    <row r="10" spans="1:6" ht="213" customHeight="1">
      <c r="A10" s="98">
        <v>4</v>
      </c>
      <c r="B10" s="85" t="s">
        <v>98</v>
      </c>
      <c r="C10" s="98" t="s">
        <v>45</v>
      </c>
      <c r="D10" s="98" t="s">
        <v>45</v>
      </c>
      <c r="E10" s="98" t="s">
        <v>45</v>
      </c>
      <c r="F10" s="98" t="s">
        <v>45</v>
      </c>
    </row>
    <row r="11" spans="1:6" ht="55.5" customHeight="1">
      <c r="A11" s="98">
        <v>5</v>
      </c>
      <c r="B11" s="86" t="s">
        <v>99</v>
      </c>
      <c r="C11" s="98" t="s">
        <v>45</v>
      </c>
      <c r="D11" s="98" t="s">
        <v>45</v>
      </c>
      <c r="E11" s="98" t="s">
        <v>45</v>
      </c>
      <c r="F11" s="98" t="s">
        <v>45</v>
      </c>
    </row>
    <row r="12" spans="1:6" ht="15">
      <c r="A12" s="98">
        <v>6</v>
      </c>
      <c r="B12" s="115" t="s">
        <v>100</v>
      </c>
      <c r="C12" s="83"/>
      <c r="D12" s="83"/>
      <c r="E12" s="83"/>
      <c r="F12" s="83"/>
    </row>
    <row r="13" spans="1:6" ht="126.75" customHeight="1">
      <c r="A13" s="98" t="s">
        <v>101</v>
      </c>
      <c r="B13" s="116" t="s">
        <v>102</v>
      </c>
      <c r="C13" s="98" t="s">
        <v>45</v>
      </c>
      <c r="D13" s="98" t="s">
        <v>45</v>
      </c>
      <c r="E13" s="98" t="s">
        <v>45</v>
      </c>
      <c r="F13" s="98" t="s">
        <v>45</v>
      </c>
    </row>
    <row r="14" spans="1:6" ht="30">
      <c r="A14" s="98"/>
      <c r="B14" s="116" t="s">
        <v>103</v>
      </c>
      <c r="C14" s="98" t="s">
        <v>45</v>
      </c>
      <c r="D14" s="98" t="s">
        <v>45</v>
      </c>
      <c r="E14" s="98" t="s">
        <v>45</v>
      </c>
      <c r="F14" s="98" t="s">
        <v>45</v>
      </c>
    </row>
    <row r="15" spans="1:6" ht="15">
      <c r="A15" s="98"/>
      <c r="B15" s="116" t="s">
        <v>104</v>
      </c>
      <c r="C15" s="98" t="s">
        <v>45</v>
      </c>
      <c r="D15" s="98" t="s">
        <v>45</v>
      </c>
      <c r="E15" s="98" t="s">
        <v>45</v>
      </c>
      <c r="F15" s="98" t="s">
        <v>45</v>
      </c>
    </row>
    <row r="16" spans="1:6" ht="15">
      <c r="A16" s="98"/>
      <c r="B16" s="116" t="s">
        <v>105</v>
      </c>
      <c r="C16" s="98" t="s">
        <v>45</v>
      </c>
      <c r="D16" s="98" t="s">
        <v>45</v>
      </c>
      <c r="E16" s="98" t="s">
        <v>45</v>
      </c>
      <c r="F16" s="98" t="s">
        <v>45</v>
      </c>
    </row>
    <row r="17" spans="1:6" ht="15">
      <c r="A17" s="98"/>
      <c r="B17" s="116" t="s">
        <v>106</v>
      </c>
      <c r="C17" s="98" t="s">
        <v>45</v>
      </c>
      <c r="D17" s="98" t="s">
        <v>45</v>
      </c>
      <c r="E17" s="98" t="s">
        <v>45</v>
      </c>
      <c r="F17" s="98" t="s">
        <v>45</v>
      </c>
    </row>
    <row r="18" spans="1:6" ht="15">
      <c r="A18" s="98"/>
      <c r="B18" s="116" t="s">
        <v>107</v>
      </c>
      <c r="C18" s="98" t="s">
        <v>45</v>
      </c>
      <c r="D18" s="98" t="s">
        <v>45</v>
      </c>
      <c r="E18" s="98" t="s">
        <v>45</v>
      </c>
      <c r="F18" s="98" t="s">
        <v>45</v>
      </c>
    </row>
    <row r="19" spans="1:6" ht="30">
      <c r="A19" s="98"/>
      <c r="B19" s="116" t="s">
        <v>108</v>
      </c>
      <c r="C19" s="98" t="s">
        <v>45</v>
      </c>
      <c r="D19" s="98" t="s">
        <v>45</v>
      </c>
      <c r="E19" s="98" t="s">
        <v>45</v>
      </c>
      <c r="F19" s="98" t="s">
        <v>45</v>
      </c>
    </row>
    <row r="20" spans="1:6" ht="30">
      <c r="A20" s="98"/>
      <c r="B20" s="116" t="s">
        <v>109</v>
      </c>
      <c r="C20" s="98" t="s">
        <v>45</v>
      </c>
      <c r="D20" s="98" t="s">
        <v>45</v>
      </c>
      <c r="E20" s="98" t="s">
        <v>45</v>
      </c>
      <c r="F20" s="98" t="s">
        <v>45</v>
      </c>
    </row>
    <row r="21" spans="1:6" ht="15">
      <c r="A21" s="98"/>
      <c r="B21" s="116" t="s">
        <v>110</v>
      </c>
      <c r="C21" s="98" t="s">
        <v>45</v>
      </c>
      <c r="D21" s="98" t="s">
        <v>45</v>
      </c>
      <c r="E21" s="98" t="s">
        <v>45</v>
      </c>
      <c r="F21" s="98" t="s">
        <v>45</v>
      </c>
    </row>
    <row r="22" spans="1:6" ht="15">
      <c r="A22" s="97"/>
      <c r="B22" s="116"/>
      <c r="C22" s="87"/>
      <c r="D22" s="87"/>
      <c r="E22" s="87"/>
      <c r="F22" s="87"/>
    </row>
    <row r="23" spans="1:6" ht="30">
      <c r="A23" s="97"/>
      <c r="B23" s="117" t="s">
        <v>111</v>
      </c>
      <c r="C23" s="87"/>
      <c r="D23" s="87"/>
      <c r="E23" s="87"/>
      <c r="F23" s="87"/>
    </row>
    <row r="24" spans="1:6" ht="15">
      <c r="A24" s="97"/>
      <c r="B24" s="115"/>
      <c r="C24" s="87"/>
      <c r="D24" s="87"/>
      <c r="E24" s="87"/>
      <c r="F24" s="87"/>
    </row>
    <row r="25" spans="1:6" ht="225" customHeight="1">
      <c r="A25" s="98" t="s">
        <v>112</v>
      </c>
      <c r="B25" s="115" t="s">
        <v>113</v>
      </c>
      <c r="C25" s="98" t="s">
        <v>45</v>
      </c>
      <c r="D25" s="98" t="s">
        <v>45</v>
      </c>
      <c r="E25" s="98" t="s">
        <v>45</v>
      </c>
      <c r="F25" s="98" t="s">
        <v>45</v>
      </c>
    </row>
    <row r="26" spans="1:3" ht="15">
      <c r="A26" s="118"/>
      <c r="B26" s="88"/>
      <c r="C26" s="88"/>
    </row>
    <row r="27" spans="1:3" ht="15">
      <c r="A27" s="118"/>
      <c r="C27" s="120"/>
    </row>
    <row r="28" ht="83.25" customHeight="1">
      <c r="A28" s="118"/>
    </row>
    <row r="29" spans="1:5" ht="15">
      <c r="A29" s="118"/>
      <c r="B29" s="70" t="s">
        <v>66</v>
      </c>
      <c r="C29" s="121"/>
      <c r="D29" s="70" t="s">
        <v>67</v>
      </c>
      <c r="E29" s="70"/>
    </row>
    <row r="30" spans="1:4" ht="15">
      <c r="A30" s="118"/>
      <c r="B30" s="48" t="s">
        <v>23</v>
      </c>
      <c r="C30" s="120"/>
      <c r="D30" s="48" t="s">
        <v>23</v>
      </c>
    </row>
    <row r="31" spans="1:9" ht="15">
      <c r="A31" s="118"/>
      <c r="C31" s="120"/>
      <c r="I31" s="48" t="s">
        <v>24</v>
      </c>
    </row>
    <row r="32" spans="1:3" ht="15">
      <c r="A32" s="118"/>
      <c r="C32" s="120"/>
    </row>
    <row r="33" spans="1:3" ht="15">
      <c r="A33" s="118"/>
      <c r="C33" s="120"/>
    </row>
    <row r="34" spans="1:3" ht="15">
      <c r="A34" s="118"/>
      <c r="C34" s="120"/>
    </row>
    <row r="35" spans="1:3" ht="15">
      <c r="A35" s="118"/>
      <c r="C35" s="120"/>
    </row>
    <row r="36" spans="1:3" ht="15">
      <c r="A36" s="118"/>
      <c r="C36" s="120"/>
    </row>
    <row r="37" spans="1:3" ht="15">
      <c r="A37" s="118"/>
      <c r="C37" s="120"/>
    </row>
    <row r="38" spans="1:3" ht="15">
      <c r="A38" s="118"/>
      <c r="C38" s="120"/>
    </row>
    <row r="39" spans="1:3" ht="15">
      <c r="A39" s="118"/>
      <c r="C39" s="120"/>
    </row>
    <row r="40" spans="1:3" ht="15">
      <c r="A40" s="118"/>
      <c r="C40" s="120"/>
    </row>
    <row r="41" ht="15">
      <c r="A41" s="118"/>
    </row>
    <row r="42" spans="1:3" ht="15">
      <c r="A42" s="118"/>
      <c r="B42" s="88"/>
      <c r="C42" s="88"/>
    </row>
    <row r="43" spans="1:3" ht="15">
      <c r="A43" s="118"/>
      <c r="B43" s="88"/>
      <c r="C43" s="88"/>
    </row>
    <row r="44" spans="1:3" ht="15">
      <c r="A44" s="118"/>
      <c r="B44" s="88"/>
      <c r="C44" s="88"/>
    </row>
    <row r="45" spans="1:3" ht="15">
      <c r="A45" s="118"/>
      <c r="B45" s="88"/>
      <c r="C45" s="88"/>
    </row>
    <row r="46" spans="1:3" ht="15">
      <c r="A46" s="118"/>
      <c r="B46" s="88"/>
      <c r="C46" s="88"/>
    </row>
    <row r="47" spans="1:3" ht="15">
      <c r="A47" s="118"/>
      <c r="B47" s="88"/>
      <c r="C47" s="88"/>
    </row>
    <row r="48" spans="1:3" ht="15">
      <c r="A48" s="118"/>
      <c r="B48" s="88"/>
      <c r="C48" s="88"/>
    </row>
    <row r="49" spans="1:3" ht="15">
      <c r="A49" s="118"/>
      <c r="B49" s="88"/>
      <c r="C49" s="88"/>
    </row>
    <row r="50" spans="1:3" ht="15">
      <c r="A50" s="118"/>
      <c r="B50" s="88"/>
      <c r="C50" s="88"/>
    </row>
    <row r="51" spans="1:3" ht="15">
      <c r="A51" s="118"/>
      <c r="B51" s="88"/>
      <c r="C51" s="88"/>
    </row>
    <row r="52" spans="1:3" ht="15">
      <c r="A52" s="118"/>
      <c r="B52" s="88"/>
      <c r="C52" s="88"/>
    </row>
    <row r="53" spans="1:3" ht="15">
      <c r="A53" s="118"/>
      <c r="B53" s="88"/>
      <c r="C53" s="88"/>
    </row>
    <row r="54" spans="1:3" ht="15">
      <c r="A54" s="118"/>
      <c r="B54" s="88"/>
      <c r="C54" s="88"/>
    </row>
    <row r="55" spans="1:3" ht="15">
      <c r="A55" s="118"/>
      <c r="B55" s="88"/>
      <c r="C55" s="88"/>
    </row>
    <row r="56" spans="1:3" ht="15">
      <c r="A56" s="118"/>
      <c r="B56" s="88"/>
      <c r="C56" s="88"/>
    </row>
    <row r="57" spans="1:3" ht="15">
      <c r="A57" s="118"/>
      <c r="B57" s="88"/>
      <c r="C57" s="88"/>
    </row>
    <row r="58" spans="1:3" ht="15">
      <c r="A58" s="118"/>
      <c r="B58" s="88"/>
      <c r="C58" s="88"/>
    </row>
    <row r="59" spans="1:3" ht="15">
      <c r="A59" s="118"/>
      <c r="B59" s="88"/>
      <c r="C59" s="88"/>
    </row>
    <row r="60" spans="1:3" ht="15">
      <c r="A60" s="118"/>
      <c r="B60" s="88"/>
      <c r="C60" s="88"/>
    </row>
    <row r="61" spans="1:3" ht="15">
      <c r="A61" s="118"/>
      <c r="B61" s="88"/>
      <c r="C61" s="88"/>
    </row>
    <row r="62" spans="1:3" ht="15">
      <c r="A62" s="118"/>
      <c r="B62" s="88"/>
      <c r="C62" s="88"/>
    </row>
    <row r="63" spans="1:3" ht="15">
      <c r="A63" s="118"/>
      <c r="B63" s="88"/>
      <c r="C63" s="88"/>
    </row>
    <row r="64" spans="1:3" ht="15">
      <c r="A64" s="118"/>
      <c r="B64" s="88"/>
      <c r="C64" s="88"/>
    </row>
    <row r="65" spans="1:3" ht="15">
      <c r="A65" s="118"/>
      <c r="B65" s="88"/>
      <c r="C65" s="88"/>
    </row>
    <row r="66" spans="1:3" ht="15">
      <c r="A66" s="118"/>
      <c r="B66" s="88"/>
      <c r="C66" s="88"/>
    </row>
    <row r="67" spans="1:3" ht="15">
      <c r="A67" s="118"/>
      <c r="B67" s="88"/>
      <c r="C67" s="88"/>
    </row>
    <row r="68" spans="1:3" ht="15">
      <c r="A68" s="118"/>
      <c r="B68" s="88"/>
      <c r="C68" s="88"/>
    </row>
    <row r="69" spans="1:3" ht="15">
      <c r="A69" s="118"/>
      <c r="B69" s="88"/>
      <c r="C69" s="88"/>
    </row>
    <row r="70" spans="1:3" ht="15">
      <c r="A70" s="118"/>
      <c r="B70" s="88"/>
      <c r="C70" s="88"/>
    </row>
    <row r="71" spans="1:3" ht="15">
      <c r="A71" s="118"/>
      <c r="B71" s="88"/>
      <c r="C71" s="88"/>
    </row>
    <row r="72" spans="1:3" ht="15">
      <c r="A72" s="118"/>
      <c r="B72" s="88"/>
      <c r="C72" s="88"/>
    </row>
    <row r="73" spans="1:3" ht="15">
      <c r="A73" s="118"/>
      <c r="B73" s="88"/>
      <c r="C73" s="88"/>
    </row>
    <row r="74" spans="1:3" ht="15">
      <c r="A74" s="118"/>
      <c r="B74" s="88"/>
      <c r="C74" s="88"/>
    </row>
    <row r="75" spans="1:3" ht="15">
      <c r="A75" s="118"/>
      <c r="B75" s="88"/>
      <c r="C75" s="88"/>
    </row>
    <row r="76" spans="1:3" ht="15">
      <c r="A76" s="118"/>
      <c r="B76" s="88"/>
      <c r="C76" s="88"/>
    </row>
    <row r="77" spans="1:3" ht="15">
      <c r="A77" s="118"/>
      <c r="B77" s="88"/>
      <c r="C77" s="88"/>
    </row>
    <row r="78" spans="1:3" ht="15">
      <c r="A78" s="118"/>
      <c r="B78" s="88"/>
      <c r="C78" s="88"/>
    </row>
    <row r="79" spans="1:3" ht="15">
      <c r="A79" s="118"/>
      <c r="B79" s="88"/>
      <c r="C79" s="88"/>
    </row>
    <row r="80" spans="1:3" ht="15">
      <c r="A80" s="118"/>
      <c r="B80" s="88"/>
      <c r="C80" s="88"/>
    </row>
    <row r="81" spans="1:3" ht="15">
      <c r="A81" s="118"/>
      <c r="B81" s="88"/>
      <c r="C81" s="88"/>
    </row>
    <row r="82" spans="1:3" ht="15">
      <c r="A82" s="118"/>
      <c r="B82" s="88"/>
      <c r="C82" s="88"/>
    </row>
    <row r="83" spans="1:3" ht="15">
      <c r="A83" s="118"/>
      <c r="B83" s="88"/>
      <c r="C83" s="88"/>
    </row>
    <row r="84" spans="1:3" ht="15">
      <c r="A84" s="118"/>
      <c r="B84" s="88"/>
      <c r="C84" s="88"/>
    </row>
    <row r="85" spans="1:3" ht="15">
      <c r="A85" s="118"/>
      <c r="B85" s="88"/>
      <c r="C85" s="88"/>
    </row>
    <row r="86" spans="1:3" ht="15">
      <c r="A86" s="118"/>
      <c r="B86" s="88"/>
      <c r="C86" s="88"/>
    </row>
    <row r="87" spans="1:3" ht="15">
      <c r="A87" s="118"/>
      <c r="B87" s="88"/>
      <c r="C87" s="88"/>
    </row>
    <row r="88" spans="1:3" ht="15">
      <c r="A88" s="118"/>
      <c r="B88" s="88"/>
      <c r="C88" s="88"/>
    </row>
    <row r="89" spans="1:3" ht="15">
      <c r="A89" s="118"/>
      <c r="B89" s="88"/>
      <c r="C89" s="88"/>
    </row>
    <row r="90" spans="1:3" ht="15">
      <c r="A90" s="118"/>
      <c r="B90" s="88"/>
      <c r="C90" s="88"/>
    </row>
    <row r="91" spans="1:3" ht="15">
      <c r="A91" s="118"/>
      <c r="B91" s="88"/>
      <c r="C91" s="88"/>
    </row>
    <row r="92" spans="1:3" ht="15">
      <c r="A92" s="118"/>
      <c r="B92" s="88"/>
      <c r="C92" s="88"/>
    </row>
    <row r="93" spans="1:3" ht="15">
      <c r="A93" s="118"/>
      <c r="B93" s="88"/>
      <c r="C93" s="88"/>
    </row>
    <row r="94" spans="1:3" ht="15">
      <c r="A94" s="118"/>
      <c r="B94" s="88"/>
      <c r="C94" s="88"/>
    </row>
    <row r="95" spans="1:3" ht="15">
      <c r="A95" s="118"/>
      <c r="B95" s="88"/>
      <c r="C95" s="88"/>
    </row>
    <row r="96" spans="1:3" ht="15">
      <c r="A96" s="118"/>
      <c r="B96" s="88"/>
      <c r="C96" s="88"/>
    </row>
    <row r="97" spans="1:3" ht="15">
      <c r="A97" s="118"/>
      <c r="B97" s="88"/>
      <c r="C97" s="88"/>
    </row>
    <row r="98" spans="1:3" ht="15">
      <c r="A98" s="118"/>
      <c r="B98" s="88"/>
      <c r="C98" s="88"/>
    </row>
    <row r="99" spans="1:3" ht="15">
      <c r="A99" s="118"/>
      <c r="B99" s="88"/>
      <c r="C99" s="88"/>
    </row>
    <row r="100" spans="1:3" ht="15">
      <c r="A100" s="118"/>
      <c r="B100" s="88"/>
      <c r="C100" s="88"/>
    </row>
    <row r="101" spans="1:3" ht="15">
      <c r="A101" s="118"/>
      <c r="B101" s="88"/>
      <c r="C101" s="88"/>
    </row>
    <row r="102" spans="1:3" ht="15">
      <c r="A102" s="118"/>
      <c r="B102" s="88"/>
      <c r="C102" s="88"/>
    </row>
    <row r="103" spans="1:3" ht="15">
      <c r="A103" s="118"/>
      <c r="B103" s="88"/>
      <c r="C103" s="88"/>
    </row>
    <row r="104" spans="1:3" ht="15">
      <c r="A104" s="118"/>
      <c r="B104" s="88"/>
      <c r="C104" s="88"/>
    </row>
    <row r="105" spans="1:3" ht="15">
      <c r="A105" s="118"/>
      <c r="B105" s="88"/>
      <c r="C105" s="88"/>
    </row>
    <row r="106" spans="1:3" ht="15">
      <c r="A106" s="118"/>
      <c r="B106" s="88"/>
      <c r="C106" s="88"/>
    </row>
    <row r="107" spans="1:3" ht="15">
      <c r="A107" s="118"/>
      <c r="B107" s="88"/>
      <c r="C107" s="88"/>
    </row>
    <row r="108" spans="1:3" ht="15">
      <c r="A108" s="118"/>
      <c r="B108" s="88"/>
      <c r="C108" s="88"/>
    </row>
    <row r="109" spans="1:3" ht="15">
      <c r="A109" s="118"/>
      <c r="B109" s="88"/>
      <c r="C109" s="88"/>
    </row>
    <row r="110" spans="1:3" ht="15">
      <c r="A110" s="118"/>
      <c r="B110" s="88"/>
      <c r="C110" s="88"/>
    </row>
    <row r="111" spans="1:3" ht="15">
      <c r="A111" s="118"/>
      <c r="B111" s="88"/>
      <c r="C111" s="88"/>
    </row>
    <row r="112" spans="1:3" ht="15">
      <c r="A112" s="118"/>
      <c r="B112" s="88"/>
      <c r="C112" s="88"/>
    </row>
    <row r="113" spans="1:3" ht="15">
      <c r="A113" s="118"/>
      <c r="B113" s="88"/>
      <c r="C113" s="88"/>
    </row>
    <row r="114" spans="1:3" ht="15">
      <c r="A114" s="118"/>
      <c r="B114" s="88"/>
      <c r="C114" s="88"/>
    </row>
    <row r="115" spans="1:3" ht="15">
      <c r="A115" s="118"/>
      <c r="B115" s="88"/>
      <c r="C115" s="88"/>
    </row>
    <row r="116" spans="1:3" ht="15">
      <c r="A116" s="118"/>
      <c r="B116" s="88"/>
      <c r="C116" s="88"/>
    </row>
    <row r="117" spans="1:3" ht="15">
      <c r="A117" s="118"/>
      <c r="B117" s="88"/>
      <c r="C117" s="88"/>
    </row>
    <row r="118" spans="1:3" ht="15">
      <c r="A118" s="118"/>
      <c r="B118" s="88"/>
      <c r="C118" s="88"/>
    </row>
    <row r="119" spans="1:3" ht="15">
      <c r="A119" s="118"/>
      <c r="B119" s="88"/>
      <c r="C119" s="88"/>
    </row>
    <row r="120" spans="1:3" ht="15">
      <c r="A120" s="118"/>
      <c r="B120" s="88"/>
      <c r="C120" s="88"/>
    </row>
    <row r="121" spans="1:3" ht="15">
      <c r="A121" s="118"/>
      <c r="B121" s="88"/>
      <c r="C121" s="88"/>
    </row>
    <row r="122" spans="1:3" ht="15">
      <c r="A122" s="118"/>
      <c r="B122" s="88"/>
      <c r="C122" s="88"/>
    </row>
    <row r="123" spans="1:3" ht="15">
      <c r="A123" s="118"/>
      <c r="B123" s="88"/>
      <c r="C123" s="88"/>
    </row>
    <row r="124" spans="1:3" ht="15">
      <c r="A124" s="118"/>
      <c r="B124" s="88"/>
      <c r="C124" s="88"/>
    </row>
    <row r="125" spans="1:3" ht="15">
      <c r="A125" s="118"/>
      <c r="B125" s="88"/>
      <c r="C125" s="88"/>
    </row>
  </sheetData>
  <sheetProtection/>
  <mergeCells count="3">
    <mergeCell ref="A1:C1"/>
    <mergeCell ref="A2:C2"/>
    <mergeCell ref="A3:C3"/>
  </mergeCells>
  <printOptions/>
  <pageMargins left="0.7480314960629921" right="0.7480314960629921" top="0.33" bottom="0.8" header="0" footer="0"/>
  <pageSetup horizontalDpi="600" verticalDpi="600" orientation="landscape" scale="90" r:id="rId1"/>
</worksheet>
</file>

<file path=xl/worksheets/sheet4.xml><?xml version="1.0" encoding="utf-8"?>
<worksheet xmlns="http://schemas.openxmlformats.org/spreadsheetml/2006/main" xmlns:r="http://schemas.openxmlformats.org/officeDocument/2006/relationships">
  <dimension ref="A1:I71"/>
  <sheetViews>
    <sheetView view="pageBreakPreview" zoomScale="70" zoomScaleSheetLayoutView="70" zoomScalePageLayoutView="0" workbookViewId="0" topLeftCell="A5">
      <selection activeCell="F23" sqref="F23"/>
    </sheetView>
  </sheetViews>
  <sheetFormatPr defaultColWidth="11.421875" defaultRowHeight="12.75"/>
  <cols>
    <col min="1" max="1" width="6.28125" style="122" customWidth="1"/>
    <col min="2" max="2" width="36.140625" style="123" customWidth="1"/>
    <col min="3" max="3" width="7.140625" style="122" customWidth="1"/>
    <col min="4" max="4" width="16.00390625" style="123" customWidth="1"/>
    <col min="5" max="5" width="7.57421875" style="122" customWidth="1"/>
    <col min="6" max="6" width="17.8515625" style="122" customWidth="1"/>
    <col min="7" max="7" width="16.8515625" style="122" customWidth="1"/>
    <col min="8" max="8" width="17.28125" style="122" customWidth="1"/>
    <col min="9" max="9" width="16.421875" style="122" customWidth="1"/>
    <col min="10" max="16384" width="11.421875" style="122" customWidth="1"/>
  </cols>
  <sheetData>
    <row r="1" spans="1:9" ht="15">
      <c r="A1" s="203" t="s">
        <v>54</v>
      </c>
      <c r="B1" s="203"/>
      <c r="C1" s="203"/>
      <c r="D1" s="203"/>
      <c r="E1" s="203"/>
      <c r="F1" s="203"/>
      <c r="G1" s="203"/>
      <c r="H1" s="203"/>
      <c r="I1" s="203"/>
    </row>
    <row r="2" spans="1:9" ht="15">
      <c r="A2" s="203" t="s">
        <v>114</v>
      </c>
      <c r="B2" s="203"/>
      <c r="C2" s="203"/>
      <c r="D2" s="203"/>
      <c r="E2" s="203"/>
      <c r="F2" s="203"/>
      <c r="G2" s="203"/>
      <c r="H2" s="203"/>
      <c r="I2" s="203"/>
    </row>
    <row r="3" spans="1:9" ht="15">
      <c r="A3" s="203" t="s">
        <v>115</v>
      </c>
      <c r="B3" s="203"/>
      <c r="C3" s="203"/>
      <c r="D3" s="203"/>
      <c r="E3" s="203"/>
      <c r="F3" s="203"/>
      <c r="G3" s="203"/>
      <c r="H3" s="203"/>
      <c r="I3" s="203"/>
    </row>
    <row r="4" spans="1:9" ht="54" customHeight="1">
      <c r="A4" s="204" t="s">
        <v>116</v>
      </c>
      <c r="B4" s="204"/>
      <c r="C4" s="204"/>
      <c r="D4" s="204"/>
      <c r="E4" s="204"/>
      <c r="F4" s="204"/>
      <c r="G4" s="204"/>
      <c r="H4" s="204"/>
      <c r="I4" s="204"/>
    </row>
    <row r="5" spans="1:9" ht="31.5" customHeight="1">
      <c r="A5" s="203" t="s">
        <v>117</v>
      </c>
      <c r="B5" s="203"/>
      <c r="C5" s="203"/>
      <c r="D5" s="203"/>
      <c r="E5" s="203"/>
      <c r="F5" s="203"/>
      <c r="G5" s="203"/>
      <c r="H5" s="203"/>
      <c r="I5" s="203"/>
    </row>
    <row r="6" spans="6:9" ht="36" customHeight="1">
      <c r="F6" s="137" t="s">
        <v>78</v>
      </c>
      <c r="G6" s="137" t="s">
        <v>80</v>
      </c>
      <c r="H6" s="137" t="s">
        <v>82</v>
      </c>
      <c r="I6" s="137" t="s">
        <v>84</v>
      </c>
    </row>
    <row r="7" spans="1:9" ht="15">
      <c r="A7" s="124" t="s">
        <v>48</v>
      </c>
      <c r="B7" s="125" t="s">
        <v>118</v>
      </c>
      <c r="C7" s="124" t="s">
        <v>119</v>
      </c>
      <c r="D7" s="125" t="s">
        <v>120</v>
      </c>
      <c r="E7" s="124" t="s">
        <v>121</v>
      </c>
      <c r="F7" s="126" t="s">
        <v>61</v>
      </c>
      <c r="G7" s="126" t="s">
        <v>61</v>
      </c>
      <c r="H7" s="126" t="s">
        <v>61</v>
      </c>
      <c r="I7" s="126" t="s">
        <v>61</v>
      </c>
    </row>
    <row r="8" spans="1:9" ht="17.25" customHeight="1">
      <c r="A8" s="202">
        <v>1</v>
      </c>
      <c r="B8" s="127" t="s">
        <v>122</v>
      </c>
      <c r="C8" s="128"/>
      <c r="D8" s="134"/>
      <c r="E8" s="128"/>
      <c r="F8" s="128"/>
      <c r="G8" s="128"/>
      <c r="H8" s="128"/>
      <c r="I8" s="128"/>
    </row>
    <row r="9" spans="1:9" ht="15">
      <c r="A9" s="202"/>
      <c r="B9" s="129" t="s">
        <v>123</v>
      </c>
      <c r="C9" s="130" t="s">
        <v>124</v>
      </c>
      <c r="D9" s="135" t="s">
        <v>125</v>
      </c>
      <c r="E9" s="130" t="s">
        <v>126</v>
      </c>
      <c r="F9" s="130" t="s">
        <v>45</v>
      </c>
      <c r="G9" s="130" t="s">
        <v>45</v>
      </c>
      <c r="H9" s="130" t="s">
        <v>45</v>
      </c>
      <c r="I9" s="130" t="s">
        <v>45</v>
      </c>
    </row>
    <row r="10" spans="1:9" ht="30">
      <c r="A10" s="202"/>
      <c r="B10" s="129" t="s">
        <v>127</v>
      </c>
      <c r="C10" s="130" t="s">
        <v>124</v>
      </c>
      <c r="D10" s="135" t="s">
        <v>128</v>
      </c>
      <c r="E10" s="130" t="s">
        <v>129</v>
      </c>
      <c r="F10" s="130" t="s">
        <v>45</v>
      </c>
      <c r="G10" s="130" t="s">
        <v>45</v>
      </c>
      <c r="H10" s="130" t="s">
        <v>45</v>
      </c>
      <c r="I10" s="130" t="s">
        <v>45</v>
      </c>
    </row>
    <row r="11" spans="1:9" ht="15">
      <c r="A11" s="202"/>
      <c r="B11" s="129" t="s">
        <v>130</v>
      </c>
      <c r="C11" s="130" t="s">
        <v>124</v>
      </c>
      <c r="D11" s="135" t="s">
        <v>131</v>
      </c>
      <c r="E11" s="130" t="s">
        <v>129</v>
      </c>
      <c r="F11" s="130" t="s">
        <v>45</v>
      </c>
      <c r="G11" s="130" t="s">
        <v>45</v>
      </c>
      <c r="H11" s="130" t="s">
        <v>45</v>
      </c>
      <c r="I11" s="130" t="s">
        <v>45</v>
      </c>
    </row>
    <row r="12" spans="1:9" ht="15">
      <c r="A12" s="202"/>
      <c r="B12" s="129" t="s">
        <v>132</v>
      </c>
      <c r="C12" s="130" t="s">
        <v>124</v>
      </c>
      <c r="D12" s="135" t="s">
        <v>133</v>
      </c>
      <c r="E12" s="130" t="s">
        <v>129</v>
      </c>
      <c r="F12" s="130" t="s">
        <v>45</v>
      </c>
      <c r="G12" s="130" t="s">
        <v>45</v>
      </c>
      <c r="H12" s="130" t="s">
        <v>45</v>
      </c>
      <c r="I12" s="130" t="s">
        <v>45</v>
      </c>
    </row>
    <row r="13" spans="1:9" ht="15">
      <c r="A13" s="202"/>
      <c r="B13" s="129" t="s">
        <v>130</v>
      </c>
      <c r="C13" s="130" t="s">
        <v>124</v>
      </c>
      <c r="D13" s="135" t="s">
        <v>134</v>
      </c>
      <c r="E13" s="130" t="s">
        <v>129</v>
      </c>
      <c r="F13" s="130" t="s">
        <v>45</v>
      </c>
      <c r="G13" s="130" t="s">
        <v>45</v>
      </c>
      <c r="H13" s="130" t="s">
        <v>45</v>
      </c>
      <c r="I13" s="130" t="s">
        <v>45</v>
      </c>
    </row>
    <row r="14" spans="1:9" ht="30">
      <c r="A14" s="202"/>
      <c r="B14" s="129" t="s">
        <v>135</v>
      </c>
      <c r="C14" s="130" t="s">
        <v>124</v>
      </c>
      <c r="D14" s="135" t="s">
        <v>136</v>
      </c>
      <c r="E14" s="130" t="s">
        <v>129</v>
      </c>
      <c r="F14" s="130" t="s">
        <v>45</v>
      </c>
      <c r="G14" s="130" t="s">
        <v>45</v>
      </c>
      <c r="H14" s="130" t="s">
        <v>45</v>
      </c>
      <c r="I14" s="130" t="s">
        <v>45</v>
      </c>
    </row>
    <row r="15" spans="1:9" ht="15">
      <c r="A15" s="202"/>
      <c r="B15" s="129" t="s">
        <v>130</v>
      </c>
      <c r="C15" s="130" t="s">
        <v>124</v>
      </c>
      <c r="D15" s="135" t="s">
        <v>137</v>
      </c>
      <c r="E15" s="130" t="s">
        <v>129</v>
      </c>
      <c r="F15" s="130" t="s">
        <v>45</v>
      </c>
      <c r="G15" s="130" t="s">
        <v>45</v>
      </c>
      <c r="H15" s="130" t="s">
        <v>45</v>
      </c>
      <c r="I15" s="130" t="s">
        <v>45</v>
      </c>
    </row>
    <row r="16" spans="1:9" ht="15">
      <c r="A16" s="202"/>
      <c r="B16" s="129" t="s">
        <v>138</v>
      </c>
      <c r="C16" s="130" t="s">
        <v>124</v>
      </c>
      <c r="D16" s="135" t="s">
        <v>139</v>
      </c>
      <c r="E16" s="130" t="s">
        <v>126</v>
      </c>
      <c r="F16" s="130" t="s">
        <v>45</v>
      </c>
      <c r="G16" s="130" t="s">
        <v>45</v>
      </c>
      <c r="H16" s="130" t="s">
        <v>45</v>
      </c>
      <c r="I16" s="130" t="s">
        <v>45</v>
      </c>
    </row>
    <row r="17" spans="1:9" ht="15">
      <c r="A17" s="202"/>
      <c r="B17" s="129" t="s">
        <v>140</v>
      </c>
      <c r="C17" s="130" t="s">
        <v>124</v>
      </c>
      <c r="D17" s="135" t="s">
        <v>141</v>
      </c>
      <c r="E17" s="130" t="s">
        <v>126</v>
      </c>
      <c r="F17" s="130" t="s">
        <v>45</v>
      </c>
      <c r="G17" s="130" t="s">
        <v>45</v>
      </c>
      <c r="H17" s="130" t="s">
        <v>45</v>
      </c>
      <c r="I17" s="130" t="s">
        <v>45</v>
      </c>
    </row>
    <row r="18" spans="1:9" ht="15">
      <c r="A18" s="202"/>
      <c r="B18" s="129" t="s">
        <v>142</v>
      </c>
      <c r="C18" s="130" t="s">
        <v>124</v>
      </c>
      <c r="D18" s="135" t="s">
        <v>143</v>
      </c>
      <c r="E18" s="130" t="s">
        <v>126</v>
      </c>
      <c r="F18" s="130" t="s">
        <v>45</v>
      </c>
      <c r="G18" s="130" t="s">
        <v>45</v>
      </c>
      <c r="H18" s="130" t="s">
        <v>45</v>
      </c>
      <c r="I18" s="130" t="s">
        <v>45</v>
      </c>
    </row>
    <row r="19" spans="1:9" ht="15">
      <c r="A19" s="202"/>
      <c r="B19" s="129" t="s">
        <v>144</v>
      </c>
      <c r="C19" s="130" t="s">
        <v>124</v>
      </c>
      <c r="D19" s="135" t="s">
        <v>145</v>
      </c>
      <c r="E19" s="130" t="s">
        <v>129</v>
      </c>
      <c r="F19" s="130" t="s">
        <v>45</v>
      </c>
      <c r="G19" s="130" t="s">
        <v>45</v>
      </c>
      <c r="H19" s="130" t="s">
        <v>45</v>
      </c>
      <c r="I19" s="130" t="s">
        <v>45</v>
      </c>
    </row>
    <row r="20" spans="1:9" ht="30">
      <c r="A20" s="202"/>
      <c r="B20" s="129" t="s">
        <v>146</v>
      </c>
      <c r="C20" s="130" t="s">
        <v>124</v>
      </c>
      <c r="D20" s="135" t="s">
        <v>147</v>
      </c>
      <c r="E20" s="130" t="s">
        <v>129</v>
      </c>
      <c r="F20" s="130" t="s">
        <v>45</v>
      </c>
      <c r="G20" s="130" t="s">
        <v>45</v>
      </c>
      <c r="H20" s="130" t="s">
        <v>45</v>
      </c>
      <c r="I20" s="130" t="s">
        <v>45</v>
      </c>
    </row>
    <row r="21" spans="1:9" ht="15">
      <c r="A21" s="202"/>
      <c r="B21" s="129" t="s">
        <v>148</v>
      </c>
      <c r="C21" s="130" t="s">
        <v>124</v>
      </c>
      <c r="D21" s="135" t="s">
        <v>149</v>
      </c>
      <c r="E21" s="130" t="s">
        <v>126</v>
      </c>
      <c r="F21" s="130" t="s">
        <v>45</v>
      </c>
      <c r="G21" s="130" t="s">
        <v>45</v>
      </c>
      <c r="H21" s="130" t="s">
        <v>45</v>
      </c>
      <c r="I21" s="130" t="s">
        <v>45</v>
      </c>
    </row>
    <row r="22" spans="1:9" ht="15">
      <c r="A22" s="202"/>
      <c r="B22" s="129" t="s">
        <v>150</v>
      </c>
      <c r="C22" s="130" t="s">
        <v>124</v>
      </c>
      <c r="D22" s="135" t="s">
        <v>151</v>
      </c>
      <c r="E22" s="130" t="s">
        <v>126</v>
      </c>
      <c r="F22" s="130" t="s">
        <v>45</v>
      </c>
      <c r="G22" s="130" t="s">
        <v>45</v>
      </c>
      <c r="H22" s="130" t="s">
        <v>45</v>
      </c>
      <c r="I22" s="130" t="s">
        <v>45</v>
      </c>
    </row>
    <row r="23" spans="1:9" ht="15">
      <c r="A23" s="202"/>
      <c r="B23" s="129" t="s">
        <v>152</v>
      </c>
      <c r="C23" s="130" t="s">
        <v>124</v>
      </c>
      <c r="D23" s="135" t="s">
        <v>153</v>
      </c>
      <c r="E23" s="130" t="s">
        <v>126</v>
      </c>
      <c r="F23" s="130" t="s">
        <v>45</v>
      </c>
      <c r="G23" s="130" t="s">
        <v>45</v>
      </c>
      <c r="H23" s="130" t="s">
        <v>45</v>
      </c>
      <c r="I23" s="130" t="s">
        <v>45</v>
      </c>
    </row>
    <row r="24" spans="1:9" ht="15">
      <c r="A24" s="202"/>
      <c r="B24" s="129" t="s">
        <v>154</v>
      </c>
      <c r="C24" s="130" t="s">
        <v>124</v>
      </c>
      <c r="D24" s="135" t="s">
        <v>155</v>
      </c>
      <c r="E24" s="130" t="s">
        <v>156</v>
      </c>
      <c r="F24" s="130" t="s">
        <v>45</v>
      </c>
      <c r="G24" s="130" t="s">
        <v>45</v>
      </c>
      <c r="H24" s="130" t="s">
        <v>45</v>
      </c>
      <c r="I24" s="130" t="s">
        <v>45</v>
      </c>
    </row>
    <row r="25" spans="1:9" ht="30">
      <c r="A25" s="202"/>
      <c r="B25" s="129" t="s">
        <v>157</v>
      </c>
      <c r="C25" s="130" t="s">
        <v>124</v>
      </c>
      <c r="D25" s="135" t="s">
        <v>158</v>
      </c>
      <c r="E25" s="130" t="s">
        <v>159</v>
      </c>
      <c r="F25" s="130" t="s">
        <v>45</v>
      </c>
      <c r="G25" s="130" t="s">
        <v>45</v>
      </c>
      <c r="H25" s="130" t="s">
        <v>45</v>
      </c>
      <c r="I25" s="130" t="s">
        <v>45</v>
      </c>
    </row>
    <row r="26" spans="1:9" ht="15">
      <c r="A26" s="202"/>
      <c r="B26" s="127" t="s">
        <v>160</v>
      </c>
      <c r="C26" s="128"/>
      <c r="D26" s="134"/>
      <c r="E26" s="128"/>
      <c r="F26" s="128"/>
      <c r="G26" s="128"/>
      <c r="H26" s="128"/>
      <c r="I26" s="128"/>
    </row>
    <row r="27" spans="1:9" ht="15">
      <c r="A27" s="202"/>
      <c r="B27" s="129" t="s">
        <v>161</v>
      </c>
      <c r="C27" s="130" t="s">
        <v>124</v>
      </c>
      <c r="D27" s="135" t="s">
        <v>162</v>
      </c>
      <c r="E27" s="130">
        <v>3</v>
      </c>
      <c r="F27" s="130" t="s">
        <v>45</v>
      </c>
      <c r="G27" s="130" t="s">
        <v>45</v>
      </c>
      <c r="H27" s="130" t="s">
        <v>45</v>
      </c>
      <c r="I27" s="130" t="s">
        <v>45</v>
      </c>
    </row>
    <row r="28" spans="1:9" ht="15">
      <c r="A28" s="202"/>
      <c r="B28" s="129" t="s">
        <v>130</v>
      </c>
      <c r="C28" s="130" t="s">
        <v>124</v>
      </c>
      <c r="D28" s="135" t="s">
        <v>163</v>
      </c>
      <c r="E28" s="130">
        <v>3</v>
      </c>
      <c r="F28" s="130" t="s">
        <v>45</v>
      </c>
      <c r="G28" s="130" t="s">
        <v>45</v>
      </c>
      <c r="H28" s="130" t="s">
        <v>45</v>
      </c>
      <c r="I28" s="130" t="s">
        <v>45</v>
      </c>
    </row>
    <row r="29" spans="1:9" ht="15">
      <c r="A29" s="202"/>
      <c r="B29" s="129" t="s">
        <v>164</v>
      </c>
      <c r="C29" s="130" t="s">
        <v>124</v>
      </c>
      <c r="D29" s="135" t="s">
        <v>165</v>
      </c>
      <c r="E29" s="130">
        <v>3</v>
      </c>
      <c r="F29" s="130" t="s">
        <v>45</v>
      </c>
      <c r="G29" s="130" t="s">
        <v>45</v>
      </c>
      <c r="H29" s="130" t="s">
        <v>45</v>
      </c>
      <c r="I29" s="130" t="s">
        <v>45</v>
      </c>
    </row>
    <row r="30" spans="1:9" ht="15">
      <c r="A30" s="202"/>
      <c r="B30" s="129" t="s">
        <v>166</v>
      </c>
      <c r="C30" s="130" t="s">
        <v>124</v>
      </c>
      <c r="D30" s="135" t="s">
        <v>167</v>
      </c>
      <c r="E30" s="130">
        <v>3</v>
      </c>
      <c r="F30" s="130" t="s">
        <v>45</v>
      </c>
      <c r="G30" s="130" t="s">
        <v>45</v>
      </c>
      <c r="H30" s="130" t="s">
        <v>45</v>
      </c>
      <c r="I30" s="130" t="s">
        <v>45</v>
      </c>
    </row>
    <row r="31" spans="1:9" ht="15">
      <c r="A31" s="202"/>
      <c r="B31" s="129" t="s">
        <v>130</v>
      </c>
      <c r="C31" s="130" t="s">
        <v>124</v>
      </c>
      <c r="D31" s="135" t="s">
        <v>168</v>
      </c>
      <c r="E31" s="130">
        <v>3</v>
      </c>
      <c r="F31" s="130" t="s">
        <v>45</v>
      </c>
      <c r="G31" s="130" t="s">
        <v>45</v>
      </c>
      <c r="H31" s="130" t="s">
        <v>45</v>
      </c>
      <c r="I31" s="130" t="s">
        <v>45</v>
      </c>
    </row>
    <row r="32" spans="1:9" ht="15">
      <c r="A32" s="202"/>
      <c r="B32" s="129" t="s">
        <v>169</v>
      </c>
      <c r="C32" s="130" t="s">
        <v>124</v>
      </c>
      <c r="D32" s="135" t="s">
        <v>170</v>
      </c>
      <c r="E32" s="130">
        <v>6</v>
      </c>
      <c r="F32" s="130" t="s">
        <v>45</v>
      </c>
      <c r="G32" s="130" t="s">
        <v>45</v>
      </c>
      <c r="H32" s="130" t="s">
        <v>45</v>
      </c>
      <c r="I32" s="130" t="s">
        <v>45</v>
      </c>
    </row>
    <row r="33" spans="1:9" ht="15">
      <c r="A33" s="202"/>
      <c r="B33" s="129" t="s">
        <v>130</v>
      </c>
      <c r="C33" s="130" t="s">
        <v>124</v>
      </c>
      <c r="D33" s="135" t="s">
        <v>171</v>
      </c>
      <c r="E33" s="130">
        <v>6</v>
      </c>
      <c r="F33" s="130" t="s">
        <v>45</v>
      </c>
      <c r="G33" s="130" t="s">
        <v>45</v>
      </c>
      <c r="H33" s="130" t="s">
        <v>45</v>
      </c>
      <c r="I33" s="130" t="s">
        <v>45</v>
      </c>
    </row>
    <row r="34" spans="1:9" ht="15">
      <c r="A34" s="202"/>
      <c r="B34" s="129" t="s">
        <v>172</v>
      </c>
      <c r="C34" s="130" t="s">
        <v>124</v>
      </c>
      <c r="D34" s="135" t="s">
        <v>173</v>
      </c>
      <c r="E34" s="130">
        <v>6</v>
      </c>
      <c r="F34" s="130" t="s">
        <v>45</v>
      </c>
      <c r="G34" s="130" t="s">
        <v>45</v>
      </c>
      <c r="H34" s="130" t="s">
        <v>45</v>
      </c>
      <c r="I34" s="130" t="s">
        <v>45</v>
      </c>
    </row>
    <row r="35" spans="1:9" ht="15">
      <c r="A35" s="202"/>
      <c r="B35" s="129" t="s">
        <v>130</v>
      </c>
      <c r="C35" s="130" t="s">
        <v>124</v>
      </c>
      <c r="D35" s="135" t="s">
        <v>174</v>
      </c>
      <c r="E35" s="130">
        <v>6</v>
      </c>
      <c r="F35" s="130" t="s">
        <v>45</v>
      </c>
      <c r="G35" s="130" t="s">
        <v>45</v>
      </c>
      <c r="H35" s="130" t="s">
        <v>45</v>
      </c>
      <c r="I35" s="130" t="s">
        <v>45</v>
      </c>
    </row>
    <row r="36" spans="1:9" ht="15">
      <c r="A36" s="202"/>
      <c r="B36" s="129" t="s">
        <v>175</v>
      </c>
      <c r="C36" s="130" t="s">
        <v>124</v>
      </c>
      <c r="D36" s="135" t="s">
        <v>176</v>
      </c>
      <c r="E36" s="130">
        <v>3</v>
      </c>
      <c r="F36" s="130" t="s">
        <v>45</v>
      </c>
      <c r="G36" s="130" t="s">
        <v>45</v>
      </c>
      <c r="H36" s="130" t="s">
        <v>45</v>
      </c>
      <c r="I36" s="130" t="s">
        <v>45</v>
      </c>
    </row>
    <row r="37" spans="1:9" ht="15">
      <c r="A37" s="202"/>
      <c r="B37" s="129" t="s">
        <v>130</v>
      </c>
      <c r="C37" s="130" t="s">
        <v>124</v>
      </c>
      <c r="D37" s="135" t="s">
        <v>177</v>
      </c>
      <c r="E37" s="130">
        <v>3</v>
      </c>
      <c r="F37" s="130" t="s">
        <v>45</v>
      </c>
      <c r="G37" s="130" t="s">
        <v>45</v>
      </c>
      <c r="H37" s="130" t="s">
        <v>45</v>
      </c>
      <c r="I37" s="130" t="s">
        <v>45</v>
      </c>
    </row>
    <row r="38" spans="1:9" ht="15">
      <c r="A38" s="202"/>
      <c r="B38" s="127" t="s">
        <v>178</v>
      </c>
      <c r="C38" s="128"/>
      <c r="D38" s="134"/>
      <c r="E38" s="128"/>
      <c r="F38" s="128"/>
      <c r="G38" s="128"/>
      <c r="H38" s="128"/>
      <c r="I38" s="128"/>
    </row>
    <row r="39" spans="1:9" ht="30">
      <c r="A39" s="202"/>
      <c r="B39" s="129" t="s">
        <v>179</v>
      </c>
      <c r="C39" s="130" t="s">
        <v>124</v>
      </c>
      <c r="D39" s="135" t="s">
        <v>180</v>
      </c>
      <c r="E39" s="130">
        <v>4</v>
      </c>
      <c r="F39" s="130" t="s">
        <v>45</v>
      </c>
      <c r="G39" s="130" t="s">
        <v>45</v>
      </c>
      <c r="H39" s="130" t="s">
        <v>45</v>
      </c>
      <c r="I39" s="130" t="s">
        <v>45</v>
      </c>
    </row>
    <row r="40" spans="1:9" ht="15">
      <c r="A40" s="202"/>
      <c r="B40" s="129" t="s">
        <v>181</v>
      </c>
      <c r="C40" s="130" t="s">
        <v>124</v>
      </c>
      <c r="D40" s="135" t="s">
        <v>182</v>
      </c>
      <c r="E40" s="130">
        <v>4</v>
      </c>
      <c r="F40" s="130" t="s">
        <v>45</v>
      </c>
      <c r="G40" s="130" t="s">
        <v>45</v>
      </c>
      <c r="H40" s="130" t="s">
        <v>45</v>
      </c>
      <c r="I40" s="130" t="s">
        <v>45</v>
      </c>
    </row>
    <row r="41" ht="15">
      <c r="B41" s="131"/>
    </row>
    <row r="43" spans="1:9" ht="24.75" customHeight="1">
      <c r="A43" s="124" t="s">
        <v>48</v>
      </c>
      <c r="B43" s="125" t="s">
        <v>183</v>
      </c>
      <c r="C43" s="124" t="s">
        <v>119</v>
      </c>
      <c r="D43" s="125" t="s">
        <v>120</v>
      </c>
      <c r="E43" s="124" t="s">
        <v>121</v>
      </c>
      <c r="F43" s="125" t="s">
        <v>61</v>
      </c>
      <c r="G43" s="125" t="s">
        <v>61</v>
      </c>
      <c r="H43" s="125" t="s">
        <v>61</v>
      </c>
      <c r="I43" s="125" t="s">
        <v>61</v>
      </c>
    </row>
    <row r="44" spans="1:9" ht="45">
      <c r="A44" s="202">
        <v>2</v>
      </c>
      <c r="B44" s="129" t="s">
        <v>184</v>
      </c>
      <c r="C44" s="132" t="s">
        <v>183</v>
      </c>
      <c r="D44" s="133" t="s">
        <v>185</v>
      </c>
      <c r="E44" s="132">
        <v>1</v>
      </c>
      <c r="F44" s="130" t="s">
        <v>229</v>
      </c>
      <c r="G44" s="130" t="s">
        <v>229</v>
      </c>
      <c r="H44" s="130" t="s">
        <v>229</v>
      </c>
      <c r="I44" s="130" t="s">
        <v>45</v>
      </c>
    </row>
    <row r="45" spans="1:9" ht="15">
      <c r="A45" s="202"/>
      <c r="B45" s="129" t="s">
        <v>186</v>
      </c>
      <c r="C45" s="132" t="s">
        <v>183</v>
      </c>
      <c r="D45" s="133" t="s">
        <v>187</v>
      </c>
      <c r="E45" s="132">
        <v>34</v>
      </c>
      <c r="F45" s="130" t="s">
        <v>229</v>
      </c>
      <c r="G45" s="130" t="s">
        <v>229</v>
      </c>
      <c r="H45" s="130" t="s">
        <v>229</v>
      </c>
      <c r="I45" s="130" t="s">
        <v>45</v>
      </c>
    </row>
    <row r="46" spans="1:9" ht="30">
      <c r="A46" s="202"/>
      <c r="B46" s="129" t="s">
        <v>188</v>
      </c>
      <c r="C46" s="132" t="s">
        <v>183</v>
      </c>
      <c r="D46" s="133" t="s">
        <v>189</v>
      </c>
      <c r="E46" s="132">
        <v>14</v>
      </c>
      <c r="F46" s="130" t="s">
        <v>229</v>
      </c>
      <c r="G46" s="130" t="s">
        <v>229</v>
      </c>
      <c r="H46" s="130" t="s">
        <v>229</v>
      </c>
      <c r="I46" s="130" t="s">
        <v>45</v>
      </c>
    </row>
    <row r="47" spans="1:9" ht="30">
      <c r="A47" s="202"/>
      <c r="B47" s="129" t="s">
        <v>190</v>
      </c>
      <c r="C47" s="132" t="s">
        <v>183</v>
      </c>
      <c r="D47" s="133" t="s">
        <v>191</v>
      </c>
      <c r="E47" s="132">
        <v>3</v>
      </c>
      <c r="F47" s="130" t="s">
        <v>229</v>
      </c>
      <c r="G47" s="130" t="s">
        <v>229</v>
      </c>
      <c r="H47" s="130" t="s">
        <v>229</v>
      </c>
      <c r="I47" s="130" t="s">
        <v>45</v>
      </c>
    </row>
    <row r="48" spans="1:9" ht="30">
      <c r="A48" s="202"/>
      <c r="B48" s="129" t="s">
        <v>192</v>
      </c>
      <c r="C48" s="132" t="s">
        <v>183</v>
      </c>
      <c r="D48" s="133" t="s">
        <v>193</v>
      </c>
      <c r="E48" s="132">
        <v>1</v>
      </c>
      <c r="F48" s="130" t="s">
        <v>229</v>
      </c>
      <c r="G48" s="130" t="s">
        <v>229</v>
      </c>
      <c r="H48" s="130" t="s">
        <v>229</v>
      </c>
      <c r="I48" s="130" t="s">
        <v>45</v>
      </c>
    </row>
    <row r="49" spans="1:9" ht="30">
      <c r="A49" s="202"/>
      <c r="B49" s="129" t="s">
        <v>194</v>
      </c>
      <c r="C49" s="132" t="s">
        <v>183</v>
      </c>
      <c r="D49" s="133" t="s">
        <v>195</v>
      </c>
      <c r="E49" s="132">
        <v>6</v>
      </c>
      <c r="F49" s="130" t="s">
        <v>229</v>
      </c>
      <c r="G49" s="130" t="s">
        <v>229</v>
      </c>
      <c r="H49" s="130" t="s">
        <v>229</v>
      </c>
      <c r="I49" s="130" t="s">
        <v>45</v>
      </c>
    </row>
    <row r="50" spans="1:9" ht="45">
      <c r="A50" s="202"/>
      <c r="B50" s="129" t="s">
        <v>196</v>
      </c>
      <c r="C50" s="132" t="s">
        <v>183</v>
      </c>
      <c r="D50" s="133" t="s">
        <v>197</v>
      </c>
      <c r="E50" s="132">
        <v>1</v>
      </c>
      <c r="F50" s="130" t="s">
        <v>229</v>
      </c>
      <c r="G50" s="130" t="s">
        <v>229</v>
      </c>
      <c r="H50" s="130" t="s">
        <v>229</v>
      </c>
      <c r="I50" s="130" t="s">
        <v>45</v>
      </c>
    </row>
    <row r="51" spans="1:9" ht="30">
      <c r="A51" s="202"/>
      <c r="B51" s="129" t="s">
        <v>198</v>
      </c>
      <c r="C51" s="132" t="s">
        <v>183</v>
      </c>
      <c r="D51" s="133" t="s">
        <v>199</v>
      </c>
      <c r="E51" s="132">
        <v>10</v>
      </c>
      <c r="F51" s="130" t="s">
        <v>229</v>
      </c>
      <c r="G51" s="130" t="s">
        <v>229</v>
      </c>
      <c r="H51" s="130" t="s">
        <v>229</v>
      </c>
      <c r="I51" s="130" t="s">
        <v>45</v>
      </c>
    </row>
    <row r="52" spans="1:9" ht="30">
      <c r="A52" s="202"/>
      <c r="B52" s="129" t="s">
        <v>200</v>
      </c>
      <c r="C52" s="132" t="s">
        <v>183</v>
      </c>
      <c r="D52" s="133" t="s">
        <v>201</v>
      </c>
      <c r="E52" s="132">
        <v>10</v>
      </c>
      <c r="F52" s="130" t="s">
        <v>229</v>
      </c>
      <c r="G52" s="130" t="s">
        <v>229</v>
      </c>
      <c r="H52" s="130" t="s">
        <v>229</v>
      </c>
      <c r="I52" s="130" t="s">
        <v>45</v>
      </c>
    </row>
    <row r="53" spans="1:9" ht="15">
      <c r="A53" s="202"/>
      <c r="B53" s="129" t="s">
        <v>202</v>
      </c>
      <c r="C53" s="132" t="s">
        <v>183</v>
      </c>
      <c r="D53" s="133" t="s">
        <v>203</v>
      </c>
      <c r="E53" s="132">
        <v>14</v>
      </c>
      <c r="F53" s="130" t="s">
        <v>229</v>
      </c>
      <c r="G53" s="130" t="s">
        <v>229</v>
      </c>
      <c r="H53" s="130" t="s">
        <v>229</v>
      </c>
      <c r="I53" s="130" t="s">
        <v>45</v>
      </c>
    </row>
    <row r="54" spans="1:9" ht="15">
      <c r="A54" s="202"/>
      <c r="B54" s="129" t="s">
        <v>204</v>
      </c>
      <c r="C54" s="132" t="s">
        <v>183</v>
      </c>
      <c r="D54" s="133" t="s">
        <v>205</v>
      </c>
      <c r="E54" s="132">
        <v>14</v>
      </c>
      <c r="F54" s="130" t="s">
        <v>229</v>
      </c>
      <c r="G54" s="130" t="s">
        <v>229</v>
      </c>
      <c r="H54" s="130" t="s">
        <v>229</v>
      </c>
      <c r="I54" s="130" t="s">
        <v>45</v>
      </c>
    </row>
    <row r="55" spans="1:9" ht="30">
      <c r="A55" s="202"/>
      <c r="B55" s="129" t="s">
        <v>206</v>
      </c>
      <c r="C55" s="132" t="s">
        <v>183</v>
      </c>
      <c r="D55" s="133" t="s">
        <v>207</v>
      </c>
      <c r="E55" s="132">
        <v>1</v>
      </c>
      <c r="F55" s="130" t="s">
        <v>229</v>
      </c>
      <c r="G55" s="130" t="s">
        <v>229</v>
      </c>
      <c r="H55" s="130" t="s">
        <v>229</v>
      </c>
      <c r="I55" s="130" t="s">
        <v>45</v>
      </c>
    </row>
    <row r="56" spans="1:9" ht="15">
      <c r="A56" s="202"/>
      <c r="B56" s="129" t="s">
        <v>208</v>
      </c>
      <c r="C56" s="132" t="s">
        <v>183</v>
      </c>
      <c r="D56" s="133" t="s">
        <v>209</v>
      </c>
      <c r="E56" s="132">
        <v>1</v>
      </c>
      <c r="F56" s="130" t="s">
        <v>229</v>
      </c>
      <c r="G56" s="130" t="s">
        <v>229</v>
      </c>
      <c r="H56" s="130" t="s">
        <v>229</v>
      </c>
      <c r="I56" s="130" t="s">
        <v>45</v>
      </c>
    </row>
    <row r="57" spans="1:9" ht="30">
      <c r="A57" s="202"/>
      <c r="B57" s="129" t="s">
        <v>210</v>
      </c>
      <c r="C57" s="132" t="s">
        <v>183</v>
      </c>
      <c r="D57" s="133" t="s">
        <v>211</v>
      </c>
      <c r="E57" s="132">
        <v>1</v>
      </c>
      <c r="F57" s="130" t="s">
        <v>229</v>
      </c>
      <c r="G57" s="130" t="s">
        <v>229</v>
      </c>
      <c r="H57" s="130" t="s">
        <v>229</v>
      </c>
      <c r="I57" s="130" t="s">
        <v>45</v>
      </c>
    </row>
    <row r="58" spans="1:9" ht="30">
      <c r="A58" s="202"/>
      <c r="B58" s="129" t="s">
        <v>212</v>
      </c>
      <c r="C58" s="132" t="s">
        <v>183</v>
      </c>
      <c r="D58" s="133" t="s">
        <v>213</v>
      </c>
      <c r="E58" s="132">
        <v>1</v>
      </c>
      <c r="F58" s="130" t="s">
        <v>229</v>
      </c>
      <c r="G58" s="130" t="s">
        <v>229</v>
      </c>
      <c r="H58" s="130" t="s">
        <v>229</v>
      </c>
      <c r="I58" s="130" t="s">
        <v>45</v>
      </c>
    </row>
    <row r="59" spans="1:9" ht="30">
      <c r="A59" s="202"/>
      <c r="B59" s="129" t="s">
        <v>214</v>
      </c>
      <c r="C59" s="132" t="s">
        <v>183</v>
      </c>
      <c r="D59" s="133" t="s">
        <v>215</v>
      </c>
      <c r="E59" s="132">
        <v>1</v>
      </c>
      <c r="F59" s="130" t="s">
        <v>229</v>
      </c>
      <c r="G59" s="130" t="s">
        <v>229</v>
      </c>
      <c r="H59" s="130" t="s">
        <v>229</v>
      </c>
      <c r="I59" s="130" t="s">
        <v>45</v>
      </c>
    </row>
    <row r="60" spans="1:9" ht="60">
      <c r="A60" s="202"/>
      <c r="B60" s="129" t="s">
        <v>216</v>
      </c>
      <c r="C60" s="132" t="s">
        <v>183</v>
      </c>
      <c r="D60" s="133" t="s">
        <v>217</v>
      </c>
      <c r="E60" s="132">
        <v>1</v>
      </c>
      <c r="F60" s="130" t="s">
        <v>229</v>
      </c>
      <c r="G60" s="130" t="s">
        <v>229</v>
      </c>
      <c r="H60" s="130" t="s">
        <v>229</v>
      </c>
      <c r="I60" s="130" t="s">
        <v>45</v>
      </c>
    </row>
    <row r="61" spans="1:9" ht="90">
      <c r="A61" s="202"/>
      <c r="B61" s="129" t="s">
        <v>218</v>
      </c>
      <c r="C61" s="132" t="s">
        <v>183</v>
      </c>
      <c r="D61" s="133" t="s">
        <v>219</v>
      </c>
      <c r="E61" s="132">
        <v>1</v>
      </c>
      <c r="F61" s="130" t="s">
        <v>229</v>
      </c>
      <c r="G61" s="130" t="s">
        <v>229</v>
      </c>
      <c r="H61" s="130" t="s">
        <v>229</v>
      </c>
      <c r="I61" s="130" t="s">
        <v>45</v>
      </c>
    </row>
    <row r="62" spans="1:9" ht="90">
      <c r="A62" s="202"/>
      <c r="B62" s="129" t="s">
        <v>220</v>
      </c>
      <c r="C62" s="132" t="s">
        <v>183</v>
      </c>
      <c r="D62" s="133" t="s">
        <v>221</v>
      </c>
      <c r="E62" s="132">
        <v>1</v>
      </c>
      <c r="F62" s="130" t="s">
        <v>229</v>
      </c>
      <c r="G62" s="130" t="s">
        <v>229</v>
      </c>
      <c r="H62" s="130" t="s">
        <v>229</v>
      </c>
      <c r="I62" s="130" t="s">
        <v>45</v>
      </c>
    </row>
    <row r="63" spans="1:9" ht="15">
      <c r="A63" s="202"/>
      <c r="B63" s="129" t="s">
        <v>222</v>
      </c>
      <c r="C63" s="132" t="s">
        <v>223</v>
      </c>
      <c r="D63" s="133" t="s">
        <v>224</v>
      </c>
      <c r="E63" s="132">
        <v>1</v>
      </c>
      <c r="F63" s="130" t="s">
        <v>229</v>
      </c>
      <c r="G63" s="130" t="s">
        <v>229</v>
      </c>
      <c r="H63" s="130" t="s">
        <v>229</v>
      </c>
      <c r="I63" s="130" t="s">
        <v>45</v>
      </c>
    </row>
    <row r="64" spans="1:9" ht="30">
      <c r="A64" s="202"/>
      <c r="B64" s="129" t="s">
        <v>225</v>
      </c>
      <c r="C64" s="132" t="s">
        <v>223</v>
      </c>
      <c r="D64" s="133" t="s">
        <v>226</v>
      </c>
      <c r="E64" s="132">
        <v>1</v>
      </c>
      <c r="F64" s="130" t="s">
        <v>229</v>
      </c>
      <c r="G64" s="130" t="s">
        <v>229</v>
      </c>
      <c r="H64" s="130" t="s">
        <v>229</v>
      </c>
      <c r="I64" s="130" t="s">
        <v>45</v>
      </c>
    </row>
    <row r="65" spans="1:9" ht="30">
      <c r="A65" s="202"/>
      <c r="B65" s="129" t="s">
        <v>227</v>
      </c>
      <c r="C65" s="132" t="s">
        <v>223</v>
      </c>
      <c r="D65" s="133" t="s">
        <v>228</v>
      </c>
      <c r="E65" s="132">
        <v>1</v>
      </c>
      <c r="F65" s="130" t="s">
        <v>229</v>
      </c>
      <c r="G65" s="130" t="s">
        <v>229</v>
      </c>
      <c r="H65" s="130" t="s">
        <v>229</v>
      </c>
      <c r="I65" s="130" t="s">
        <v>45</v>
      </c>
    </row>
    <row r="70" spans="2:6" ht="15">
      <c r="B70" s="131" t="s">
        <v>66</v>
      </c>
      <c r="C70" s="136"/>
      <c r="E70" s="136"/>
      <c r="F70" s="136" t="s">
        <v>67</v>
      </c>
    </row>
    <row r="71" spans="2:6" ht="15">
      <c r="B71" s="123" t="s">
        <v>23</v>
      </c>
      <c r="F71" s="122" t="s">
        <v>23</v>
      </c>
    </row>
  </sheetData>
  <sheetProtection/>
  <protectedRanges>
    <protectedRange sqref="A20:A21 A11 A13 A29" name="Range1"/>
  </protectedRanges>
  <mergeCells count="7">
    <mergeCell ref="A8:A40"/>
    <mergeCell ref="A44:A65"/>
    <mergeCell ref="A1:I1"/>
    <mergeCell ref="A2:I2"/>
    <mergeCell ref="A3:I3"/>
    <mergeCell ref="A4:I4"/>
    <mergeCell ref="A5:I5"/>
  </mergeCells>
  <hyperlinks>
    <hyperlink ref="B22" r:id="rId1" display="http://www.apc.com/resource/include/techspec_index.cfm?base_sku=WONSITENBD-AX-41"/>
  </hyperlinks>
  <printOptions/>
  <pageMargins left="0.7480314960629921" right="0.1968503937007874" top="0.35433070866141736" bottom="0.52" header="0" footer="0"/>
  <pageSetup horizontalDpi="600" verticalDpi="600" orientation="landscape" scale="85" r:id="rId2"/>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Tecn. de Pereira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Compras4</dc:creator>
  <cp:keywords/>
  <dc:description/>
  <cp:lastModifiedBy>Usuario UTP</cp:lastModifiedBy>
  <cp:lastPrinted>2010-04-07T16:52:40Z</cp:lastPrinted>
  <dcterms:created xsi:type="dcterms:W3CDTF">2008-05-20T14:27:19Z</dcterms:created>
  <dcterms:modified xsi:type="dcterms:W3CDTF">2010-04-07T16:59:37Z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