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nálisis de factor multiplicado" sheetId="1" r:id="rId1"/>
    <sheet name="CONSOLIDADO" sheetId="2" r:id="rId2"/>
  </sheets>
  <definedNames/>
  <calcPr fullCalcOnLoad="1"/>
</workbook>
</file>

<file path=xl/sharedStrings.xml><?xml version="1.0" encoding="utf-8"?>
<sst xmlns="http://schemas.openxmlformats.org/spreadsheetml/2006/main" count="124" uniqueCount="106">
  <si>
    <t>DESCRIPCION</t>
  </si>
  <si>
    <t>VALOR CORRESPONDIENTE</t>
  </si>
  <si>
    <t>PORCENTAJE</t>
  </si>
  <si>
    <t>ORDINAL</t>
  </si>
  <si>
    <t>1.</t>
  </si>
  <si>
    <t>Valor Base de Sueldo</t>
  </si>
  <si>
    <t>Prestaciones Sociales</t>
  </si>
  <si>
    <t>Cesantias</t>
  </si>
  <si>
    <t>100/12</t>
  </si>
  <si>
    <t>Intereses sobre las cesantias</t>
  </si>
  <si>
    <t>100/12*0,12</t>
  </si>
  <si>
    <t>Prima anual</t>
  </si>
  <si>
    <t>Caja de compensación</t>
  </si>
  <si>
    <t>Sena</t>
  </si>
  <si>
    <t>ICBF</t>
  </si>
  <si>
    <t>Aportes al sistema de salud (EPS)</t>
  </si>
  <si>
    <t>12/3 *2 %</t>
  </si>
  <si>
    <t>Aportes al sistema de pension</t>
  </si>
  <si>
    <t>Aporte al sistema de riesgo Personal en oficina</t>
  </si>
  <si>
    <t>Vacaciones</t>
  </si>
  <si>
    <t>100/24</t>
  </si>
  <si>
    <t>3.</t>
  </si>
  <si>
    <t>Gastos bancarios y costos financieros</t>
  </si>
  <si>
    <t>%A</t>
  </si>
  <si>
    <t>Poliza y Publicación</t>
  </si>
  <si>
    <t>1.1</t>
  </si>
  <si>
    <t xml:space="preserve">1,2. </t>
  </si>
  <si>
    <t>1,2,1</t>
  </si>
  <si>
    <t>1,2,2</t>
  </si>
  <si>
    <t>1,2,3</t>
  </si>
  <si>
    <t>1,2,4</t>
  </si>
  <si>
    <t>1,2,5</t>
  </si>
  <si>
    <t>1,2,6</t>
  </si>
  <si>
    <t>1,2,7</t>
  </si>
  <si>
    <t>1,2,8</t>
  </si>
  <si>
    <t>1,2,9</t>
  </si>
  <si>
    <t>4.</t>
  </si>
  <si>
    <t>HONORARIOS</t>
  </si>
  <si>
    <t>5.</t>
  </si>
  <si>
    <t>Impuesto de renta</t>
  </si>
  <si>
    <t>FACTOR MULTIPLICADOR</t>
  </si>
  <si>
    <t>COSTOS BANCARIO Y DE LEGALIZACIÓN</t>
  </si>
  <si>
    <t>Subtotal</t>
  </si>
  <si>
    <t>mes</t>
  </si>
  <si>
    <t>TARIFA</t>
  </si>
  <si>
    <t>UNIDAD</t>
  </si>
  <si>
    <t>OCUPACION MES</t>
  </si>
  <si>
    <t>OCUPACION TOTAL</t>
  </si>
  <si>
    <t>COSTO TOTAL</t>
  </si>
  <si>
    <t>Alquiler de computador con sotware</t>
  </si>
  <si>
    <t>Comunicaciones</t>
  </si>
  <si>
    <t>Edición de informes</t>
  </si>
  <si>
    <t>Ploteo de planos</t>
  </si>
  <si>
    <t>Elementos de consumo, papeleria y fotocopias</t>
  </si>
  <si>
    <t>Costo total rembolsables</t>
  </si>
  <si>
    <t>COSTO DE PERSONAL</t>
  </si>
  <si>
    <t>35,5% sobre 20% de utilidad estimada</t>
  </si>
  <si>
    <t>Dibujante</t>
  </si>
  <si>
    <t>COSTO TOTAL PERSONAL</t>
  </si>
  <si>
    <t>COSTO CON FACTOR MULTIPLICADOR</t>
  </si>
  <si>
    <t>ESPECIALIDAD</t>
  </si>
  <si>
    <t>MES</t>
  </si>
  <si>
    <t>TIEMPO TOTAL</t>
  </si>
  <si>
    <t>SUELDO BASICO</t>
  </si>
  <si>
    <t>DEDICACION</t>
  </si>
  <si>
    <t>CONCEPTO</t>
  </si>
  <si>
    <t>VALOR</t>
  </si>
  <si>
    <t>Costo personal</t>
  </si>
  <si>
    <t>Gastos reembolsables</t>
  </si>
  <si>
    <t>I.V.A 16%</t>
  </si>
  <si>
    <t>COSTO TOTAL CONSULTORIA</t>
  </si>
  <si>
    <t>Ing.Civil especialista en estructuras</t>
  </si>
  <si>
    <t>ASESORES</t>
  </si>
  <si>
    <t>PERSONAL AUXILIAR</t>
  </si>
  <si>
    <t>GRUPO PRINCIPAL</t>
  </si>
  <si>
    <t>MESES</t>
  </si>
  <si>
    <t>Alquiler oficina</t>
  </si>
  <si>
    <t>Documentación técnica y revistas</t>
  </si>
  <si>
    <t>OTROS COSTOS</t>
  </si>
  <si>
    <t>2.</t>
  </si>
  <si>
    <t>COSTOS DIRECTOS</t>
  </si>
  <si>
    <t>Factor multiplicador para costo directo</t>
  </si>
  <si>
    <t>6.</t>
  </si>
  <si>
    <t>Costos Básicos personal</t>
  </si>
  <si>
    <t>TOTAL  COSTOS PERSONAL</t>
  </si>
  <si>
    <t>25% de (4)</t>
  </si>
  <si>
    <t>15,5/4*3%</t>
  </si>
  <si>
    <t>Subtotal costos Personal+bancarios y publicación</t>
  </si>
  <si>
    <t>UNIVERSIDAD TECNOLOGICA DE PEREIRA</t>
  </si>
  <si>
    <t>OFICINA DE PLANEACIÓN</t>
  </si>
  <si>
    <t>ANEXO 3 HOJA 1</t>
  </si>
  <si>
    <t>OFICINA DE PLANEACION</t>
  </si>
  <si>
    <t>ANEXO 3 HOJA 2</t>
  </si>
  <si>
    <t>Impuesto de timbre (0,50 Vr. Del contrato antes de I.V.A)</t>
  </si>
  <si>
    <t xml:space="preserve">Ing.Civil especialista en estructuras </t>
  </si>
  <si>
    <t>Especialista en patología estructural</t>
  </si>
  <si>
    <t>Especialista en geotécnia</t>
  </si>
  <si>
    <t xml:space="preserve">Ingeniero auxiliar </t>
  </si>
  <si>
    <t>Ensayos de laboratorio</t>
  </si>
  <si>
    <t>Global</t>
  </si>
  <si>
    <t>Pruebas destructivas incluye reparación</t>
  </si>
  <si>
    <t>UNIDADES / MES</t>
  </si>
  <si>
    <t>CONCURSO DE MERITOS ESTUDIOS DE VULNERABILIDAD SÍSMICA ACTUALIZACIÓN  ESTRUCTURAL BIBLIOTECA Y AUDITORIO JORGE ROA Y LABORATORIO DE AGUAS</t>
  </si>
  <si>
    <t>ABRIL19 DE 2010</t>
  </si>
  <si>
    <t>FACTOR MULTIPLICADOR LICITACIÓN  ESTUDIO DE VULNERABILIDAD SISMICA Y ACTUALIZACIÓN ESTRUCTURAL BIBLIOTECA JORGE ROA Y LABORATORIO DE AGUAS</t>
  </si>
  <si>
    <t>Comisión de topografía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</si>
</sst>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0"/>
    <numFmt numFmtId="165" formatCode="0.0000"/>
    <numFmt numFmtId="166" formatCode="&quot;$&quot;\ #,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66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 wrapText="1"/>
    </xf>
    <xf numFmtId="9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0" xfId="0" applyBorder="1" applyAlignment="1">
      <alignment horizontal="left"/>
    </xf>
    <xf numFmtId="3" fontId="2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3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2" fillId="0" borderId="28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9.140625" style="0" customWidth="1"/>
    <col min="2" max="2" width="48.28125" style="0" customWidth="1"/>
    <col min="3" max="3" width="19.57421875" style="0" customWidth="1"/>
    <col min="4" max="4" width="12.7109375" style="1" customWidth="1"/>
    <col min="5" max="5" width="9.140625" style="0" customWidth="1"/>
    <col min="6" max="6" width="11.7109375" style="0" bestFit="1" customWidth="1"/>
    <col min="7" max="7" width="12.7109375" style="0" bestFit="1" customWidth="1"/>
  </cols>
  <sheetData>
    <row r="1" spans="2:3" ht="12.75">
      <c r="B1" s="73" t="s">
        <v>88</v>
      </c>
      <c r="C1" s="73"/>
    </row>
    <row r="2" spans="2:3" ht="12.75">
      <c r="B2" s="73" t="s">
        <v>89</v>
      </c>
      <c r="C2" s="73"/>
    </row>
    <row r="3" spans="2:3" ht="12.75">
      <c r="B3" s="73" t="s">
        <v>90</v>
      </c>
      <c r="C3" s="73"/>
    </row>
    <row r="4" spans="2:3" ht="12.75">
      <c r="B4" s="17"/>
      <c r="C4" s="17"/>
    </row>
    <row r="5" spans="2:3" ht="49.5" customHeight="1">
      <c r="B5" s="74" t="s">
        <v>104</v>
      </c>
      <c r="C5" s="74"/>
    </row>
    <row r="6" spans="1:4" ht="25.5">
      <c r="A6" s="16" t="s">
        <v>3</v>
      </c>
      <c r="B6" s="16" t="s">
        <v>0</v>
      </c>
      <c r="C6" s="8" t="s">
        <v>1</v>
      </c>
      <c r="D6" s="34" t="s">
        <v>2</v>
      </c>
    </row>
    <row r="7" spans="1:4" ht="15">
      <c r="A7" s="4" t="s">
        <v>4</v>
      </c>
      <c r="B7" s="32" t="s">
        <v>83</v>
      </c>
      <c r="C7" s="16"/>
      <c r="D7" s="11"/>
    </row>
    <row r="8" spans="1:4" ht="12.75">
      <c r="A8" s="4" t="s">
        <v>25</v>
      </c>
      <c r="B8" s="4" t="s">
        <v>5</v>
      </c>
      <c r="C8" s="16">
        <v>100</v>
      </c>
      <c r="D8" s="4">
        <f>C8</f>
        <v>100</v>
      </c>
    </row>
    <row r="9" spans="1:4" ht="15.75">
      <c r="A9" s="4" t="s">
        <v>26</v>
      </c>
      <c r="B9" s="33" t="s">
        <v>6</v>
      </c>
      <c r="C9" s="16"/>
      <c r="D9" s="11"/>
    </row>
    <row r="10" spans="1:4" ht="12.75">
      <c r="A10" s="4" t="s">
        <v>27</v>
      </c>
      <c r="B10" s="4" t="s">
        <v>7</v>
      </c>
      <c r="C10" s="16" t="s">
        <v>8</v>
      </c>
      <c r="D10" s="11">
        <f>100/12</f>
        <v>8.333333333333334</v>
      </c>
    </row>
    <row r="11" spans="1:4" ht="12.75">
      <c r="A11" s="4" t="s">
        <v>28</v>
      </c>
      <c r="B11" s="4" t="s">
        <v>9</v>
      </c>
      <c r="C11" s="16" t="s">
        <v>10</v>
      </c>
      <c r="D11" s="11">
        <f>100/12*0.12</f>
        <v>1</v>
      </c>
    </row>
    <row r="12" spans="1:4" ht="12.75">
      <c r="A12" s="4" t="s">
        <v>29</v>
      </c>
      <c r="B12" s="4" t="s">
        <v>19</v>
      </c>
      <c r="C12" s="16" t="s">
        <v>20</v>
      </c>
      <c r="D12" s="11">
        <f>100/24</f>
        <v>4.166666666666667</v>
      </c>
    </row>
    <row r="13" spans="1:4" ht="12.75">
      <c r="A13" s="4" t="s">
        <v>30</v>
      </c>
      <c r="B13" s="4" t="s">
        <v>11</v>
      </c>
      <c r="C13" s="16" t="s">
        <v>8</v>
      </c>
      <c r="D13" s="11">
        <f>100/12</f>
        <v>8.333333333333334</v>
      </c>
    </row>
    <row r="14" spans="1:4" ht="12.75">
      <c r="A14" s="4" t="s">
        <v>31</v>
      </c>
      <c r="B14" s="4" t="s">
        <v>12</v>
      </c>
      <c r="C14" s="35">
        <v>0.04</v>
      </c>
      <c r="D14" s="11">
        <v>4</v>
      </c>
    </row>
    <row r="15" spans="1:4" ht="12.75">
      <c r="A15" s="4" t="s">
        <v>32</v>
      </c>
      <c r="B15" s="4" t="s">
        <v>13</v>
      </c>
      <c r="C15" s="35">
        <v>0.02</v>
      </c>
      <c r="D15" s="11">
        <v>2</v>
      </c>
    </row>
    <row r="16" spans="1:4" ht="12.75">
      <c r="A16" s="4" t="s">
        <v>33</v>
      </c>
      <c r="B16" s="4" t="s">
        <v>14</v>
      </c>
      <c r="C16" s="35">
        <v>0.03</v>
      </c>
      <c r="D16" s="11">
        <v>3</v>
      </c>
    </row>
    <row r="17" spans="1:4" ht="12.75">
      <c r="A17" s="4" t="s">
        <v>34</v>
      </c>
      <c r="B17" s="4" t="s">
        <v>15</v>
      </c>
      <c r="C17" s="16" t="s">
        <v>16</v>
      </c>
      <c r="D17" s="12">
        <f>12/3*2</f>
        <v>8</v>
      </c>
    </row>
    <row r="18" spans="1:4" ht="12.75">
      <c r="A18" s="4" t="s">
        <v>35</v>
      </c>
      <c r="B18" s="4" t="s">
        <v>17</v>
      </c>
      <c r="C18" s="16" t="s">
        <v>86</v>
      </c>
      <c r="D18" s="12">
        <f>15.5/4*3</f>
        <v>11.625</v>
      </c>
    </row>
    <row r="19" spans="1:4" ht="12.75">
      <c r="A19" s="13" t="s">
        <v>27</v>
      </c>
      <c r="B19" s="4" t="s">
        <v>18</v>
      </c>
      <c r="C19" s="36">
        <v>0.00522</v>
      </c>
      <c r="D19" s="11">
        <v>0.5222</v>
      </c>
    </row>
    <row r="20" spans="1:4" ht="15.75">
      <c r="A20" s="29" t="s">
        <v>79</v>
      </c>
      <c r="B20" s="33" t="s">
        <v>84</v>
      </c>
      <c r="C20" s="16"/>
      <c r="D20" s="14">
        <f>SUM(D8:D19)</f>
        <v>150.9805333333333</v>
      </c>
    </row>
    <row r="21" spans="1:4" ht="12.75">
      <c r="A21" s="4"/>
      <c r="B21" s="4"/>
      <c r="C21" s="16"/>
      <c r="D21" s="11"/>
    </row>
    <row r="22" spans="1:4" ht="15.75">
      <c r="A22" s="29" t="s">
        <v>21</v>
      </c>
      <c r="B22" s="33" t="s">
        <v>41</v>
      </c>
      <c r="C22" s="16"/>
      <c r="D22" s="11"/>
    </row>
    <row r="23" spans="1:7" ht="12.75">
      <c r="A23" s="29">
        <v>3.1</v>
      </c>
      <c r="B23" s="4" t="s">
        <v>22</v>
      </c>
      <c r="C23" s="16" t="s">
        <v>23</v>
      </c>
      <c r="D23" s="11"/>
      <c r="F23" s="31"/>
      <c r="G23" s="3"/>
    </row>
    <row r="24" spans="1:7" ht="12.75">
      <c r="A24" s="29">
        <v>3.2</v>
      </c>
      <c r="B24" s="4" t="s">
        <v>24</v>
      </c>
      <c r="C24" s="16" t="s">
        <v>23</v>
      </c>
      <c r="D24" s="11"/>
      <c r="G24" s="3"/>
    </row>
    <row r="25" spans="1:7" ht="12.75">
      <c r="A25" s="29"/>
      <c r="B25" s="37" t="s">
        <v>93</v>
      </c>
      <c r="C25" s="16" t="s">
        <v>23</v>
      </c>
      <c r="D25" s="11"/>
      <c r="G25" s="3"/>
    </row>
    <row r="26" spans="1:4" ht="12.75">
      <c r="A26" s="29"/>
      <c r="B26" s="4" t="s">
        <v>42</v>
      </c>
      <c r="C26" s="16"/>
      <c r="D26" s="11"/>
    </row>
    <row r="27" spans="1:4" ht="12.75">
      <c r="A27" s="29"/>
      <c r="B27" s="4"/>
      <c r="C27" s="16"/>
      <c r="D27" s="11"/>
    </row>
    <row r="28" spans="1:4" ht="12.75">
      <c r="A28" s="29" t="s">
        <v>36</v>
      </c>
      <c r="B28" s="4" t="s">
        <v>87</v>
      </c>
      <c r="C28" s="16"/>
      <c r="D28" s="11">
        <f>D20+D26</f>
        <v>150.9805333333333</v>
      </c>
    </row>
    <row r="29" spans="1:4" ht="12.75">
      <c r="A29" s="29"/>
      <c r="B29" s="4"/>
      <c r="C29" s="16"/>
      <c r="D29" s="11"/>
    </row>
    <row r="30" spans="1:4" ht="15.75">
      <c r="A30" s="29" t="s">
        <v>38</v>
      </c>
      <c r="B30" s="33" t="s">
        <v>78</v>
      </c>
      <c r="C30" s="16"/>
      <c r="D30" s="11"/>
    </row>
    <row r="31" spans="1:7" ht="12.75">
      <c r="A31" s="29">
        <v>5.1</v>
      </c>
      <c r="B31" s="4" t="s">
        <v>77</v>
      </c>
      <c r="C31" s="16" t="s">
        <v>23</v>
      </c>
      <c r="D31" s="11"/>
      <c r="G31" s="3"/>
    </row>
    <row r="32" spans="1:4" ht="12.75">
      <c r="A32" s="4"/>
      <c r="B32" s="4"/>
      <c r="C32" s="16"/>
      <c r="D32" s="11"/>
    </row>
    <row r="33" spans="1:8" ht="15.75">
      <c r="A33" s="4" t="s">
        <v>82</v>
      </c>
      <c r="B33" s="33" t="s">
        <v>37</v>
      </c>
      <c r="C33" s="46" t="s">
        <v>85</v>
      </c>
      <c r="D33" s="11"/>
      <c r="G33" s="3"/>
      <c r="H33" s="3"/>
    </row>
    <row r="34" spans="1:7" ht="25.5">
      <c r="A34" s="4"/>
      <c r="B34" s="4" t="s">
        <v>39</v>
      </c>
      <c r="C34" s="8" t="s">
        <v>56</v>
      </c>
      <c r="D34" s="11"/>
      <c r="G34" s="3"/>
    </row>
    <row r="35" spans="2:4" ht="15.75">
      <c r="B35" s="72" t="s">
        <v>40</v>
      </c>
      <c r="C35" s="72"/>
      <c r="D35" s="14">
        <f>SUM(D28:D34)</f>
        <v>150.9805333333333</v>
      </c>
    </row>
  </sheetData>
  <sheetProtection/>
  <mergeCells count="5">
    <mergeCell ref="B35:C35"/>
    <mergeCell ref="B1:C1"/>
    <mergeCell ref="B2:C2"/>
    <mergeCell ref="B3:C3"/>
    <mergeCell ref="B5:C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44" sqref="B44:C44"/>
    </sheetView>
  </sheetViews>
  <sheetFormatPr defaultColWidth="9.140625" defaultRowHeight="12.75"/>
  <cols>
    <col min="1" max="1" width="40.00390625" style="0" customWidth="1"/>
    <col min="2" max="2" width="9.140625" style="0" customWidth="1"/>
    <col min="3" max="3" width="11.00390625" style="0" customWidth="1"/>
    <col min="4" max="5" width="7.7109375" style="0" customWidth="1"/>
    <col min="6" max="6" width="11.28125" style="18" customWidth="1"/>
    <col min="7" max="7" width="12.8515625" style="3" customWidth="1"/>
    <col min="8" max="8" width="10.421875" style="0" customWidth="1"/>
    <col min="9" max="9" width="13.140625" style="3" customWidth="1"/>
    <col min="10" max="10" width="10.28125" style="0" customWidth="1"/>
  </cols>
  <sheetData>
    <row r="1" spans="2:11" ht="12.75">
      <c r="B1" s="73" t="s">
        <v>88</v>
      </c>
      <c r="C1" s="73"/>
      <c r="D1" s="73"/>
      <c r="E1" s="73"/>
      <c r="F1" s="73"/>
      <c r="K1" s="68" t="s">
        <v>103</v>
      </c>
    </row>
    <row r="2" spans="2:6" ht="12.75">
      <c r="B2" s="73" t="s">
        <v>91</v>
      </c>
      <c r="C2" s="73"/>
      <c r="D2" s="73"/>
      <c r="E2" s="73"/>
      <c r="F2" s="73"/>
    </row>
    <row r="3" spans="2:6" ht="12.75">
      <c r="B3" s="73" t="s">
        <v>92</v>
      </c>
      <c r="C3" s="73"/>
      <c r="D3" s="73"/>
      <c r="E3" s="73"/>
      <c r="F3" s="73"/>
    </row>
    <row r="4" spans="2:6" ht="12.75">
      <c r="B4" s="17"/>
      <c r="C4" s="17"/>
      <c r="D4" s="17"/>
      <c r="E4" s="17"/>
      <c r="F4" s="17"/>
    </row>
    <row r="5" spans="1:9" ht="12.75">
      <c r="A5" s="73" t="s">
        <v>55</v>
      </c>
      <c r="B5" s="73"/>
      <c r="C5" s="73"/>
      <c r="D5" s="73"/>
      <c r="E5" s="73"/>
      <c r="F5" s="73"/>
      <c r="G5" s="73"/>
      <c r="H5" s="73"/>
      <c r="I5" s="73"/>
    </row>
    <row r="6" spans="1:9" ht="25.5" customHeight="1">
      <c r="A6" s="88" t="s">
        <v>102</v>
      </c>
      <c r="B6" s="88"/>
      <c r="C6" s="88"/>
      <c r="D6" s="88"/>
      <c r="E6" s="88"/>
      <c r="F6" s="88"/>
      <c r="G6" s="88"/>
      <c r="H6" s="88"/>
      <c r="I6" s="88"/>
    </row>
    <row r="7" spans="2:8" ht="12.75">
      <c r="B7" s="60"/>
      <c r="C7" s="60"/>
      <c r="D7" s="60"/>
      <c r="E7" s="60"/>
      <c r="F7" s="60"/>
      <c r="G7" s="60"/>
      <c r="H7" s="60"/>
    </row>
    <row r="8" spans="1:9" ht="24">
      <c r="A8" s="62" t="s">
        <v>60</v>
      </c>
      <c r="B8" s="63" t="s">
        <v>61</v>
      </c>
      <c r="C8" s="64"/>
      <c r="D8" s="64"/>
      <c r="E8" s="65" t="s">
        <v>62</v>
      </c>
      <c r="F8" s="66" t="s">
        <v>63</v>
      </c>
      <c r="G8" s="67" t="s">
        <v>64</v>
      </c>
      <c r="H8" s="66" t="s">
        <v>48</v>
      </c>
      <c r="I8"/>
    </row>
    <row r="9" spans="1:9" ht="13.5" thickBot="1">
      <c r="A9" s="21"/>
      <c r="B9" s="54">
        <v>1</v>
      </c>
      <c r="C9" s="54">
        <v>2</v>
      </c>
      <c r="D9" s="54">
        <v>3</v>
      </c>
      <c r="E9" s="23"/>
      <c r="F9" s="21"/>
      <c r="G9" s="23"/>
      <c r="I9"/>
    </row>
    <row r="10" spans="1:9" ht="13.5" thickBot="1">
      <c r="A10" s="39" t="s">
        <v>74</v>
      </c>
      <c r="B10" s="40"/>
      <c r="C10" s="40"/>
      <c r="D10" s="40"/>
      <c r="E10" s="40"/>
      <c r="F10" s="40"/>
      <c r="G10" s="40"/>
      <c r="H10" s="41"/>
      <c r="I10"/>
    </row>
    <row r="11" spans="1:9" ht="12.75">
      <c r="A11" s="4" t="s">
        <v>71</v>
      </c>
      <c r="B11" s="16"/>
      <c r="C11" s="16"/>
      <c r="D11" s="16"/>
      <c r="E11" s="16">
        <f>SUM(B11:D11)</f>
        <v>0</v>
      </c>
      <c r="F11" s="25"/>
      <c r="G11" s="7"/>
      <c r="H11" s="6">
        <f>E11*F11*G11</f>
        <v>0</v>
      </c>
      <c r="I11"/>
    </row>
    <row r="12" spans="1:9" ht="12.75">
      <c r="A12" s="38" t="s">
        <v>95</v>
      </c>
      <c r="B12" s="16"/>
      <c r="C12" s="16"/>
      <c r="D12" s="16"/>
      <c r="E12" s="16">
        <f>SUM(B12:D12)</f>
        <v>0</v>
      </c>
      <c r="F12" s="6"/>
      <c r="G12" s="7"/>
      <c r="H12" s="6">
        <f aca="true" t="shared" si="0" ref="H12:H19">E12*F12*G12</f>
        <v>0</v>
      </c>
      <c r="I12"/>
    </row>
    <row r="13" spans="1:9" ht="12.75">
      <c r="A13" s="38" t="s">
        <v>96</v>
      </c>
      <c r="B13" s="16"/>
      <c r="C13" s="16"/>
      <c r="D13" s="16"/>
      <c r="E13" s="16">
        <f>SUM(B13:D13)</f>
        <v>0</v>
      </c>
      <c r="F13" s="6"/>
      <c r="G13" s="7"/>
      <c r="H13" s="6">
        <f t="shared" si="0"/>
        <v>0</v>
      </c>
      <c r="I13"/>
    </row>
    <row r="14" spans="1:9" ht="13.5" thickBot="1">
      <c r="A14" s="26"/>
      <c r="B14" s="22"/>
      <c r="C14" s="22"/>
      <c r="D14" s="22"/>
      <c r="E14" s="22"/>
      <c r="F14" s="23"/>
      <c r="G14" s="27"/>
      <c r="H14" s="23"/>
      <c r="I14"/>
    </row>
    <row r="15" spans="1:9" ht="13.5" thickBot="1">
      <c r="A15" s="39" t="s">
        <v>72</v>
      </c>
      <c r="B15" s="56"/>
      <c r="C15" s="56"/>
      <c r="D15" s="56"/>
      <c r="E15" s="40"/>
      <c r="F15" s="40"/>
      <c r="G15" s="40"/>
      <c r="H15" s="41"/>
      <c r="I15"/>
    </row>
    <row r="16" spans="1:9" ht="13.5" thickBot="1">
      <c r="A16" s="61" t="s">
        <v>94</v>
      </c>
      <c r="B16" s="16"/>
      <c r="C16" s="16"/>
      <c r="D16" s="16"/>
      <c r="E16" s="16">
        <f>SUM(B16:D16)</f>
        <v>0</v>
      </c>
      <c r="F16" s="25"/>
      <c r="G16" s="28"/>
      <c r="H16" s="25">
        <f>E16*F16*G16</f>
        <v>0</v>
      </c>
      <c r="I16"/>
    </row>
    <row r="17" spans="1:9" ht="13.5" thickBot="1">
      <c r="A17" s="42" t="s">
        <v>73</v>
      </c>
      <c r="B17" s="57"/>
      <c r="C17" s="57"/>
      <c r="D17" s="57"/>
      <c r="E17" s="43"/>
      <c r="F17" s="43"/>
      <c r="G17" s="43"/>
      <c r="H17" s="44"/>
      <c r="I17"/>
    </row>
    <row r="18" spans="1:9" ht="12.75">
      <c r="A18" s="55" t="s">
        <v>97</v>
      </c>
      <c r="B18" s="24"/>
      <c r="C18" s="24"/>
      <c r="D18" s="24"/>
      <c r="E18" s="24">
        <f>SUM(B18:D18)</f>
        <v>0</v>
      </c>
      <c r="F18" s="6"/>
      <c r="G18" s="7"/>
      <c r="H18" s="6">
        <f t="shared" si="0"/>
        <v>0</v>
      </c>
      <c r="I18"/>
    </row>
    <row r="19" spans="1:9" ht="12.75">
      <c r="A19" s="4" t="s">
        <v>57</v>
      </c>
      <c r="B19" s="16"/>
      <c r="C19" s="16"/>
      <c r="D19" s="16"/>
      <c r="E19" s="24">
        <f>SUM(B19:D19)</f>
        <v>0</v>
      </c>
      <c r="F19" s="6"/>
      <c r="G19" s="7"/>
      <c r="H19" s="6">
        <f t="shared" si="0"/>
        <v>0</v>
      </c>
      <c r="I19"/>
    </row>
    <row r="20" spans="1:9" ht="12.75">
      <c r="A20" s="89" t="s">
        <v>58</v>
      </c>
      <c r="B20" s="89"/>
      <c r="C20" s="90"/>
      <c r="D20" s="90"/>
      <c r="E20" s="90"/>
      <c r="F20" s="90"/>
      <c r="G20" s="71">
        <f>SUM(H11:H19)</f>
        <v>0</v>
      </c>
      <c r="I20"/>
    </row>
    <row r="21" spans="1:9" ht="12.75">
      <c r="A21" s="69" t="s">
        <v>59</v>
      </c>
      <c r="B21" s="70">
        <f>'análisis de factor multiplicado'!D35/100</f>
        <v>1.5098053333333332</v>
      </c>
      <c r="C21" s="91"/>
      <c r="D21" s="91"/>
      <c r="E21" s="91"/>
      <c r="F21" s="91"/>
      <c r="G21" s="91"/>
      <c r="H21" s="91"/>
      <c r="I21" s="10">
        <f>G20*B21</f>
        <v>0</v>
      </c>
    </row>
    <row r="24" spans="3:9" ht="12.75">
      <c r="C24" s="30" t="s">
        <v>80</v>
      </c>
      <c r="F24"/>
      <c r="G24" s="2"/>
      <c r="H24" s="2"/>
      <c r="I24" s="2"/>
    </row>
    <row r="25" spans="1:9" ht="24.75" customHeight="1">
      <c r="A25" s="88" t="s">
        <v>102</v>
      </c>
      <c r="B25" s="88"/>
      <c r="C25" s="88"/>
      <c r="D25" s="88"/>
      <c r="E25" s="88"/>
      <c r="F25" s="88"/>
      <c r="G25" s="88"/>
      <c r="H25" s="88"/>
      <c r="I25" s="88"/>
    </row>
    <row r="26" spans="1:9" ht="12.75">
      <c r="A26" s="19"/>
      <c r="C26" s="3"/>
      <c r="F26"/>
      <c r="G26" s="2"/>
      <c r="H26" s="2"/>
      <c r="I26" s="2"/>
    </row>
    <row r="27" spans="1:10" ht="12.75">
      <c r="A27" s="4"/>
      <c r="B27" s="4"/>
      <c r="C27" s="6"/>
      <c r="D27" s="79" t="s">
        <v>46</v>
      </c>
      <c r="E27" s="80"/>
      <c r="F27" s="80"/>
      <c r="G27" s="80"/>
      <c r="H27" s="80"/>
      <c r="I27" s="81"/>
      <c r="J27" s="16"/>
    </row>
    <row r="28" spans="1:10" ht="24">
      <c r="A28" s="9" t="s">
        <v>0</v>
      </c>
      <c r="B28" s="9" t="s">
        <v>45</v>
      </c>
      <c r="C28" s="5" t="s">
        <v>44</v>
      </c>
      <c r="D28" s="54">
        <v>1</v>
      </c>
      <c r="E28" s="54">
        <v>2</v>
      </c>
      <c r="F28" s="54">
        <v>3</v>
      </c>
      <c r="G28" s="47" t="s">
        <v>75</v>
      </c>
      <c r="H28" s="47" t="s">
        <v>101</v>
      </c>
      <c r="I28" s="48" t="s">
        <v>47</v>
      </c>
      <c r="J28" s="47" t="s">
        <v>48</v>
      </c>
    </row>
    <row r="29" spans="1:10" ht="12.75">
      <c r="A29" s="4" t="s">
        <v>49</v>
      </c>
      <c r="B29" s="4" t="s">
        <v>43</v>
      </c>
      <c r="C29" s="6">
        <v>250000</v>
      </c>
      <c r="D29" s="16"/>
      <c r="E29" s="16"/>
      <c r="F29" s="16"/>
      <c r="G29" s="58">
        <f aca="true" t="shared" si="1" ref="G29:G36">SUM(D29:F29)</f>
        <v>0</v>
      </c>
      <c r="H29" s="58"/>
      <c r="I29" s="16"/>
      <c r="J29" s="6">
        <f aca="true" t="shared" si="2" ref="J29:J37">C29*I29</f>
        <v>0</v>
      </c>
    </row>
    <row r="30" spans="1:10" ht="12.75">
      <c r="A30" s="4" t="s">
        <v>98</v>
      </c>
      <c r="B30" s="4" t="s">
        <v>99</v>
      </c>
      <c r="C30" s="6">
        <v>2000000</v>
      </c>
      <c r="D30" s="16"/>
      <c r="E30" s="16"/>
      <c r="F30" s="16"/>
      <c r="G30" s="58">
        <f t="shared" si="1"/>
        <v>0</v>
      </c>
      <c r="H30" s="59"/>
      <c r="I30" s="16"/>
      <c r="J30" s="6">
        <f t="shared" si="2"/>
        <v>0</v>
      </c>
    </row>
    <row r="31" spans="1:10" ht="12.75">
      <c r="A31" s="4" t="s">
        <v>105</v>
      </c>
      <c r="B31" s="4" t="s">
        <v>43</v>
      </c>
      <c r="C31" s="6"/>
      <c r="D31" s="16"/>
      <c r="E31" s="16"/>
      <c r="F31" s="16"/>
      <c r="G31" s="59"/>
      <c r="H31" s="59"/>
      <c r="I31" s="16"/>
      <c r="J31" s="6"/>
    </row>
    <row r="32" spans="1:10" ht="12.75">
      <c r="A32" s="4" t="s">
        <v>76</v>
      </c>
      <c r="B32" s="4" t="s">
        <v>43</v>
      </c>
      <c r="C32" s="6">
        <v>400000</v>
      </c>
      <c r="D32" s="16"/>
      <c r="E32" s="16"/>
      <c r="F32" s="16"/>
      <c r="G32" s="58">
        <f t="shared" si="1"/>
        <v>0</v>
      </c>
      <c r="H32" s="58"/>
      <c r="I32" s="16"/>
      <c r="J32" s="6">
        <f t="shared" si="2"/>
        <v>0</v>
      </c>
    </row>
    <row r="33" spans="1:10" ht="12.75">
      <c r="A33" s="4" t="s">
        <v>50</v>
      </c>
      <c r="B33" s="4" t="s">
        <v>43</v>
      </c>
      <c r="C33" s="6">
        <v>100000</v>
      </c>
      <c r="D33" s="16"/>
      <c r="E33" s="16"/>
      <c r="F33" s="16"/>
      <c r="G33" s="58">
        <f t="shared" si="1"/>
        <v>0</v>
      </c>
      <c r="H33" s="58"/>
      <c r="I33" s="16"/>
      <c r="J33" s="6">
        <f t="shared" si="2"/>
        <v>0</v>
      </c>
    </row>
    <row r="34" spans="1:10" ht="25.5">
      <c r="A34" s="9" t="s">
        <v>53</v>
      </c>
      <c r="B34" s="4" t="s">
        <v>43</v>
      </c>
      <c r="C34" s="6">
        <v>50000</v>
      </c>
      <c r="D34" s="16"/>
      <c r="E34" s="16"/>
      <c r="F34" s="16"/>
      <c r="G34" s="58">
        <f t="shared" si="1"/>
        <v>0</v>
      </c>
      <c r="H34" s="58"/>
      <c r="I34" s="16"/>
      <c r="J34" s="6">
        <f t="shared" si="2"/>
        <v>0</v>
      </c>
    </row>
    <row r="35" spans="1:10" ht="12.75">
      <c r="A35" s="4" t="s">
        <v>100</v>
      </c>
      <c r="B35" s="4" t="s">
        <v>99</v>
      </c>
      <c r="C35" s="6">
        <v>2000000</v>
      </c>
      <c r="D35" s="16"/>
      <c r="E35" s="16"/>
      <c r="F35" s="16"/>
      <c r="G35" s="58">
        <f t="shared" si="1"/>
        <v>0</v>
      </c>
      <c r="H35" s="59"/>
      <c r="I35" s="16"/>
      <c r="J35" s="6">
        <f t="shared" si="2"/>
        <v>0</v>
      </c>
    </row>
    <row r="36" spans="1:10" ht="12.75">
      <c r="A36" s="4" t="s">
        <v>51</v>
      </c>
      <c r="B36" s="4" t="s">
        <v>43</v>
      </c>
      <c r="C36" s="6">
        <v>30000</v>
      </c>
      <c r="D36" s="16"/>
      <c r="E36" s="16"/>
      <c r="F36" s="16"/>
      <c r="G36" s="58">
        <f t="shared" si="1"/>
        <v>0</v>
      </c>
      <c r="H36" s="58"/>
      <c r="I36" s="16"/>
      <c r="J36" s="6">
        <f t="shared" si="2"/>
        <v>0</v>
      </c>
    </row>
    <row r="37" spans="1:10" ht="12.75">
      <c r="A37" s="4" t="s">
        <v>52</v>
      </c>
      <c r="B37" s="4" t="s">
        <v>99</v>
      </c>
      <c r="C37" s="6">
        <v>5000</v>
      </c>
      <c r="D37" s="16"/>
      <c r="E37" s="16"/>
      <c r="F37" s="16"/>
      <c r="G37" s="5"/>
      <c r="H37" s="15"/>
      <c r="I37" s="16"/>
      <c r="J37" s="6">
        <f t="shared" si="2"/>
        <v>0</v>
      </c>
    </row>
    <row r="38" spans="1:10" ht="12.75">
      <c r="A38" s="4" t="s">
        <v>42</v>
      </c>
      <c r="B38" s="4"/>
      <c r="C38" s="6"/>
      <c r="D38" s="4"/>
      <c r="E38" s="4"/>
      <c r="F38" s="4"/>
      <c r="G38" s="15"/>
      <c r="H38" s="15"/>
      <c r="I38" s="4"/>
      <c r="J38" s="6">
        <f>SUM(J29:J37)</f>
        <v>0</v>
      </c>
    </row>
    <row r="39" spans="1:10" ht="12.75">
      <c r="A39" s="4" t="s">
        <v>81</v>
      </c>
      <c r="B39" s="4"/>
      <c r="C39" s="6"/>
      <c r="D39" s="4"/>
      <c r="E39" s="4"/>
      <c r="F39" s="4"/>
      <c r="G39" s="15"/>
      <c r="H39" s="15"/>
      <c r="I39" s="7"/>
      <c r="J39" s="6">
        <f>J38*I39</f>
        <v>0</v>
      </c>
    </row>
    <row r="40" spans="1:10" ht="12.75">
      <c r="A40" s="4" t="s">
        <v>54</v>
      </c>
      <c r="B40" s="4"/>
      <c r="C40" s="6"/>
      <c r="D40" s="4"/>
      <c r="E40" s="4"/>
      <c r="F40" s="4"/>
      <c r="G40" s="15"/>
      <c r="H40" s="15"/>
      <c r="I40" s="4"/>
      <c r="J40" s="20">
        <f>J38+J39</f>
        <v>0</v>
      </c>
    </row>
    <row r="41" spans="3:9" ht="13.5" thickBot="1">
      <c r="C41" s="3"/>
      <c r="F41"/>
      <c r="G41" s="2"/>
      <c r="H41" s="2"/>
      <c r="I41" s="2"/>
    </row>
    <row r="42" spans="1:3" ht="13.5" thickBot="1">
      <c r="A42" s="50" t="s">
        <v>65</v>
      </c>
      <c r="B42" s="82" t="s">
        <v>66</v>
      </c>
      <c r="C42" s="83"/>
    </row>
    <row r="43" spans="1:3" ht="13.5" thickBot="1">
      <c r="A43" s="49"/>
      <c r="B43" s="84"/>
      <c r="C43" s="85"/>
    </row>
    <row r="44" spans="1:3" ht="12.75">
      <c r="A44" s="51" t="s">
        <v>67</v>
      </c>
      <c r="B44" s="86">
        <f>I21</f>
        <v>0</v>
      </c>
      <c r="C44" s="87"/>
    </row>
    <row r="45" spans="1:3" ht="12.75">
      <c r="A45" s="52" t="s">
        <v>68</v>
      </c>
      <c r="B45" s="75">
        <f>J40</f>
        <v>0</v>
      </c>
      <c r="C45" s="76"/>
    </row>
    <row r="46" spans="1:3" ht="12.75">
      <c r="A46" s="52" t="s">
        <v>42</v>
      </c>
      <c r="B46" s="75">
        <f>SUM(B44:B45)</f>
        <v>0</v>
      </c>
      <c r="C46" s="76"/>
    </row>
    <row r="47" spans="1:3" ht="12.75">
      <c r="A47" s="52" t="s">
        <v>69</v>
      </c>
      <c r="B47" s="75">
        <f>B46*0.16</f>
        <v>0</v>
      </c>
      <c r="C47" s="76"/>
    </row>
    <row r="48" spans="1:6" ht="13.5" thickBot="1">
      <c r="A48" s="53" t="s">
        <v>70</v>
      </c>
      <c r="B48" s="77">
        <f>SUM(B46:B47)</f>
        <v>0</v>
      </c>
      <c r="C48" s="78"/>
      <c r="F48" s="45"/>
    </row>
  </sheetData>
  <sheetProtection/>
  <mergeCells count="16">
    <mergeCell ref="A25:I25"/>
    <mergeCell ref="B1:F1"/>
    <mergeCell ref="B2:F2"/>
    <mergeCell ref="B3:F3"/>
    <mergeCell ref="A5:I5"/>
    <mergeCell ref="A6:I6"/>
    <mergeCell ref="A20:F20"/>
    <mergeCell ref="C21:H21"/>
    <mergeCell ref="B47:C47"/>
    <mergeCell ref="B48:C48"/>
    <mergeCell ref="D27:I27"/>
    <mergeCell ref="B42:C42"/>
    <mergeCell ref="B43:C43"/>
    <mergeCell ref="B44:C44"/>
    <mergeCell ref="B45:C45"/>
    <mergeCell ref="B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Juan Pablo Tabares Valencia</cp:lastModifiedBy>
  <cp:lastPrinted>2010-04-19T12:43:32Z</cp:lastPrinted>
  <dcterms:created xsi:type="dcterms:W3CDTF">1996-11-27T10:00:04Z</dcterms:created>
  <dcterms:modified xsi:type="dcterms:W3CDTF">2010-04-26T14:01:43Z</dcterms:modified>
  <cp:category/>
  <cp:version/>
  <cp:contentType/>
  <cp:contentStatus/>
</cp:coreProperties>
</file>