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1"/>
  </bookViews>
  <sheets>
    <sheet name="Adjudicación" sheetId="1" r:id="rId1"/>
    <sheet name="Eval T y E" sheetId="2" r:id="rId2"/>
  </sheets>
  <definedNames>
    <definedName name="_xlnm.Print_Area" localSheetId="0">'Adjudicación'!$A$1:$G$51</definedName>
    <definedName name="_xlnm.Print_Area" localSheetId="1">'Eval T y E'!$A$1:$I$35</definedName>
  </definedNames>
  <calcPr fullCalcOnLoad="1"/>
</workbook>
</file>

<file path=xl/sharedStrings.xml><?xml version="1.0" encoding="utf-8"?>
<sst xmlns="http://schemas.openxmlformats.org/spreadsheetml/2006/main" count="150" uniqueCount="94">
  <si>
    <t>ASUNTO:</t>
  </si>
  <si>
    <t>FECHA:</t>
  </si>
  <si>
    <t>Evaluación Jurídica, Técnica y Financiera</t>
  </si>
  <si>
    <t>PROVEEDOR</t>
  </si>
  <si>
    <t>De acuerdo a los términos de la invitación y realizadas las evaluaciones jurídica, técnica y económica, se recomienda realizar la compra así:</t>
  </si>
  <si>
    <t>EVALUACIÓN Y RECOMENDACIÓN</t>
  </si>
  <si>
    <t xml:space="preserve"> SECCIÓN BIENES Y SUMINISTROS</t>
  </si>
  <si>
    <t>VALOR OFERTA INCLUYE IVA</t>
  </si>
  <si>
    <t>CONCLUSIÓN:</t>
  </si>
  <si>
    <t>EVALUACIÓN TÉCNICA Y ECONÓMICA</t>
  </si>
  <si>
    <t>Se adjunta evaluación realizada por el Comité Técnico.</t>
  </si>
  <si>
    <t>SECCIÓN BIENES Y SUMINISTROS</t>
  </si>
  <si>
    <t>La Sección de Bienes y Suministros de la Universidad Tecnológica de Pereira Publicó en la página Web de la Universidad y envió invitación a cotizar a las siguientes empresas:</t>
  </si>
  <si>
    <t>2.  EMPRESAS PARTICIPANTES EN LA ACLARACIÓN DE DUDAS</t>
  </si>
  <si>
    <t>3.  EMPRESA PARTICIPANTE EN LA INVITACIÓN</t>
  </si>
  <si>
    <t>5. EVALUACIÓN TÉCNICA Y ECONÓMICA</t>
  </si>
  <si>
    <t>6.  RECOMENDACIÓN</t>
  </si>
  <si>
    <t>4.  EVALUACIÓN JURÍDICA</t>
  </si>
  <si>
    <t>Elaboró: Aura Liliana Arbeláez D.</t>
  </si>
  <si>
    <t>Técnico</t>
  </si>
  <si>
    <t>Sección Bienes y Suministros</t>
  </si>
  <si>
    <r>
      <t>1. OBJETO.</t>
    </r>
    <r>
      <rPr>
        <sz val="10"/>
        <rFont val="Calibri"/>
        <family val="2"/>
      </rPr>
      <t xml:space="preserve">  COMPRA DE EQUIPOS HP Y 3COM</t>
    </r>
  </si>
  <si>
    <t>INVITACIÓN A COTIZAR AL/21/2010</t>
  </si>
  <si>
    <t>RG Distribuciones</t>
  </si>
  <si>
    <t>Newnet S.A.</t>
  </si>
  <si>
    <t>HP</t>
  </si>
  <si>
    <t>Daxa Colombia</t>
  </si>
  <si>
    <t>HP Colombia</t>
  </si>
  <si>
    <t xml:space="preserve">Electrovalle </t>
  </si>
  <si>
    <t>Sisolac</t>
  </si>
  <si>
    <t>La Universidad verifica y confirma que la empresa NEWNET S.A., está inscrita en el SICE.</t>
  </si>
  <si>
    <t xml:space="preserve"> La empresa NEWNET S.A., presenta la documentación solicitada.  </t>
  </si>
  <si>
    <t>NEWNET S.A.</t>
  </si>
  <si>
    <t xml:space="preserve">VALOR USD  IVA INCLUIDO </t>
  </si>
  <si>
    <t xml:space="preserve">VALOR $  IVA INCLUIDO </t>
  </si>
  <si>
    <t>VALOR TOTAL COMPRA</t>
  </si>
  <si>
    <t>Dólar Liquidado a $1.980.  Se pagará a la TRM del día de facturación</t>
  </si>
  <si>
    <t>23 de agosto de 2010</t>
  </si>
  <si>
    <t>DESCRIPCION</t>
  </si>
  <si>
    <t>MARCA</t>
  </si>
  <si>
    <t>REF.</t>
  </si>
  <si>
    <t xml:space="preserve">CANT. </t>
  </si>
  <si>
    <t>UNID.</t>
  </si>
  <si>
    <t>VALOR UNITARIO U$               IVA Incluido</t>
  </si>
  <si>
    <t>VALOR TOTAL U$ IVA Incluido</t>
  </si>
  <si>
    <t>GARANTÍA</t>
  </si>
  <si>
    <t>3 Años</t>
  </si>
  <si>
    <t>Microsoft</t>
  </si>
  <si>
    <t>3 Meses</t>
  </si>
  <si>
    <t>TOTAL OFERTA ITEM 1</t>
  </si>
  <si>
    <t>HP BL460c G6 CTO Blade</t>
  </si>
  <si>
    <t>507864-B21</t>
  </si>
  <si>
    <t>Ud</t>
  </si>
  <si>
    <t>Factory integrated</t>
  </si>
  <si>
    <t>507864-B21  0D1</t>
  </si>
  <si>
    <t>HP X5650 BL460c G6 FIO Kit</t>
  </si>
  <si>
    <t>595727-L21</t>
  </si>
  <si>
    <t>HP X5650 BL460c G6 Kit</t>
  </si>
  <si>
    <t>595727-B21</t>
  </si>
  <si>
    <t>595727-B21  0D1</t>
  </si>
  <si>
    <t>HP 8GB 2Rx4 PC3-8500R-7 Kit</t>
  </si>
  <si>
    <t>516423-B21</t>
  </si>
  <si>
    <t>516423-B21  0D1</t>
  </si>
  <si>
    <t>HP 146GB 6G SAS 10K 2.5in DP ENT HDD</t>
  </si>
  <si>
    <t>507125-B21</t>
  </si>
  <si>
    <t>507125-B21  0D1</t>
  </si>
  <si>
    <t>BL4xxc Svr Bld HW Support</t>
  </si>
  <si>
    <t>HA104A3     7XE</t>
  </si>
  <si>
    <t>WinSvrStd 2008R2 SNGL OLP NL Acdmc</t>
  </si>
  <si>
    <t>P73-04966</t>
  </si>
  <si>
    <t>WinSvrCAL 2008 SNGL OLP NL Acdmc UsrCAL</t>
  </si>
  <si>
    <t>R18-02619</t>
  </si>
  <si>
    <t>Baseline Plus Switch 2900G - 28PWR</t>
  </si>
  <si>
    <t>3Com</t>
  </si>
  <si>
    <t>3CRBSG28PWR93-US</t>
  </si>
  <si>
    <t>1 Año</t>
  </si>
  <si>
    <t>Switch 5500G-EI SFP 24-Port (Incluye soporte Express 7x24xNBDx1Año)</t>
  </si>
  <si>
    <t>3CR17258-91-US</t>
  </si>
  <si>
    <t>1000BASE-LX SFP Transceiver</t>
  </si>
  <si>
    <t>1000BASE-LX SFP</t>
  </si>
  <si>
    <t>TOTAL OFERTA ITEM 2</t>
  </si>
  <si>
    <t>Valor $ Iva incluido</t>
  </si>
  <si>
    <t>Valor total</t>
  </si>
  <si>
    <t>ÍTEM</t>
  </si>
  <si>
    <t>EL PROPONENTE CUMPLE CON LOS REQUISITOS TÉCNICOS EXIGIDOS. EL VALOR COTIZADO ESTÁ DE ACUERDO CON EL PRESUPUESTO ASIGNADO PARA LA COMPRA.</t>
  </si>
  <si>
    <t>CÉSAR AUGUSTO CORTÉS GARZÓN</t>
  </si>
  <si>
    <t>FABIÁN ALEXIS FRANCO GALLEGO</t>
  </si>
  <si>
    <t>Comité Técnico e Interventor</t>
  </si>
  <si>
    <t>Comité Técnico e nterventor</t>
  </si>
  <si>
    <t>INVITACIÓN A COTIZAR AL/20/2010 - COMPRA DE EQUIPOS HP Y 3COM</t>
  </si>
  <si>
    <t>Carlos Arturo Caro/113-705-23 CDP 135</t>
  </si>
  <si>
    <t>Dada la cotización actual del dólar, se recomienda proyectarlo a a $1.980.</t>
  </si>
  <si>
    <t>Orlando Cañas /211-705-22-04 CDP 175</t>
  </si>
  <si>
    <t>Valor incluido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</si>
</sst>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&quot;$&quot;* #,##0.00_ ;_ &quot;$&quot;* \-#,##0.00_ ;_ &quot;$&quot;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$-240A]\ #,##0"/>
    <numFmt numFmtId="191" formatCode="_-* #,##0.00\ &quot;Pts&quot;_-;\-* #,##0.00\ &quot;Pts&quot;_-;_-* &quot;-&quot;??\ &quot;Pts&quot;_-;_-@_-"/>
    <numFmt numFmtId="192" formatCode="0.0"/>
    <numFmt numFmtId="193" formatCode="_ &quot;$&quot;\ * #,##0_ ;_ &quot;$&quot;\ * \-#,##0_ ;_ &quot;$&quot;\ * &quot;-&quot;??_ ;_ @_ "/>
    <numFmt numFmtId="194" formatCode="_ * #,##0_ ;_ * \-#,##0_ ;_ * &quot;-&quot;??_ ;_ @_ "/>
    <numFmt numFmtId="195" formatCode="#,##0.0"/>
    <numFmt numFmtId="196" formatCode="&quot;USD&quot;\ #,##0"/>
    <numFmt numFmtId="197" formatCode="[$USD]\ #,##0"/>
    <numFmt numFmtId="198" formatCode="&quot;$&quot;\ #,##0"/>
    <numFmt numFmtId="199" formatCode="000000"/>
    <numFmt numFmtId="200" formatCode="_([$$-240A]\ * #,##0.00_);_([$$-240A]\ * \(#,##0.00\);_([$$-240A]\ * &quot;-&quot;??_);_(@_)"/>
    <numFmt numFmtId="201" formatCode="_([$$-240A]\ * #,##0.0_);_([$$-240A]\ * \(#,##0.0\);_([$$-240A]\ * &quot;-&quot;??_);_(@_)"/>
    <numFmt numFmtId="202" formatCode="_([$$-240A]\ * #,##0_);_([$$-240A]\ * \(#,##0\);_([$$-240A]\ * &quot;-&quot;??_);_(@_)"/>
    <numFmt numFmtId="203" formatCode="_(&quot;$&quot;* #,##0.00_);_(&quot;$&quot;* \(#,##0.00\);_(&quot;$&quot;* &quot;-&quot;??_);_(@_)"/>
    <numFmt numFmtId="204" formatCode="_(&quot;$&quot;* #,##0_);_(&quot;$&quot;* \(#,##0\);_(&quot;$&quot;* &quot;-&quot;??_);_(@_)"/>
    <numFmt numFmtId="205" formatCode="0.0000"/>
    <numFmt numFmtId="206" formatCode="0.000"/>
    <numFmt numFmtId="207" formatCode="_-[$£-809]* #,##0.00_-;\-[$£-809]* #,##0.00_-;_-[$£-809]* &quot;-&quot;??_-;_-@_-"/>
    <numFmt numFmtId="208" formatCode="[$USD]\ 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0" fillId="0" borderId="0">
      <alignment/>
      <protection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3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23" fillId="0" borderId="0" xfId="54" applyFont="1" applyFill="1" applyBorder="1">
      <alignment/>
      <protection/>
    </xf>
    <xf numFmtId="0" fontId="23" fillId="0" borderId="0" xfId="54" applyFont="1" applyFill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23" fillId="0" borderId="0" xfId="54" applyFont="1" applyFill="1" applyBorder="1" applyAlignment="1">
      <alignment vertical="center"/>
      <protection/>
    </xf>
    <xf numFmtId="0" fontId="24" fillId="0" borderId="0" xfId="54" applyFont="1" applyFill="1" applyBorder="1" applyAlignment="1">
      <alignment horizontal="center" wrapText="1"/>
      <protection/>
    </xf>
    <xf numFmtId="0" fontId="23" fillId="0" borderId="0" xfId="54" applyFont="1" applyFill="1" applyBorder="1" applyAlignment="1">
      <alignment vertical="center" wrapText="1"/>
      <protection/>
    </xf>
    <xf numFmtId="0" fontId="23" fillId="0" borderId="11" xfId="54" applyFont="1" applyFill="1" applyBorder="1">
      <alignment/>
      <protection/>
    </xf>
    <xf numFmtId="0" fontId="5" fillId="0" borderId="0" xfId="0" applyFont="1" applyAlignment="1">
      <alignment horizontal="center" wrapText="1"/>
    </xf>
    <xf numFmtId="202" fontId="5" fillId="0" borderId="10" xfId="51" applyNumberFormat="1" applyFont="1" applyBorder="1" applyAlignment="1">
      <alignment/>
    </xf>
    <xf numFmtId="202" fontId="4" fillId="0" borderId="10" xfId="0" applyNumberFormat="1" applyFont="1" applyBorder="1" applyAlignment="1">
      <alignment wrapText="1"/>
    </xf>
    <xf numFmtId="202" fontId="4" fillId="0" borderId="0" xfId="0" applyNumberFormat="1" applyFont="1" applyBorder="1" applyAlignment="1">
      <alignment wrapText="1"/>
    </xf>
    <xf numFmtId="0" fontId="23" fillId="0" borderId="10" xfId="54" applyFont="1" applyFill="1" applyBorder="1" applyAlignment="1">
      <alignment horizontal="center"/>
      <protection/>
    </xf>
    <xf numFmtId="0" fontId="23" fillId="0" borderId="0" xfId="54" applyFont="1" applyFill="1" applyBorder="1" applyAlignment="1">
      <alignment horizontal="center" wrapText="1"/>
      <protection/>
    </xf>
    <xf numFmtId="0" fontId="23" fillId="0" borderId="10" xfId="54" applyFont="1" applyFill="1" applyBorder="1" applyAlignment="1">
      <alignment horizontal="center" wrapText="1"/>
      <protection/>
    </xf>
    <xf numFmtId="0" fontId="23" fillId="0" borderId="0" xfId="54" applyFont="1" applyFill="1" applyBorder="1" applyAlignment="1">
      <alignment wrapText="1"/>
      <protection/>
    </xf>
    <xf numFmtId="4" fontId="5" fillId="33" borderId="10" xfId="51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54" applyNumberFormat="1" applyFont="1" applyFill="1" applyBorder="1" applyAlignment="1">
      <alignment horizontal="center"/>
      <protection/>
    </xf>
    <xf numFmtId="2" fontId="24" fillId="0" borderId="10" xfId="54" applyNumberFormat="1" applyFont="1" applyFill="1" applyBorder="1" applyAlignment="1">
      <alignment horizontal="center" wrapText="1"/>
      <protection/>
    </xf>
    <xf numFmtId="3" fontId="23" fillId="0" borderId="10" xfId="54" applyNumberFormat="1" applyFont="1" applyFill="1" applyBorder="1">
      <alignment/>
      <protection/>
    </xf>
    <xf numFmtId="3" fontId="24" fillId="0" borderId="10" xfId="54" applyNumberFormat="1" applyFont="1" applyFill="1" applyBorder="1">
      <alignment/>
      <protection/>
    </xf>
    <xf numFmtId="200" fontId="23" fillId="0" borderId="10" xfId="51" applyNumberFormat="1" applyFont="1" applyFill="1" applyBorder="1" applyAlignment="1">
      <alignment/>
    </xf>
    <xf numFmtId="0" fontId="23" fillId="0" borderId="0" xfId="54" applyFont="1" applyFill="1" applyBorder="1" applyAlignment="1">
      <alignment horizontal="left"/>
      <protection/>
    </xf>
    <xf numFmtId="2" fontId="24" fillId="0" borderId="10" xfId="54" applyNumberFormat="1" applyFont="1" applyFill="1" applyBorder="1" applyAlignment="1">
      <alignment horizontal="center" vertical="center" wrapText="1"/>
      <protection/>
    </xf>
    <xf numFmtId="1" fontId="23" fillId="0" borderId="0" xfId="54" applyNumberFormat="1" applyFont="1" applyFill="1" applyBorder="1" applyAlignment="1">
      <alignment horizontal="center"/>
      <protection/>
    </xf>
    <xf numFmtId="1" fontId="23" fillId="0" borderId="11" xfId="54" applyNumberFormat="1" applyFont="1" applyFill="1" applyBorder="1" applyAlignment="1">
      <alignment horizontal="center"/>
      <protection/>
    </xf>
    <xf numFmtId="0" fontId="23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 applyAlignment="1">
      <alignment wrapText="1"/>
      <protection/>
    </xf>
    <xf numFmtId="0" fontId="24" fillId="0" borderId="0" xfId="54" applyFont="1" applyFill="1" applyBorder="1" applyAlignment="1">
      <alignment vertical="top" wrapText="1"/>
      <protection/>
    </xf>
    <xf numFmtId="0" fontId="23" fillId="0" borderId="11" xfId="54" applyFont="1" applyFill="1" applyBorder="1" applyAlignment="1">
      <alignment wrapText="1"/>
      <protection/>
    </xf>
    <xf numFmtId="0" fontId="23" fillId="0" borderId="11" xfId="54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0" xfId="54" applyFont="1" applyAlignment="1">
      <alignment horizont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center"/>
      <protection/>
    </xf>
    <xf numFmtId="0" fontId="24" fillId="0" borderId="13" xfId="54" applyFont="1" applyFill="1" applyBorder="1" applyAlignment="1">
      <alignment horizontal="center"/>
      <protection/>
    </xf>
    <xf numFmtId="0" fontId="24" fillId="0" borderId="14" xfId="54" applyFont="1" applyFill="1" applyBorder="1" applyAlignment="1">
      <alignment horizontal="center"/>
      <protection/>
    </xf>
    <xf numFmtId="0" fontId="23" fillId="0" borderId="15" xfId="54" applyFont="1" applyFill="1" applyBorder="1" applyAlignment="1">
      <alignment horizontal="center" vertical="center"/>
      <protection/>
    </xf>
    <xf numFmtId="0" fontId="23" fillId="0" borderId="16" xfId="54" applyFont="1" applyFill="1" applyBorder="1" applyAlignment="1">
      <alignment horizontal="center" vertical="center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1" fontId="24" fillId="0" borderId="18" xfId="54" applyNumberFormat="1" applyFont="1" applyFill="1" applyBorder="1" applyAlignment="1">
      <alignment horizontal="center" vertical="center" wrapText="1"/>
      <protection/>
    </xf>
    <xf numFmtId="1" fontId="24" fillId="0" borderId="19" xfId="54" applyNumberFormat="1" applyFont="1" applyFill="1" applyBorder="1" applyAlignment="1">
      <alignment horizontal="center" vertical="center" wrapText="1"/>
      <protection/>
    </xf>
    <xf numFmtId="1" fontId="24" fillId="0" borderId="20" xfId="54" applyNumberFormat="1" applyFont="1" applyFill="1" applyBorder="1" applyAlignment="1">
      <alignment horizontal="center" vertical="center" wrapText="1"/>
      <protection/>
    </xf>
    <xf numFmtId="208" fontId="23" fillId="0" borderId="21" xfId="54" applyNumberFormat="1" applyFont="1" applyFill="1" applyBorder="1" applyAlignment="1">
      <alignment horizontal="center" vertical="center"/>
      <protection/>
    </xf>
    <xf numFmtId="208" fontId="23" fillId="0" borderId="11" xfId="54" applyNumberFormat="1" applyFont="1" applyFill="1" applyBorder="1" applyAlignment="1">
      <alignment horizontal="center" vertical="center"/>
      <protection/>
    </xf>
    <xf numFmtId="208" fontId="23" fillId="0" borderId="22" xfId="5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SheetLayoutView="100" zoomScalePageLayoutView="0" workbookViewId="0" topLeftCell="A1">
      <selection activeCell="E27" sqref="E27"/>
    </sheetView>
  </sheetViews>
  <sheetFormatPr defaultColWidth="11.421875" defaultRowHeight="12.75"/>
  <cols>
    <col min="1" max="1" width="5.140625" style="4" customWidth="1"/>
    <col min="2" max="2" width="23.57421875" style="4" customWidth="1"/>
    <col min="3" max="3" width="14.7109375" style="4" customWidth="1"/>
    <col min="4" max="4" width="17.421875" style="4" customWidth="1"/>
    <col min="5" max="5" width="15.28125" style="8" customWidth="1"/>
    <col min="6" max="6" width="11.140625" style="4" customWidth="1"/>
    <col min="7" max="7" width="9.7109375" style="4" customWidth="1"/>
    <col min="8" max="8" width="11.28125" style="4" customWidth="1"/>
    <col min="9" max="9" width="10.7109375" style="4" customWidth="1"/>
    <col min="10" max="10" width="9.7109375" style="4" customWidth="1"/>
    <col min="11" max="11" width="9.421875" style="4" customWidth="1"/>
    <col min="12" max="16384" width="11.421875" style="4" customWidth="1"/>
  </cols>
  <sheetData>
    <row r="1" spans="1:11" ht="45" customHeight="1">
      <c r="A1" s="57" t="s">
        <v>11</v>
      </c>
      <c r="B1" s="57"/>
      <c r="C1" s="57"/>
      <c r="D1" s="57"/>
      <c r="E1" s="57"/>
      <c r="F1" s="57"/>
      <c r="G1" s="57"/>
      <c r="H1" s="3"/>
      <c r="I1" s="3"/>
      <c r="J1" s="3"/>
      <c r="K1" s="3"/>
    </row>
    <row r="2" spans="1:11" ht="12.7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2"/>
    </row>
    <row r="3" spans="1:10" ht="12.75">
      <c r="A3" s="58"/>
      <c r="B3" s="58"/>
      <c r="C3" s="58"/>
      <c r="D3" s="58"/>
      <c r="E3" s="58"/>
      <c r="F3" s="58"/>
      <c r="G3" s="58"/>
      <c r="H3" s="57"/>
      <c r="I3" s="57"/>
      <c r="J3" s="57"/>
    </row>
    <row r="4" spans="1:11" ht="12.75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2"/>
    </row>
    <row r="5" ht="12.75">
      <c r="E5" s="4"/>
    </row>
    <row r="6" spans="1:5" ht="18.75" customHeight="1">
      <c r="A6" s="6" t="s">
        <v>0</v>
      </c>
      <c r="B6" s="6"/>
      <c r="C6" s="50" t="s">
        <v>2</v>
      </c>
      <c r="D6" s="50"/>
      <c r="E6" s="50"/>
    </row>
    <row r="7" spans="1:4" ht="16.5" customHeight="1">
      <c r="A7" s="6" t="s">
        <v>1</v>
      </c>
      <c r="B7" s="6"/>
      <c r="C7" s="50" t="s">
        <v>37</v>
      </c>
      <c r="D7" s="50"/>
    </row>
    <row r="8" spans="1:4" ht="12.75">
      <c r="A8" s="6"/>
      <c r="B8" s="6"/>
      <c r="C8" s="9"/>
      <c r="D8" s="9"/>
    </row>
    <row r="9" spans="1:11" ht="17.25" customHeight="1">
      <c r="A9" s="54" t="s">
        <v>21</v>
      </c>
      <c r="B9" s="55"/>
      <c r="C9" s="55"/>
      <c r="D9" s="55"/>
      <c r="E9" s="55"/>
      <c r="F9" s="55"/>
      <c r="G9" s="55"/>
      <c r="H9" s="7"/>
      <c r="I9" s="7"/>
      <c r="J9" s="7"/>
      <c r="K9" s="7"/>
    </row>
    <row r="10" spans="1:15" ht="39" customHeight="1">
      <c r="A10" s="50" t="s">
        <v>12</v>
      </c>
      <c r="B10" s="50"/>
      <c r="C10" s="50"/>
      <c r="D10" s="50"/>
      <c r="E10" s="50"/>
      <c r="F10" s="50"/>
      <c r="G10" s="50"/>
      <c r="H10" s="9"/>
      <c r="I10" s="8"/>
      <c r="J10" s="8"/>
      <c r="K10" s="8"/>
      <c r="L10" s="8"/>
      <c r="M10" s="8"/>
      <c r="N10" s="8"/>
      <c r="O10" s="8"/>
    </row>
    <row r="11" spans="1:15" ht="12.75">
      <c r="A11" s="9"/>
      <c r="B11" s="9"/>
      <c r="C11" s="9"/>
      <c r="D11" s="9"/>
      <c r="E11" s="9"/>
      <c r="F11" s="9"/>
      <c r="G11" s="9"/>
      <c r="H11" s="9"/>
      <c r="I11" s="8"/>
      <c r="J11" s="8"/>
      <c r="K11" s="8"/>
      <c r="L11" s="8"/>
      <c r="M11" s="8"/>
      <c r="N11" s="8"/>
      <c r="O11" s="8"/>
    </row>
    <row r="12" spans="1:15" ht="12.75">
      <c r="A12" s="27">
        <v>1</v>
      </c>
      <c r="B12" s="9" t="s">
        <v>23</v>
      </c>
      <c r="C12" s="9"/>
      <c r="D12" s="9"/>
      <c r="E12" s="9"/>
      <c r="F12" s="9"/>
      <c r="G12" s="9"/>
      <c r="H12" s="9"/>
      <c r="I12" s="8"/>
      <c r="J12" s="8"/>
      <c r="K12" s="8"/>
      <c r="L12" s="8"/>
      <c r="M12" s="8"/>
      <c r="N12" s="8"/>
      <c r="O12" s="8"/>
    </row>
    <row r="13" spans="1:15" ht="12.75">
      <c r="A13" s="27">
        <v>2</v>
      </c>
      <c r="B13" s="9" t="s">
        <v>24</v>
      </c>
      <c r="D13" s="9"/>
      <c r="E13" s="9"/>
      <c r="F13" s="9"/>
      <c r="G13" s="9"/>
      <c r="H13" s="9"/>
      <c r="I13" s="8"/>
      <c r="J13" s="8"/>
      <c r="K13" s="8"/>
      <c r="L13" s="8"/>
      <c r="M13" s="8"/>
      <c r="N13" s="8"/>
      <c r="O13" s="8"/>
    </row>
    <row r="14" spans="1:15" ht="12.75">
      <c r="A14" s="27">
        <v>3</v>
      </c>
      <c r="B14" s="9" t="s">
        <v>27</v>
      </c>
      <c r="C14" s="9"/>
      <c r="D14" s="9"/>
      <c r="E14" s="9"/>
      <c r="F14" s="9"/>
      <c r="G14" s="9"/>
      <c r="H14" s="9"/>
      <c r="I14" s="8"/>
      <c r="J14" s="8"/>
      <c r="K14" s="8"/>
      <c r="L14" s="8"/>
      <c r="M14" s="8"/>
      <c r="N14" s="8"/>
      <c r="O14" s="8"/>
    </row>
    <row r="15" spans="1:15" ht="12.75">
      <c r="A15" s="27">
        <v>4</v>
      </c>
      <c r="B15" s="9" t="s">
        <v>26</v>
      </c>
      <c r="C15" s="9"/>
      <c r="D15" s="9"/>
      <c r="E15" s="9"/>
      <c r="F15" s="9"/>
      <c r="G15" s="9"/>
      <c r="H15" s="9"/>
      <c r="I15" s="8"/>
      <c r="J15" s="8"/>
      <c r="K15" s="8"/>
      <c r="L15" s="8"/>
      <c r="M15" s="8"/>
      <c r="N15" s="8"/>
      <c r="O15" s="8"/>
    </row>
    <row r="16" spans="1:15" ht="12.75">
      <c r="A16" s="9"/>
      <c r="B16" s="9"/>
      <c r="C16" s="9"/>
      <c r="D16" s="9"/>
      <c r="E16" s="9"/>
      <c r="F16" s="9"/>
      <c r="G16" s="9"/>
      <c r="H16" s="9"/>
      <c r="I16" s="8"/>
      <c r="J16" s="8"/>
      <c r="K16" s="8"/>
      <c r="L16" s="8"/>
      <c r="M16" s="8"/>
      <c r="N16" s="8"/>
      <c r="O16" s="8"/>
    </row>
    <row r="17" spans="1:15" ht="12.75">
      <c r="A17" s="6" t="s">
        <v>13</v>
      </c>
      <c r="B17" s="9"/>
      <c r="C17" s="9"/>
      <c r="D17" s="9"/>
      <c r="E17" s="9"/>
      <c r="F17" s="9"/>
      <c r="G17" s="9"/>
      <c r="H17" s="9"/>
      <c r="I17" s="8"/>
      <c r="J17" s="8"/>
      <c r="K17" s="8"/>
      <c r="L17" s="8"/>
      <c r="M17" s="8"/>
      <c r="N17" s="8"/>
      <c r="O17" s="8"/>
    </row>
    <row r="18" spans="1:15" ht="12.75">
      <c r="A18" s="9"/>
      <c r="B18" s="9"/>
      <c r="C18" s="9"/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  <c r="O18" s="8"/>
    </row>
    <row r="19" spans="1:15" ht="12.75">
      <c r="A19" s="27">
        <v>1</v>
      </c>
      <c r="B19" s="9" t="s">
        <v>28</v>
      </c>
      <c r="C19" s="9"/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  <c r="O19" s="8"/>
    </row>
    <row r="20" spans="1:15" ht="12.75">
      <c r="A20" s="27">
        <v>2</v>
      </c>
      <c r="B20" s="9" t="s">
        <v>29</v>
      </c>
      <c r="C20" s="9"/>
      <c r="D20" s="9"/>
      <c r="E20" s="9"/>
      <c r="F20" s="9"/>
      <c r="G20" s="9"/>
      <c r="H20" s="9"/>
      <c r="I20" s="8"/>
      <c r="J20" s="8"/>
      <c r="K20" s="8"/>
      <c r="L20" s="8"/>
      <c r="M20" s="8"/>
      <c r="N20" s="8"/>
      <c r="O20" s="8"/>
    </row>
    <row r="21" spans="1:15" ht="12.75">
      <c r="A21" s="9"/>
      <c r="B21" s="9"/>
      <c r="C21" s="9"/>
      <c r="D21" s="9"/>
      <c r="E21" s="9"/>
      <c r="F21" s="9"/>
      <c r="G21" s="9"/>
      <c r="H21" s="9"/>
      <c r="I21" s="8"/>
      <c r="J21" s="8"/>
      <c r="K21" s="8"/>
      <c r="L21" s="8"/>
      <c r="M21" s="8"/>
      <c r="N21" s="8"/>
      <c r="O21" s="8"/>
    </row>
    <row r="22" ht="12.75">
      <c r="A22" s="6" t="s">
        <v>14</v>
      </c>
    </row>
    <row r="23" ht="12.75">
      <c r="A23" s="6"/>
    </row>
    <row r="24" spans="1:10" ht="12.75">
      <c r="A24" s="17">
        <v>1</v>
      </c>
      <c r="B24" s="9" t="s">
        <v>24</v>
      </c>
      <c r="D24" s="18"/>
      <c r="E24" s="13"/>
      <c r="F24" s="7"/>
      <c r="G24" s="7"/>
      <c r="H24" s="7"/>
      <c r="I24" s="7"/>
      <c r="J24" s="9"/>
    </row>
    <row r="25" spans="1:10" ht="12.75">
      <c r="A25" s="17"/>
      <c r="D25" s="18"/>
      <c r="E25" s="13"/>
      <c r="F25" s="7"/>
      <c r="G25" s="7"/>
      <c r="H25" s="7"/>
      <c r="I25" s="7"/>
      <c r="J25" s="9"/>
    </row>
    <row r="26" spans="1:10" ht="12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</row>
    <row r="27" ht="12.75">
      <c r="A27" s="5"/>
    </row>
    <row r="28" spans="1:13" ht="16.5" customHeight="1">
      <c r="A28" s="50" t="s">
        <v>31</v>
      </c>
      <c r="B28" s="50"/>
      <c r="C28" s="50"/>
      <c r="D28" s="50"/>
      <c r="E28" s="50"/>
      <c r="F28" s="50"/>
      <c r="G28" s="50"/>
      <c r="H28" s="9"/>
      <c r="I28" s="8"/>
      <c r="J28" s="8"/>
      <c r="K28" s="8"/>
      <c r="L28" s="8"/>
      <c r="M28" s="8"/>
    </row>
    <row r="29" spans="1:13" ht="27.75" customHeight="1">
      <c r="A29" s="50" t="s">
        <v>30</v>
      </c>
      <c r="B29" s="50"/>
      <c r="C29" s="50"/>
      <c r="D29" s="50"/>
      <c r="E29" s="50"/>
      <c r="F29" s="50"/>
      <c r="G29" s="50"/>
      <c r="H29" s="9"/>
      <c r="I29" s="8"/>
      <c r="J29" s="8"/>
      <c r="K29" s="8"/>
      <c r="L29" s="8"/>
      <c r="M29" s="8"/>
    </row>
    <row r="30" spans="1:13" ht="12.75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</row>
    <row r="31" spans="1:13" ht="23.25" customHeight="1">
      <c r="A31" s="54" t="s">
        <v>15</v>
      </c>
      <c r="B31" s="54"/>
      <c r="C31" s="54"/>
      <c r="D31" s="54"/>
      <c r="E31" s="54"/>
      <c r="F31" s="54"/>
      <c r="G31" s="54"/>
      <c r="H31" s="9"/>
      <c r="I31" s="8"/>
      <c r="J31" s="8"/>
      <c r="K31" s="8"/>
      <c r="L31" s="8"/>
      <c r="M31" s="8"/>
    </row>
    <row r="32" spans="1:13" ht="12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</row>
    <row r="33" spans="1:13" ht="18.75" customHeight="1">
      <c r="A33" s="50" t="s">
        <v>10</v>
      </c>
      <c r="B33" s="50"/>
      <c r="C33" s="50"/>
      <c r="D33" s="50"/>
      <c r="E33" s="50"/>
      <c r="F33" s="50"/>
      <c r="G33" s="50"/>
      <c r="H33" s="9"/>
      <c r="I33" s="8"/>
      <c r="J33" s="8"/>
      <c r="K33" s="8"/>
      <c r="L33" s="8"/>
      <c r="M33" s="8"/>
    </row>
    <row r="34" spans="1:11" ht="12.75">
      <c r="A34" s="6"/>
      <c r="B34" s="7"/>
      <c r="C34" s="6"/>
      <c r="D34" s="6"/>
      <c r="E34" s="9"/>
      <c r="F34" s="7"/>
      <c r="G34" s="7"/>
      <c r="H34" s="7"/>
      <c r="I34" s="7"/>
      <c r="J34" s="7"/>
      <c r="K34" s="12"/>
    </row>
    <row r="35" spans="1:11" ht="12.75">
      <c r="A35" s="15" t="s">
        <v>16</v>
      </c>
      <c r="B35" s="11"/>
      <c r="C35" s="10"/>
      <c r="D35" s="10"/>
      <c r="E35" s="10"/>
      <c r="F35" s="16"/>
      <c r="G35" s="14"/>
      <c r="H35" s="14"/>
      <c r="I35" s="16"/>
      <c r="J35" s="14"/>
      <c r="K35" s="14"/>
    </row>
    <row r="36" spans="1:11" ht="12.75" customHeight="1">
      <c r="A36" s="13"/>
      <c r="B36" s="10"/>
      <c r="C36" s="10"/>
      <c r="D36" s="10"/>
      <c r="E36" s="10"/>
      <c r="F36" s="16"/>
      <c r="G36" s="14"/>
      <c r="H36" s="14"/>
      <c r="I36" s="14"/>
      <c r="J36" s="14"/>
      <c r="K36" s="14"/>
    </row>
    <row r="37" spans="1:11" ht="30" customHeight="1">
      <c r="A37" s="50" t="s">
        <v>4</v>
      </c>
      <c r="B37" s="50"/>
      <c r="C37" s="50"/>
      <c r="D37" s="50"/>
      <c r="E37" s="50"/>
      <c r="F37" s="50"/>
      <c r="G37" s="50"/>
      <c r="H37" s="19"/>
      <c r="I37" s="19"/>
      <c r="J37" s="19"/>
      <c r="K37" s="19"/>
    </row>
    <row r="38" spans="1:11" ht="12.75">
      <c r="A38" s="13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30.75" customHeight="1">
      <c r="B39" s="56" t="s">
        <v>3</v>
      </c>
      <c r="C39" s="56"/>
      <c r="D39" s="1" t="s">
        <v>33</v>
      </c>
      <c r="E39" s="1" t="s">
        <v>34</v>
      </c>
      <c r="F39" s="12"/>
      <c r="G39" s="12"/>
      <c r="H39" s="12"/>
      <c r="I39" s="12"/>
      <c r="J39" s="12"/>
      <c r="K39" s="12"/>
    </row>
    <row r="40" spans="2:11" ht="23.25" customHeight="1">
      <c r="B40" s="51" t="s">
        <v>32</v>
      </c>
      <c r="C40" s="51"/>
      <c r="D40" s="35">
        <f>+'Eval T y E'!H20</f>
        <v>12307</v>
      </c>
      <c r="E40" s="28">
        <f>+D40*1980</f>
        <v>24367860</v>
      </c>
      <c r="F40" s="12"/>
      <c r="G40" s="12"/>
      <c r="H40" s="12"/>
      <c r="I40" s="12"/>
      <c r="J40" s="12"/>
      <c r="K40" s="12"/>
    </row>
    <row r="41" spans="2:11" ht="23.25" customHeight="1">
      <c r="B41" s="51"/>
      <c r="C41" s="51"/>
      <c r="D41" s="35">
        <f>+'Eval T y E'!H26</f>
        <v>27290</v>
      </c>
      <c r="E41" s="28">
        <f>+D41*1980</f>
        <v>54034200</v>
      </c>
      <c r="F41" s="12"/>
      <c r="G41" s="12"/>
      <c r="H41" s="12"/>
      <c r="I41" s="12"/>
      <c r="J41" s="12"/>
      <c r="K41" s="12"/>
    </row>
    <row r="42" spans="2:5" ht="18" customHeight="1">
      <c r="B42" s="53" t="s">
        <v>35</v>
      </c>
      <c r="C42" s="53"/>
      <c r="E42" s="29">
        <f>SUM(E40:E41)</f>
        <v>78402060</v>
      </c>
    </row>
    <row r="43" ht="18" customHeight="1">
      <c r="E43" s="30"/>
    </row>
    <row r="44" spans="1:7" ht="12.75">
      <c r="A44" s="50" t="s">
        <v>36</v>
      </c>
      <c r="B44" s="50"/>
      <c r="C44" s="50"/>
      <c r="D44" s="50"/>
      <c r="E44" s="50"/>
      <c r="F44" s="50"/>
      <c r="G44" s="50"/>
    </row>
    <row r="45" spans="1:7" ht="12.75">
      <c r="A45" s="9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7" ht="25.5" customHeight="1">
      <c r="A47" s="9"/>
      <c r="B47" s="9"/>
      <c r="C47" s="9"/>
      <c r="D47" s="9"/>
      <c r="E47" s="52" t="s">
        <v>18</v>
      </c>
      <c r="F47" s="52"/>
      <c r="G47" s="8"/>
    </row>
    <row r="48" spans="1:7" ht="12.75">
      <c r="A48" s="9"/>
      <c r="B48" s="9"/>
      <c r="C48" s="9"/>
      <c r="D48" s="9"/>
      <c r="E48" s="50" t="s">
        <v>19</v>
      </c>
      <c r="F48" s="50"/>
      <c r="G48" s="9"/>
    </row>
    <row r="49" spans="1:7" ht="12.75" customHeight="1">
      <c r="A49" s="9"/>
      <c r="B49" s="9"/>
      <c r="C49" s="9"/>
      <c r="D49" s="9"/>
      <c r="E49" s="50" t="s">
        <v>20</v>
      </c>
      <c r="F49" s="50"/>
      <c r="G49" s="8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</sheetData>
  <sheetProtection/>
  <mergeCells count="23">
    <mergeCell ref="H3:J3"/>
    <mergeCell ref="A29:G29"/>
    <mergeCell ref="A1:G1"/>
    <mergeCell ref="A2:G2"/>
    <mergeCell ref="A4:G4"/>
    <mergeCell ref="H4:J4"/>
    <mergeCell ref="H2:J2"/>
    <mergeCell ref="A3:G3"/>
    <mergeCell ref="C7:D7"/>
    <mergeCell ref="A28:G28"/>
    <mergeCell ref="C6:E6"/>
    <mergeCell ref="A37:G37"/>
    <mergeCell ref="A31:G31"/>
    <mergeCell ref="A33:G33"/>
    <mergeCell ref="A9:G9"/>
    <mergeCell ref="B39:C39"/>
    <mergeCell ref="A44:G44"/>
    <mergeCell ref="A10:G10"/>
    <mergeCell ref="B40:C41"/>
    <mergeCell ref="E47:F47"/>
    <mergeCell ref="E48:F48"/>
    <mergeCell ref="E49:F49"/>
    <mergeCell ref="B42:C42"/>
  </mergeCells>
  <printOptions/>
  <pageMargins left="0.9055118110236221" right="0.35433070866141736" top="0.4330708661417323" bottom="0.4724409448818898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60" zoomScalePageLayoutView="0" workbookViewId="0" topLeftCell="A1">
      <selection activeCell="C32" sqref="C32"/>
    </sheetView>
  </sheetViews>
  <sheetFormatPr defaultColWidth="11.421875" defaultRowHeight="12.75"/>
  <cols>
    <col min="1" max="1" width="8.8515625" style="20" customWidth="1"/>
    <col min="2" max="2" width="33.7109375" style="34" customWidth="1"/>
    <col min="3" max="3" width="9.8515625" style="21" customWidth="1"/>
    <col min="4" max="4" width="16.00390625" style="32" customWidth="1"/>
    <col min="5" max="5" width="9.00390625" style="43" customWidth="1"/>
    <col min="6" max="6" width="9.7109375" style="21" customWidth="1"/>
    <col min="7" max="7" width="15.421875" style="20" customWidth="1"/>
    <col min="8" max="8" width="14.7109375" style="20" customWidth="1"/>
    <col min="9" max="9" width="12.140625" style="21" customWidth="1"/>
    <col min="10" max="10" width="13.57421875" style="20" customWidth="1"/>
    <col min="11" max="11" width="12.421875" style="20" customWidth="1"/>
    <col min="12" max="12" width="15.7109375" style="20" customWidth="1"/>
    <col min="13" max="16384" width="11.421875" style="20" customWidth="1"/>
  </cols>
  <sheetData>
    <row r="1" spans="1:9" ht="15">
      <c r="A1" s="60" t="s">
        <v>6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0" t="s">
        <v>89</v>
      </c>
      <c r="B2" s="60"/>
      <c r="C2" s="60"/>
      <c r="D2" s="60"/>
      <c r="E2" s="60"/>
      <c r="F2" s="60"/>
      <c r="G2" s="60"/>
      <c r="H2" s="60"/>
      <c r="I2" s="60"/>
    </row>
    <row r="3" spans="1:6" ht="9.75" customHeight="1">
      <c r="A3" s="60"/>
      <c r="B3" s="60"/>
      <c r="C3" s="60"/>
      <c r="D3" s="60"/>
      <c r="E3" s="60"/>
      <c r="F3" s="60"/>
    </row>
    <row r="4" ht="6.75" customHeight="1"/>
    <row r="5" spans="1:10" ht="15">
      <c r="A5" s="22" t="s">
        <v>9</v>
      </c>
      <c r="H5" s="41"/>
      <c r="J5" s="40">
        <v>1980</v>
      </c>
    </row>
    <row r="6" ht="9" customHeight="1"/>
    <row r="7" spans="1:11" ht="60" customHeight="1">
      <c r="A7" s="37" t="s">
        <v>83</v>
      </c>
      <c r="B7" s="37" t="s">
        <v>38</v>
      </c>
      <c r="C7" s="37" t="s">
        <v>39</v>
      </c>
      <c r="D7" s="37" t="s">
        <v>40</v>
      </c>
      <c r="E7" s="37" t="s">
        <v>41</v>
      </c>
      <c r="F7" s="37" t="s">
        <v>42</v>
      </c>
      <c r="G7" s="37" t="s">
        <v>43</v>
      </c>
      <c r="H7" s="37" t="s">
        <v>44</v>
      </c>
      <c r="I7" s="37" t="s">
        <v>45</v>
      </c>
      <c r="J7" s="37" t="s">
        <v>81</v>
      </c>
      <c r="K7" s="37" t="s">
        <v>82</v>
      </c>
    </row>
    <row r="8" spans="1:12" ht="15">
      <c r="A8" s="65">
        <v>1</v>
      </c>
      <c r="B8" s="46" t="s">
        <v>50</v>
      </c>
      <c r="C8" s="31" t="s">
        <v>25</v>
      </c>
      <c r="D8" s="33" t="s">
        <v>51</v>
      </c>
      <c r="E8" s="36">
        <v>1</v>
      </c>
      <c r="F8" s="31" t="s">
        <v>52</v>
      </c>
      <c r="G8" s="38">
        <v>2541</v>
      </c>
      <c r="H8" s="38">
        <f aca="true" t="shared" si="0" ref="H8:H18">+G8*E8</f>
        <v>2541</v>
      </c>
      <c r="I8" s="31" t="s">
        <v>46</v>
      </c>
      <c r="J8" s="38">
        <f>+G8*$J$5</f>
        <v>5031180</v>
      </c>
      <c r="K8" s="38">
        <f>+J8*E8</f>
        <v>5031180</v>
      </c>
      <c r="L8" s="61" t="s">
        <v>90</v>
      </c>
    </row>
    <row r="9" spans="1:12" ht="15">
      <c r="A9" s="66"/>
      <c r="B9" s="46" t="s">
        <v>53</v>
      </c>
      <c r="C9" s="31" t="s">
        <v>25</v>
      </c>
      <c r="D9" s="33" t="s">
        <v>54</v>
      </c>
      <c r="E9" s="36">
        <v>1</v>
      </c>
      <c r="F9" s="31" t="s">
        <v>52</v>
      </c>
      <c r="G9" s="38" t="s">
        <v>93</v>
      </c>
      <c r="H9" s="38"/>
      <c r="I9" s="31" t="s">
        <v>46</v>
      </c>
      <c r="J9" s="38" t="e">
        <f aca="true" t="shared" si="1" ref="J9:J19">+G9*$J$5</f>
        <v>#VALUE!</v>
      </c>
      <c r="K9" s="38" t="e">
        <f aca="true" t="shared" si="2" ref="K9:K19">+J9*E9</f>
        <v>#VALUE!</v>
      </c>
      <c r="L9" s="61"/>
    </row>
    <row r="10" spans="1:12" ht="15">
      <c r="A10" s="66"/>
      <c r="B10" s="46" t="s">
        <v>55</v>
      </c>
      <c r="C10" s="31" t="s">
        <v>25</v>
      </c>
      <c r="D10" s="33" t="s">
        <v>56</v>
      </c>
      <c r="E10" s="36">
        <v>1</v>
      </c>
      <c r="F10" s="31" t="s">
        <v>52</v>
      </c>
      <c r="G10" s="38">
        <v>2642</v>
      </c>
      <c r="H10" s="38">
        <f t="shared" si="0"/>
        <v>2642</v>
      </c>
      <c r="I10" s="31" t="s">
        <v>46</v>
      </c>
      <c r="J10" s="38">
        <f t="shared" si="1"/>
        <v>5231160</v>
      </c>
      <c r="K10" s="38">
        <f t="shared" si="2"/>
        <v>5231160</v>
      </c>
      <c r="L10" s="61"/>
    </row>
    <row r="11" spans="1:12" ht="15">
      <c r="A11" s="66"/>
      <c r="B11" s="46" t="s">
        <v>57</v>
      </c>
      <c r="C11" s="31" t="s">
        <v>25</v>
      </c>
      <c r="D11" s="33" t="s">
        <v>58</v>
      </c>
      <c r="E11" s="36">
        <v>1</v>
      </c>
      <c r="F11" s="31" t="s">
        <v>52</v>
      </c>
      <c r="G11" s="38">
        <v>2413</v>
      </c>
      <c r="H11" s="38">
        <f t="shared" si="0"/>
        <v>2413</v>
      </c>
      <c r="I11" s="31" t="s">
        <v>46</v>
      </c>
      <c r="J11" s="38">
        <f t="shared" si="1"/>
        <v>4777740</v>
      </c>
      <c r="K11" s="38">
        <f t="shared" si="2"/>
        <v>4777740</v>
      </c>
      <c r="L11" s="61"/>
    </row>
    <row r="12" spans="1:12" ht="15">
      <c r="A12" s="66"/>
      <c r="B12" s="46" t="s">
        <v>53</v>
      </c>
      <c r="C12" s="31" t="s">
        <v>25</v>
      </c>
      <c r="D12" s="33" t="s">
        <v>59</v>
      </c>
      <c r="E12" s="36">
        <v>1</v>
      </c>
      <c r="F12" s="31" t="s">
        <v>52</v>
      </c>
      <c r="G12" s="38">
        <v>0</v>
      </c>
      <c r="H12" s="38">
        <f t="shared" si="0"/>
        <v>0</v>
      </c>
      <c r="I12" s="31" t="s">
        <v>46</v>
      </c>
      <c r="J12" s="38">
        <f t="shared" si="1"/>
        <v>0</v>
      </c>
      <c r="K12" s="38">
        <f t="shared" si="2"/>
        <v>0</v>
      </c>
      <c r="L12" s="61"/>
    </row>
    <row r="13" spans="1:12" ht="15">
      <c r="A13" s="66"/>
      <c r="B13" s="46" t="s">
        <v>60</v>
      </c>
      <c r="C13" s="31" t="s">
        <v>25</v>
      </c>
      <c r="D13" s="33" t="s">
        <v>61</v>
      </c>
      <c r="E13" s="36">
        <v>2</v>
      </c>
      <c r="F13" s="31" t="s">
        <v>52</v>
      </c>
      <c r="G13" s="38">
        <v>1634</v>
      </c>
      <c r="H13" s="38">
        <f t="shared" si="0"/>
        <v>3268</v>
      </c>
      <c r="I13" s="31" t="s">
        <v>46</v>
      </c>
      <c r="J13" s="38">
        <f t="shared" si="1"/>
        <v>3235320</v>
      </c>
      <c r="K13" s="38">
        <f t="shared" si="2"/>
        <v>6470640</v>
      </c>
      <c r="L13" s="61"/>
    </row>
    <row r="14" spans="1:12" ht="15">
      <c r="A14" s="66"/>
      <c r="B14" s="46" t="s">
        <v>53</v>
      </c>
      <c r="C14" s="31" t="s">
        <v>25</v>
      </c>
      <c r="D14" s="33" t="s">
        <v>62</v>
      </c>
      <c r="E14" s="36">
        <v>2</v>
      </c>
      <c r="F14" s="31" t="s">
        <v>52</v>
      </c>
      <c r="G14" s="38" t="s">
        <v>93</v>
      </c>
      <c r="H14" s="38"/>
      <c r="I14" s="31" t="s">
        <v>46</v>
      </c>
      <c r="J14" s="38" t="e">
        <f t="shared" si="1"/>
        <v>#VALUE!</v>
      </c>
      <c r="K14" s="38" t="e">
        <f t="shared" si="2"/>
        <v>#VALUE!</v>
      </c>
      <c r="L14" s="61"/>
    </row>
    <row r="15" spans="1:12" ht="15.75" customHeight="1">
      <c r="A15" s="66"/>
      <c r="B15" s="46" t="s">
        <v>63</v>
      </c>
      <c r="C15" s="31" t="s">
        <v>25</v>
      </c>
      <c r="D15" s="33" t="s">
        <v>64</v>
      </c>
      <c r="E15" s="36">
        <v>2</v>
      </c>
      <c r="F15" s="31" t="s">
        <v>52</v>
      </c>
      <c r="G15" s="38">
        <v>396</v>
      </c>
      <c r="H15" s="38">
        <f t="shared" si="0"/>
        <v>792</v>
      </c>
      <c r="I15" s="31" t="s">
        <v>46</v>
      </c>
      <c r="J15" s="38">
        <f t="shared" si="1"/>
        <v>784080</v>
      </c>
      <c r="K15" s="38">
        <f t="shared" si="2"/>
        <v>1568160</v>
      </c>
      <c r="L15" s="61"/>
    </row>
    <row r="16" spans="1:12" ht="15">
      <c r="A16" s="66"/>
      <c r="B16" s="46" t="s">
        <v>53</v>
      </c>
      <c r="C16" s="31" t="s">
        <v>25</v>
      </c>
      <c r="D16" s="33" t="s">
        <v>65</v>
      </c>
      <c r="E16" s="36">
        <v>2</v>
      </c>
      <c r="F16" s="31" t="s">
        <v>52</v>
      </c>
      <c r="G16" s="38" t="s">
        <v>93</v>
      </c>
      <c r="H16" s="38"/>
      <c r="I16" s="31" t="s">
        <v>46</v>
      </c>
      <c r="J16" s="38" t="e">
        <f t="shared" si="1"/>
        <v>#VALUE!</v>
      </c>
      <c r="K16" s="38" t="e">
        <f t="shared" si="2"/>
        <v>#VALUE!</v>
      </c>
      <c r="L16" s="61"/>
    </row>
    <row r="17" spans="1:12" ht="15">
      <c r="A17" s="66"/>
      <c r="B17" s="46" t="s">
        <v>66</v>
      </c>
      <c r="C17" s="31" t="s">
        <v>25</v>
      </c>
      <c r="D17" s="33" t="s">
        <v>67</v>
      </c>
      <c r="E17" s="36">
        <v>1</v>
      </c>
      <c r="F17" s="31" t="s">
        <v>52</v>
      </c>
      <c r="G17" s="38">
        <v>493</v>
      </c>
      <c r="H17" s="38">
        <f t="shared" si="0"/>
        <v>493</v>
      </c>
      <c r="I17" s="31" t="s">
        <v>46</v>
      </c>
      <c r="J17" s="38">
        <f t="shared" si="1"/>
        <v>976140</v>
      </c>
      <c r="K17" s="38">
        <f t="shared" si="2"/>
        <v>976140</v>
      </c>
      <c r="L17" s="61"/>
    </row>
    <row r="18" spans="1:12" ht="30">
      <c r="A18" s="66"/>
      <c r="B18" s="46" t="s">
        <v>68</v>
      </c>
      <c r="C18" s="31" t="s">
        <v>47</v>
      </c>
      <c r="D18" s="33" t="s">
        <v>69</v>
      </c>
      <c r="E18" s="36">
        <v>1</v>
      </c>
      <c r="F18" s="31" t="s">
        <v>52</v>
      </c>
      <c r="G18" s="38">
        <v>148</v>
      </c>
      <c r="H18" s="38">
        <f t="shared" si="0"/>
        <v>148</v>
      </c>
      <c r="I18" s="31" t="s">
        <v>48</v>
      </c>
      <c r="J18" s="38">
        <f t="shared" si="1"/>
        <v>293040</v>
      </c>
      <c r="K18" s="38">
        <f t="shared" si="2"/>
        <v>293040</v>
      </c>
      <c r="L18" s="61"/>
    </row>
    <row r="19" spans="1:12" ht="32.25" customHeight="1">
      <c r="A19" s="67"/>
      <c r="B19" s="46" t="s">
        <v>70</v>
      </c>
      <c r="C19" s="31" t="s">
        <v>47</v>
      </c>
      <c r="D19" s="33" t="s">
        <v>71</v>
      </c>
      <c r="E19" s="36">
        <v>1</v>
      </c>
      <c r="F19" s="31" t="s">
        <v>52</v>
      </c>
      <c r="G19" s="38">
        <v>10</v>
      </c>
      <c r="H19" s="38">
        <f>+G19*E19</f>
        <v>10</v>
      </c>
      <c r="I19" s="31" t="s">
        <v>48</v>
      </c>
      <c r="J19" s="38">
        <f t="shared" si="1"/>
        <v>19800</v>
      </c>
      <c r="K19" s="38">
        <f t="shared" si="2"/>
        <v>19800</v>
      </c>
      <c r="L19" s="61"/>
    </row>
    <row r="20" spans="2:11" ht="15">
      <c r="B20" s="62" t="s">
        <v>49</v>
      </c>
      <c r="C20" s="63"/>
      <c r="D20" s="63"/>
      <c r="E20" s="63"/>
      <c r="F20" s="63"/>
      <c r="G20" s="64"/>
      <c r="H20" s="39">
        <f>SUM(H8:H19)</f>
        <v>12307</v>
      </c>
      <c r="K20" s="39" t="e">
        <f>SUM(K8:K19)</f>
        <v>#VALUE!</v>
      </c>
    </row>
    <row r="22" spans="1:11" s="23" customFormat="1" ht="60" customHeight="1">
      <c r="A22" s="42" t="s">
        <v>83</v>
      </c>
      <c r="B22" s="42" t="s">
        <v>38</v>
      </c>
      <c r="C22" s="42" t="s">
        <v>39</v>
      </c>
      <c r="D22" s="42" t="s">
        <v>40</v>
      </c>
      <c r="E22" s="42" t="s">
        <v>41</v>
      </c>
      <c r="F22" s="42" t="s">
        <v>42</v>
      </c>
      <c r="G22" s="42" t="s">
        <v>43</v>
      </c>
      <c r="H22" s="42" t="s">
        <v>44</v>
      </c>
      <c r="I22" s="42" t="s">
        <v>45</v>
      </c>
      <c r="J22" s="42" t="s">
        <v>81</v>
      </c>
      <c r="K22" s="42" t="s">
        <v>82</v>
      </c>
    </row>
    <row r="23" spans="1:12" ht="30">
      <c r="A23" s="68">
        <v>2</v>
      </c>
      <c r="B23" s="46" t="s">
        <v>72</v>
      </c>
      <c r="C23" s="31" t="s">
        <v>73</v>
      </c>
      <c r="D23" s="33" t="s">
        <v>74</v>
      </c>
      <c r="E23" s="36">
        <v>8</v>
      </c>
      <c r="F23" s="31" t="s">
        <v>52</v>
      </c>
      <c r="G23" s="38">
        <v>792</v>
      </c>
      <c r="H23" s="38">
        <f>+G23*E23</f>
        <v>6336</v>
      </c>
      <c r="I23" s="31" t="s">
        <v>75</v>
      </c>
      <c r="J23" s="38">
        <f>+G23*$J$5</f>
        <v>1568160</v>
      </c>
      <c r="K23" s="38">
        <f>+J23*E23</f>
        <v>12545280</v>
      </c>
      <c r="L23" s="61" t="s">
        <v>92</v>
      </c>
    </row>
    <row r="24" spans="1:12" ht="30">
      <c r="A24" s="68"/>
      <c r="B24" s="46" t="s">
        <v>76</v>
      </c>
      <c r="C24" s="31" t="s">
        <v>73</v>
      </c>
      <c r="D24" s="33" t="s">
        <v>77</v>
      </c>
      <c r="E24" s="36">
        <v>1</v>
      </c>
      <c r="F24" s="31" t="s">
        <v>52</v>
      </c>
      <c r="G24" s="38">
        <v>6861</v>
      </c>
      <c r="H24" s="38">
        <f>+G24*E24</f>
        <v>6861</v>
      </c>
      <c r="I24" s="31" t="s">
        <v>75</v>
      </c>
      <c r="J24" s="38">
        <f>+G24*$J$5</f>
        <v>13584780</v>
      </c>
      <c r="K24" s="38">
        <f>+J24*E24</f>
        <v>13584780</v>
      </c>
      <c r="L24" s="61"/>
    </row>
    <row r="25" spans="1:12" ht="15">
      <c r="A25" s="68"/>
      <c r="B25" s="46" t="s">
        <v>78</v>
      </c>
      <c r="C25" s="31" t="s">
        <v>73</v>
      </c>
      <c r="D25" s="33" t="s">
        <v>79</v>
      </c>
      <c r="E25" s="36">
        <v>17</v>
      </c>
      <c r="F25" s="31" t="s">
        <v>52</v>
      </c>
      <c r="G25" s="38">
        <v>829</v>
      </c>
      <c r="H25" s="38">
        <f>+G25*E25</f>
        <v>14093</v>
      </c>
      <c r="I25" s="31" t="s">
        <v>48</v>
      </c>
      <c r="J25" s="38">
        <f>+G25*$J$5</f>
        <v>1641420</v>
      </c>
      <c r="K25" s="38">
        <f>+J25*E25</f>
        <v>27904140</v>
      </c>
      <c r="L25" s="61"/>
    </row>
    <row r="26" spans="2:11" ht="15">
      <c r="B26" s="62" t="s">
        <v>80</v>
      </c>
      <c r="C26" s="63"/>
      <c r="D26" s="63"/>
      <c r="E26" s="63"/>
      <c r="F26" s="63"/>
      <c r="G26" s="64"/>
      <c r="H26" s="39">
        <f>SUM(H23:H25)</f>
        <v>27290</v>
      </c>
      <c r="K26" s="39">
        <f>SUM(K23:K25)</f>
        <v>54034200</v>
      </c>
    </row>
    <row r="28" spans="3:7" ht="24.75" customHeight="1">
      <c r="C28" s="24"/>
      <c r="D28" s="24"/>
      <c r="E28" s="69" t="s">
        <v>32</v>
      </c>
      <c r="F28" s="70"/>
      <c r="G28" s="71"/>
    </row>
    <row r="29" spans="2:7" ht="21" customHeight="1">
      <c r="B29" s="25" t="s">
        <v>7</v>
      </c>
      <c r="D29" s="24"/>
      <c r="E29" s="72">
        <f>+H26+H20</f>
        <v>39597</v>
      </c>
      <c r="F29" s="73"/>
      <c r="G29" s="74"/>
    </row>
    <row r="31" spans="2:9" ht="54" customHeight="1">
      <c r="B31" s="47" t="s">
        <v>8</v>
      </c>
      <c r="C31" s="59" t="s">
        <v>84</v>
      </c>
      <c r="D31" s="59"/>
      <c r="E31" s="59"/>
      <c r="F31" s="59"/>
      <c r="G31" s="59"/>
      <c r="H31" s="59"/>
      <c r="I31" s="59"/>
    </row>
    <row r="32" ht="15">
      <c r="C32" s="41" t="s">
        <v>91</v>
      </c>
    </row>
    <row r="33" spans="2:7" ht="54.75" customHeight="1">
      <c r="B33" s="48"/>
      <c r="D33" s="49"/>
      <c r="E33" s="44"/>
      <c r="F33" s="45"/>
      <c r="G33" s="26"/>
    </row>
    <row r="34" spans="2:5" ht="15">
      <c r="B34" s="34" t="s">
        <v>85</v>
      </c>
      <c r="D34" s="34"/>
      <c r="E34" s="21" t="s">
        <v>86</v>
      </c>
    </row>
    <row r="35" spans="2:5" ht="15">
      <c r="B35" s="34" t="s">
        <v>87</v>
      </c>
      <c r="D35" s="34"/>
      <c r="E35" s="21" t="s">
        <v>88</v>
      </c>
    </row>
  </sheetData>
  <sheetProtection/>
  <mergeCells count="12">
    <mergeCell ref="E28:G28"/>
    <mergeCell ref="E29:G29"/>
    <mergeCell ref="A1:I1"/>
    <mergeCell ref="A2:I2"/>
    <mergeCell ref="C31:I31"/>
    <mergeCell ref="A3:F3"/>
    <mergeCell ref="L8:L19"/>
    <mergeCell ref="L23:L25"/>
    <mergeCell ref="B20:G20"/>
    <mergeCell ref="A8:A19"/>
    <mergeCell ref="B26:G26"/>
    <mergeCell ref="A23:A25"/>
  </mergeCells>
  <printOptions/>
  <pageMargins left="1.0236220472440944" right="0.35433070866141736" top="0.31496062992125984" bottom="0.47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COMPRAS4</dc:creator>
  <cp:keywords/>
  <dc:description/>
  <cp:lastModifiedBy>Aura Liliana Arbelaez</cp:lastModifiedBy>
  <cp:lastPrinted>2010-08-26T16:15:09Z</cp:lastPrinted>
  <dcterms:created xsi:type="dcterms:W3CDTF">2004-01-21T15:21:57Z</dcterms:created>
  <dcterms:modified xsi:type="dcterms:W3CDTF">2010-08-26T17:23:02Z</dcterms:modified>
  <cp:category/>
  <cp:version/>
  <cp:contentType/>
  <cp:contentStatus/>
</cp:coreProperties>
</file>