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ocuments\001 COMPRAS 2022 BEATRIZ OSSA\INVITACIONES PUBLICAS 2022\INVITACION PUBLICA BS 42 MATERIALES E Y DE FERRETERIA\"/>
    </mc:Choice>
  </mc:AlternateContent>
  <bookViews>
    <workbookView xWindow="0" yWindow="0" windowWidth="28800" windowHeight="12945" tabRatio="759" activeTab="1"/>
  </bookViews>
  <sheets>
    <sheet name="ANEXO 1 " sheetId="6" r:id="rId1"/>
    <sheet name="Anexo 2 " sheetId="4" r:id="rId2"/>
    <sheet name="anexo 6" sheetId="8" r:id="rId3"/>
    <sheet name="adjudicación" sheetId="5" r:id="rId4"/>
  </sheets>
  <definedNames>
    <definedName name="_xlnm._FilterDatabase" localSheetId="3" hidden="1">adjudicación!$B$2:$B$17</definedName>
    <definedName name="_xlnm._FilterDatabase" localSheetId="0" hidden="1">'ANEXO 1 '!$AC$1:$AC$15</definedName>
    <definedName name="_xlnm._FilterDatabase" localSheetId="1" hidden="1">'Anexo 2 '!$Y$1:$Y$137</definedName>
    <definedName name="_xlnm._FilterDatabase" localSheetId="2" hidden="1">'anexo 6'!$W$1:$W$16</definedName>
  </definedNames>
  <calcPr calcId="162913"/>
</workbook>
</file>

<file path=xl/calcChain.xml><?xml version="1.0" encoding="utf-8"?>
<calcChain xmlns="http://schemas.openxmlformats.org/spreadsheetml/2006/main">
  <c r="J53" i="5" l="1"/>
  <c r="I53" i="5"/>
  <c r="M78" i="5"/>
  <c r="K53" i="5"/>
  <c r="H53" i="5"/>
  <c r="L53" i="5" l="1"/>
  <c r="U8" i="8"/>
  <c r="E4" i="5" l="1"/>
  <c r="E6" i="5" s="1"/>
  <c r="K136" i="4"/>
  <c r="E10" i="5" s="1"/>
  <c r="E12" i="5" s="1"/>
  <c r="Z9" i="4" l="1"/>
  <c r="Z11" i="4"/>
  <c r="Z15" i="4"/>
  <c r="Z16" i="4"/>
  <c r="Z18" i="4"/>
  <c r="Z19" i="4"/>
  <c r="Z20" i="4"/>
  <c r="Z21" i="4"/>
  <c r="Z22" i="4"/>
  <c r="Z24" i="4"/>
  <c r="Z25" i="4"/>
  <c r="Z29" i="4"/>
  <c r="Z31" i="4"/>
  <c r="Z33" i="4"/>
  <c r="Z34" i="4"/>
  <c r="Z35" i="4"/>
  <c r="Z38" i="4"/>
  <c r="Z41" i="4"/>
  <c r="Z42" i="4"/>
  <c r="Z45" i="4"/>
  <c r="Z46" i="4"/>
  <c r="Z48" i="4"/>
  <c r="Z49" i="4"/>
  <c r="Z52" i="4"/>
  <c r="Z56" i="4"/>
  <c r="Z58" i="4"/>
  <c r="Z59" i="4"/>
  <c r="Z62" i="4"/>
  <c r="Z63" i="4"/>
  <c r="Z66" i="4"/>
  <c r="Z67" i="4"/>
  <c r="Z69" i="4"/>
  <c r="Z78" i="4"/>
  <c r="Z82" i="4"/>
  <c r="Z83" i="4"/>
  <c r="Z90" i="4"/>
  <c r="Z91" i="4"/>
  <c r="Z92" i="4"/>
  <c r="Z93" i="4"/>
  <c r="Z94" i="4"/>
  <c r="Z95" i="4"/>
  <c r="Z96" i="4"/>
  <c r="Z100" i="4"/>
  <c r="Z118" i="4"/>
  <c r="Z121" i="4"/>
  <c r="Z122" i="4"/>
  <c r="Z124" i="4"/>
  <c r="Z126" i="4"/>
  <c r="Z130" i="4"/>
  <c r="AE14" i="6" l="1"/>
  <c r="K132" i="4" l="1"/>
  <c r="AA9" i="6" l="1"/>
  <c r="AA10" i="6"/>
  <c r="AA11" i="6"/>
  <c r="AA12" i="6"/>
  <c r="AA13" i="6"/>
  <c r="AA8" i="6"/>
  <c r="U11" i="4" l="1"/>
  <c r="U13" i="4"/>
  <c r="V13" i="4" l="1"/>
  <c r="U12" i="4"/>
  <c r="V11" i="4"/>
  <c r="U14" i="4"/>
  <c r="U10" i="4"/>
  <c r="U131" i="4"/>
  <c r="V131" i="4" s="1"/>
  <c r="U9" i="4"/>
  <c r="V9" i="4" l="1"/>
  <c r="V14" i="4"/>
  <c r="V10" i="4"/>
  <c r="V12" i="4"/>
  <c r="AC9" i="6"/>
  <c r="AC10" i="6"/>
  <c r="AC11" i="6" l="1"/>
  <c r="AC12" i="6"/>
  <c r="AC13" i="6"/>
  <c r="AC8" i="6" l="1"/>
  <c r="K8" i="8" l="1"/>
  <c r="W8" i="8" l="1"/>
  <c r="K9" i="8"/>
  <c r="U9" i="8" l="1"/>
  <c r="V8" i="8"/>
  <c r="V9" i="8" s="1"/>
  <c r="E15" i="5" s="1"/>
  <c r="E16" i="5" s="1"/>
  <c r="AB8" i="6" l="1"/>
  <c r="AB12" i="6"/>
  <c r="AB11" i="6"/>
  <c r="AB9" i="6"/>
  <c r="AB13" i="6"/>
  <c r="AB10" i="6"/>
  <c r="AA14" i="6"/>
  <c r="L14" i="6"/>
  <c r="U8" i="4"/>
  <c r="V8" i="4" s="1"/>
  <c r="V132" i="4" l="1"/>
  <c r="AB14" i="6"/>
</calcChain>
</file>

<file path=xl/sharedStrings.xml><?xml version="1.0" encoding="utf-8"?>
<sst xmlns="http://schemas.openxmlformats.org/spreadsheetml/2006/main" count="1023" uniqueCount="344">
  <si>
    <t xml:space="preserve">UNIVERSIDAD TECNOLOGICA  DE PEREIRA </t>
  </si>
  <si>
    <t>REFERENCIA O DESCRIPCION</t>
  </si>
  <si>
    <t>UNIDAD DE MEDIDA</t>
  </si>
  <si>
    <t>CANTIDAD</t>
  </si>
  <si>
    <t>DESCRIPCION MARCA/ REFERENCIA/ESPECIFICACIONES OFERTADAS</t>
  </si>
  <si>
    <t>VALOR UNITARIO IVA INCLUIDO</t>
  </si>
  <si>
    <t>VALOR TOTAL</t>
  </si>
  <si>
    <t xml:space="preserve">TIEMPO DE ENTREGA </t>
  </si>
  <si>
    <t>% IVA
 ( si aplica en caso de ser exento por favor especificar )</t>
  </si>
  <si>
    <t>Observaciones:</t>
  </si>
  <si>
    <t>NOMBRE DEL ELEMENTO</t>
  </si>
  <si>
    <t>Unidad</t>
  </si>
  <si>
    <t>GARANTIA</t>
  </si>
  <si>
    <t xml:space="preserve">VALOR TOTAL OFERTA </t>
  </si>
  <si>
    <t>MARCA</t>
  </si>
  <si>
    <t>OBSERVACIONES</t>
  </si>
  <si>
    <t>VALOR UNITARIO ANTES DE IVA</t>
  </si>
  <si>
    <t>IVA</t>
  </si>
  <si>
    <t>MINIMO</t>
  </si>
  <si>
    <t>PROVEEDOR</t>
  </si>
  <si>
    <t>160 DIAS</t>
  </si>
  <si>
    <t>5 AÑOS</t>
  </si>
  <si>
    <t>SUMA ADJUDICADA</t>
  </si>
  <si>
    <t>COMPARATIVO DE OFERTAS item 1 anexo 1</t>
  </si>
  <si>
    <t>subítem</t>
  </si>
  <si>
    <t>HOMCENTER</t>
  </si>
  <si>
    <t>COMPARATIVO DE OFERTAS item 2 anexo 2</t>
  </si>
  <si>
    <t>COMPARATIVO DE OFERTAS item 3 anexo 3</t>
  </si>
  <si>
    <t>SUB ÍTEMS</t>
  </si>
  <si>
    <t>ÍTEM</t>
  </si>
  <si>
    <t xml:space="preserve">TOTAL ADJUDICACIÓN ÍTEM 1 </t>
  </si>
  <si>
    <t>TOTAL</t>
  </si>
  <si>
    <t xml:space="preserve">TOTAL ADJUDICACIÓN ÍTEM 2 </t>
  </si>
  <si>
    <t>INGENIERIA DIGITAL</t>
  </si>
  <si>
    <t>% IVA</t>
  </si>
  <si>
    <t>VALOR IVA</t>
  </si>
  <si>
    <t>valor ppto</t>
  </si>
  <si>
    <t>si</t>
  </si>
  <si>
    <t>INVITACIÓN PUBLICA BS-34-DE 2022 
Compra de equipos audiovisuales, tripodes, bases o soportes.</t>
  </si>
  <si>
    <t>INGNIERIA DIGITAL</t>
  </si>
  <si>
    <t>PPTO ASIGNADO</t>
  </si>
  <si>
    <t>DESIERTOS</t>
  </si>
  <si>
    <t>INVITACIÓN PUBLICA BS-42-DE 2022 
Compra de materiales electricos y de ferreteria."</t>
  </si>
  <si>
    <t>ELECTRONICA I+ D</t>
  </si>
  <si>
    <t>Cables 2x1 De 5 Mts Azul</t>
  </si>
  <si>
    <t>Cable de 2x1 5 mts azul</t>
  </si>
  <si>
    <t>N/A</t>
  </si>
  <si>
    <t>Portamicrofonos</t>
  </si>
  <si>
    <t>PROEL</t>
  </si>
  <si>
    <t>Cable 2x1 De 3 Mts Azul</t>
  </si>
  <si>
    <t>cable de 2x1</t>
  </si>
  <si>
    <t>n/a</t>
  </si>
  <si>
    <t>Multitomas Regulados</t>
  </si>
  <si>
    <t xml:space="preserve">Lineas Para Instrumentos De 3mts </t>
  </si>
  <si>
    <t>Lineas para instrumentos de 3mts</t>
  </si>
  <si>
    <t xml:space="preserve">Cable Para Micronono De 10 Mts </t>
  </si>
  <si>
    <t>cable para microfono</t>
  </si>
  <si>
    <t>TOTAL PPTTO</t>
  </si>
  <si>
    <t>ELECTRONICA I+D</t>
  </si>
  <si>
    <t>INVITACIÓN PUBLICA BS-42-DE 2022 
Compra de materiales electricos y de ferreteria.</t>
  </si>
  <si>
    <t>Bornera</t>
  </si>
  <si>
    <t>BORNERA TORN 24A/750V 2.5mm2 AZUL x 10 UNID</t>
  </si>
  <si>
    <t>Metro</t>
  </si>
  <si>
    <t>Pinza Voltiamperimetrica</t>
  </si>
  <si>
    <t>PINZA VOLTIAMPERIMETRICA DIGITAL AC/DC HASTA 600V, HASTA 6</t>
  </si>
  <si>
    <t>Tubo</t>
  </si>
  <si>
    <t>Lijas</t>
  </si>
  <si>
    <t>LIJAS NO. 100 PAQUETE DE 50</t>
  </si>
  <si>
    <t>Paquete</t>
  </si>
  <si>
    <t>ABRACOL</t>
  </si>
  <si>
    <t xml:space="preserve">Potenciometro Lineal </t>
  </si>
  <si>
    <t>POTENCIOMETRO LINEAL 1 K0HM 10 VUELTAS 2W</t>
  </si>
  <si>
    <t>OTENCIOMETRO LINEAL 2 KOHM 10 VUELTAS 2W</t>
  </si>
  <si>
    <t>Puente Conector</t>
  </si>
  <si>
    <t>PUENTE 10P x 2.5mm2 TORN x 10 UNID</t>
  </si>
  <si>
    <t>Sensor Inductivo</t>
  </si>
  <si>
    <t>SENSOR INDUCTIVO LD PNP-NA 4mm 12-24VDC 3H</t>
  </si>
  <si>
    <t>Rele Estado Solido</t>
  </si>
  <si>
    <t>SSR 25A 3-32VDC 240VAC C/TAPA Y LED IND SERIE W1</t>
  </si>
  <si>
    <t>Opm Amplificador Operacional</t>
  </si>
  <si>
    <t>Modulo amplificador de instrumentacion AD620</t>
  </si>
  <si>
    <t>Caja Herramienta</t>
  </si>
  <si>
    <t xml:space="preserve">Caja plastica para herramientas 13" PRETUL </t>
  </si>
  <si>
    <t>Rueda Plastica</t>
  </si>
  <si>
    <t>Rueda Plastica con rin amarillo</t>
  </si>
  <si>
    <t>Kit Destornillador</t>
  </si>
  <si>
    <t>Kit destornillador punta acero Pretul 6pcs</t>
  </si>
  <si>
    <t xml:space="preserve">Juego Destornillador </t>
  </si>
  <si>
    <t>Juego de destornilladores con 31 puntas</t>
  </si>
  <si>
    <t>Resistencias</t>
  </si>
  <si>
    <t>Kit de 200 resistencias surtidas 1/4W</t>
  </si>
  <si>
    <t xml:space="preserve">Resistencia De Precicion </t>
  </si>
  <si>
    <t>Kit Resistencias de Precision</t>
  </si>
  <si>
    <t>Cautin</t>
  </si>
  <si>
    <t>Cautin 60w GOOT</t>
  </si>
  <si>
    <t>Amplificador Operacional dual 700KHz 8-DIP</t>
  </si>
  <si>
    <t>Termoencogible</t>
  </si>
  <si>
    <t>Termoencogibles 5mm</t>
  </si>
  <si>
    <t>Mp Juego Copas Cuadrante 1/2pulg 6ptas 24pzs M</t>
  </si>
  <si>
    <t>MP JUEGO COPAS CUADRANTE 1/2pulg 6PTAS 24PZS M</t>
  </si>
  <si>
    <t>Juego</t>
  </si>
  <si>
    <t>MP</t>
  </si>
  <si>
    <t>Set 10und Disco Abras. Corte Metal 4-1/2pgx1.2mm</t>
  </si>
  <si>
    <t>4-1/2pgx1.2mm</t>
  </si>
  <si>
    <t>DEWALT</t>
  </si>
  <si>
    <t>Juego 17pzs Mototool Discover</t>
  </si>
  <si>
    <t>JUEGO 17pzs MOTOTOOL DISCOVER</t>
  </si>
  <si>
    <t>DISCOVER</t>
  </si>
  <si>
    <t>Piloto Rojo</t>
  </si>
  <si>
    <t>59 LAMP LED 22mm ROJA 12-24V AC/DC</t>
  </si>
  <si>
    <t xml:space="preserve">Pela Cable </t>
  </si>
  <si>
    <t>Pela cable y corta frio automatico para terminal AWG 24-10 PROSKIT</t>
  </si>
  <si>
    <t>Bisturi</t>
  </si>
  <si>
    <t>Bisturi plastico 18mm PRETUL</t>
  </si>
  <si>
    <t>Perilleros</t>
  </si>
  <si>
    <t>Kit destornillador precision PRETUL 6PCS</t>
  </si>
  <si>
    <t>Kit Motor Tool</t>
  </si>
  <si>
    <t>Kit de 10 piezas para mototool</t>
  </si>
  <si>
    <t>Fuente Dc-Dc</t>
  </si>
  <si>
    <t>Fuente y cargador LM2596S-D</t>
  </si>
  <si>
    <t>elacables ajustable/5 pulgadas</t>
  </si>
  <si>
    <t>Union De 6 A 8 Mm Manguera</t>
  </si>
  <si>
    <t>RACOR INST UNION T P/MANG 8mm PLASTICO</t>
  </si>
  <si>
    <t>Metro Cubico</t>
  </si>
  <si>
    <t>Union De 8mm Manguera</t>
  </si>
  <si>
    <t xml:space="preserve">Sensor De Presion </t>
  </si>
  <si>
    <t>Sensor de presion 0-1Mpa</t>
  </si>
  <si>
    <t>Cautin 30W TECHMAN</t>
  </si>
  <si>
    <t>Soporte Mototool Dremel</t>
  </si>
  <si>
    <t>SOPORTE MOTOTOOL DREMEL</t>
  </si>
  <si>
    <t>DREMEL</t>
  </si>
  <si>
    <t xml:space="preserve"> Laminas Cristal 8 Mm Medidas 125*245 Cms</t>
  </si>
  <si>
    <t>ACRILICO</t>
  </si>
  <si>
    <t xml:space="preserve">ACRILICO </t>
  </si>
  <si>
    <t>Amarre Plastico Color Negro, Paquete De 100 Unidades</t>
  </si>
  <si>
    <t>HS-4.8X250-N</t>
  </si>
  <si>
    <t>GENERICO</t>
  </si>
  <si>
    <t>Caja Con 6 Carretes De Cable Vehicular Awg22.</t>
  </si>
  <si>
    <t>PRT-11375</t>
  </si>
  <si>
    <t>Multitoma Tech X 6 Puestos.</t>
  </si>
  <si>
    <t>MT-615</t>
  </si>
  <si>
    <t>TECH</t>
  </si>
  <si>
    <t>Cable De Extension Con 3 Tomas De Corriente. Longitud 5m</t>
  </si>
  <si>
    <t>WJ-C01-10M</t>
  </si>
  <si>
    <t>GLOBY</t>
  </si>
  <si>
    <t>Conector DC bornera Jack Hembra .</t>
  </si>
  <si>
    <t>En un lado posee borneras de tornillos y en el otroextremo tiene un conector jack centro-positivo hembra.BORNERA-JACKHEMBRA</t>
  </si>
  <si>
    <t>GNERICA</t>
  </si>
  <si>
    <t>Terminal De Ojo</t>
  </si>
  <si>
    <t>TERMINAL OJO AZ DI3.2mm 14-16A</t>
  </si>
  <si>
    <t>Termoencogibles 3mm</t>
  </si>
  <si>
    <t>Juego De Puntas De Prueba Fluke-, Negra Y Roja Con Aislamientode Pvc Y Conectores De Banana Angulo Recto</t>
  </si>
  <si>
    <t>TL75</t>
  </si>
  <si>
    <t xml:space="preserve">FLUKE </t>
  </si>
  <si>
    <t>Mp Set Broca Hss-G 1/8pg 10 Und Bosch</t>
  </si>
  <si>
    <t>HSS-G 1/8pg</t>
  </si>
  <si>
    <t>BOSCH</t>
  </si>
  <si>
    <t>Disco Flap 4-1/2pgx7/8pg Grano 120 Dewal</t>
  </si>
  <si>
    <t>4-1/2pgx7/8pg GRANO 120</t>
  </si>
  <si>
    <t xml:space="preserve"> Laminas Cristal 4 Mm Medidas 125*245 Cms</t>
  </si>
  <si>
    <t>Conector DC bornera Jack Macho.</t>
  </si>
  <si>
    <t>En un lado posee borneras con tornillos y en el otroextremo tiene un conector jack centro-positivo macho.BORNERA-JACKMACHO</t>
  </si>
  <si>
    <t xml:space="preserve">Lenciador </t>
  </si>
  <si>
    <t>SILENCIADOR MACHO 1/8"NPT BRONCE RED 30dB</t>
  </si>
  <si>
    <t>LIJAS NO. 1200</t>
  </si>
  <si>
    <t>Sensor De Temperatura Pt-100</t>
  </si>
  <si>
    <t>PT-100 BULBO RECTO 100 MM X 5MM DIAMETRO, SS 316, CABLE 2</t>
  </si>
  <si>
    <t>TERMINAL OJORDI 3.2mm 16-22AW6</t>
  </si>
  <si>
    <t>Bateria 9voltio</t>
  </si>
  <si>
    <t xml:space="preserve">Bateria cuadrada recargable 9V </t>
  </si>
  <si>
    <t>Silicona Para Interiores</t>
  </si>
  <si>
    <t>Silicona para interiores marca CRC 235ml</t>
  </si>
  <si>
    <t>Martillo Caucho F/Vidrio 10onzas Discove</t>
  </si>
  <si>
    <t>F/VIDRIO 10onzas</t>
  </si>
  <si>
    <t>Kit Mototool 170w 152 Acces. 8000-32000rpm Bauker</t>
  </si>
  <si>
    <t xml:space="preserve"> 170W</t>
  </si>
  <si>
    <t>BAUKER</t>
  </si>
  <si>
    <t>Laminas Cristal 5 Mm Medidas 125*245 Cms</t>
  </si>
  <si>
    <t>Bateria Cuadrada Recargable De 9v De Tecnologia Ni-Mh. Bst</t>
  </si>
  <si>
    <t xml:space="preserve"> 9V</t>
  </si>
  <si>
    <t xml:space="preserve">BESTON </t>
  </si>
  <si>
    <t>Cilindro Neumatico</t>
  </si>
  <si>
    <t>CLDRO 2E CRA 100mm DIA 32 ISO PTO 1/8 NPT</t>
  </si>
  <si>
    <t>Lubricante Para Interiores</t>
  </si>
  <si>
    <t>LUBRICANTE PENETRANTE 5-56 8 ONZ CRC</t>
  </si>
  <si>
    <t>Protoboard</t>
  </si>
  <si>
    <t>Protoboard color crema</t>
  </si>
  <si>
    <t>Sensor De Fuerza</t>
  </si>
  <si>
    <t>Modulo sensor de flexion</t>
  </si>
  <si>
    <t>Taladro 3/8pg Perc 12v 1.3ah I-L+Acc.29pzas Bauker</t>
  </si>
  <si>
    <t>3/8pg PERC 12V 1.3Ah</t>
  </si>
  <si>
    <t>Pila Alkalina Tipo Moneda De Larga Duracion. No Recargable</t>
  </si>
  <si>
    <t>Pila alkalina tipo moneda de larga duracion. No recargableGP-LR44</t>
  </si>
  <si>
    <t>GP</t>
  </si>
  <si>
    <t>Amarre Plastico Color Blanco, Paquete De 100 Unidades</t>
  </si>
  <si>
    <t>CHS-3.6X150-B</t>
  </si>
  <si>
    <t xml:space="preserve">GENERICO </t>
  </si>
  <si>
    <t>Resina Uv Para Impresora 3d Anycubic Photon. Cantidad: 500gr</t>
  </si>
  <si>
    <t>3D ANYCUBIC PHOTON.</t>
  </si>
  <si>
    <t>ANYCUBIC</t>
  </si>
  <si>
    <t>Aluminia</t>
  </si>
  <si>
    <t>Alumina Alpha A de 0,3 micrones, en presentacion de 1 Libras (0.45 kg).</t>
  </si>
  <si>
    <t>Libra</t>
  </si>
  <si>
    <t>Lija redonda</t>
  </si>
  <si>
    <t>Disco   Abrasivo   de   8"   diametro   grano   180   Sin   Adhesivo presentacion de caja por 100 unidades.</t>
  </si>
  <si>
    <t>Disco  Abrasivo  de  8"  diametro  grano  240   Sin  Adhesivo presentacion de caja por 100 unidades.</t>
  </si>
  <si>
    <r>
      <t>Pa</t>
    </r>
    <r>
      <rPr>
        <b/>
        <sz val="8"/>
        <rFont val="Calibri (Cuerpo)"/>
      </rPr>
      <t>ñ</t>
    </r>
    <r>
      <rPr>
        <b/>
        <sz val="8"/>
        <rFont val="Calibri"/>
        <family val="2"/>
        <scheme val="minor"/>
      </rPr>
      <t>o</t>
    </r>
  </si>
  <si>
    <t>Pano   para   pulido   Diametro   8"   (~200mm)   con   adhesivo, imperial,   uso   recomendado   pulido   final   para   todos   los materiales. Presentacion de caja por 10 unidades.</t>
  </si>
  <si>
    <t>Manguera Poliuretano</t>
  </si>
  <si>
    <t>MANGUERA PU 8mm 100M AZUL 8-10Kgf/cn2</t>
  </si>
  <si>
    <t xml:space="preserve">Valvula Manual </t>
  </si>
  <si>
    <t>VAL PLAST MANUAL PARA MANGUERA 8MM</t>
  </si>
  <si>
    <t>013 INT DE PRESION 1NA+1NC 5A 10 BAR, 1/4" NPT CONEXION FAST</t>
  </si>
  <si>
    <t xml:space="preserve">Racor Recto </t>
  </si>
  <si>
    <t>RACOR INT MET MAC ROSCA 1/8"NPT MANG 6mm</t>
  </si>
  <si>
    <t>LIJAS NO. 400</t>
  </si>
  <si>
    <t>LIJAS NO. 600</t>
  </si>
  <si>
    <t>PT-100 BULBO RECTO 100 MM X 6 MM DIAMETRO, SS 316, CABLE 2</t>
  </si>
  <si>
    <t>SENSOR INDUCTIVO LD NPN-NA 4mm 12-24VDC 3H</t>
  </si>
  <si>
    <t>Piloto Verde</t>
  </si>
  <si>
    <t>57 LAMP LED 22mm VERDE 12-24V AC/DC</t>
  </si>
  <si>
    <t>Encoder</t>
  </si>
  <si>
    <t>ENCODER 500PPR TOTEM POLE ABZ 12-24VDC</t>
  </si>
  <si>
    <t>Fuente Dc De 24v</t>
  </si>
  <si>
    <t>FUENTE SW 24VDC/60W RIEL 85-264VAC</t>
  </si>
  <si>
    <t>Sensor Auto Reflex</t>
  </si>
  <si>
    <t>SENSOR FOT MINI AUTO-REF 60cm NPN 12-24VDC</t>
  </si>
  <si>
    <t>Manguera Poliuretano 6mm</t>
  </si>
  <si>
    <t>MFLE TUBING POLIURETANO FLEXCOAZUL 6MM</t>
  </si>
  <si>
    <t>Sensor De Flujo Agua</t>
  </si>
  <si>
    <t>Sensor de flujo de agua</t>
  </si>
  <si>
    <t>Termoencogibles 4mm</t>
  </si>
  <si>
    <t>Ventilador Pequeno</t>
  </si>
  <si>
    <t>Ventilador 12V 40mm x 40mm para extrusor MK8 con cable 1M</t>
  </si>
  <si>
    <t>Pelacables Ajustable 5" Amarillo</t>
  </si>
  <si>
    <t>PC-01-R</t>
  </si>
  <si>
    <t>Cable Hdmi De 5 Metros De Alta Velocidad</t>
  </si>
  <si>
    <t>HDMI-5M</t>
  </si>
  <si>
    <t>HDMI</t>
  </si>
  <si>
    <t>Terminal De Pin</t>
  </si>
  <si>
    <t>TERMINAL PIN AZUL 14-16AW6</t>
  </si>
  <si>
    <t>TERMINAL PIN ROJA 16-22AW6</t>
  </si>
  <si>
    <t>Cable Senales</t>
  </si>
  <si>
    <t>Cable UTP CAT 6 por metro Marca GET</t>
  </si>
  <si>
    <t>Tercera Mano</t>
  </si>
  <si>
    <t>Tercera Mano con lupa, aumento de 3</t>
  </si>
  <si>
    <r>
      <t>Pa</t>
    </r>
    <r>
      <rPr>
        <b/>
        <sz val="8"/>
        <rFont val="Calibri (Cuerpo)"/>
      </rPr>
      <t>ñ</t>
    </r>
    <r>
      <rPr>
        <b/>
        <sz val="8"/>
        <rFont val="Calibri"/>
        <family val="2"/>
        <scheme val="minor"/>
      </rPr>
      <t>o Reut Maxwipe 70 41x28cm X88und Azul</t>
    </r>
  </si>
  <si>
    <t>MAXWIPE 70 41X28cm X88UND AZUL</t>
  </si>
  <si>
    <t>MAXWIPEH</t>
  </si>
  <si>
    <t>Baterias Recargables Aa De Nimh. Paquete De 4 Unidades</t>
  </si>
  <si>
    <t xml:space="preserve">AA de NiMh. </t>
  </si>
  <si>
    <t>BESTON</t>
  </si>
  <si>
    <t>acriformas</t>
  </si>
  <si>
    <t>J-DEJ-6</t>
  </si>
  <si>
    <t>PRETUL</t>
  </si>
  <si>
    <t>Alumina</t>
  </si>
  <si>
    <t>Alumina  Alpha  C  de  1,0  micron,  en  presentacion  de  1  Libra (0.45 kg).</t>
  </si>
  <si>
    <t>Alumina en polvo de 5,0 micron, en presentacion de 1 Libra (0.45 kg).</t>
  </si>
  <si>
    <t>Disco   Abrasivo   de   8"   diametro   grano   240   Sin   Adhesivo presentacion de caja por 100 unidades.</t>
  </si>
  <si>
    <t>Disco  Abrasivo  de  8"  diametro  grano  180   Sin  Adhesivo presentacion de caja por 100 unidades.</t>
  </si>
  <si>
    <t>Pano para Pulido de Diamante  Diametro 8" (~200 mm) con adhesivo,   uso   recomendado   para   todos   los   materiales, presentacion caja por  10 unidades.</t>
  </si>
  <si>
    <t>Pano para pulido Diametro 8" (~200mm) con adhesivo, color rojo, uso recomendado pulido multi-proposito para todos los materiales/Pulido  Diamante.  Presentacion  de  caja  por  10 unidades.</t>
  </si>
  <si>
    <t>Generador De Vacio</t>
  </si>
  <si>
    <t>GENER VACIO 1/8 - 3a - 8PSI PRE OP 14 - 90 PSI</t>
  </si>
  <si>
    <t>RACOR INT MET MAC ROSCA 1/4"NPT MANG 6mm</t>
  </si>
  <si>
    <t>RACOR INT MET MAC ROSCA 1/4"NPT MANG 8mm</t>
  </si>
  <si>
    <t>RACOR INT MET MAC ROSCA 1/8"NPT MANG 8mm</t>
  </si>
  <si>
    <t>Valvula Anti-Retorno</t>
  </si>
  <si>
    <t>V ANTIRETORNO 1/8"NPT 0-10Kgf/cn2 BRDN</t>
  </si>
  <si>
    <t>Valvula Solenoide</t>
  </si>
  <si>
    <t>V SOL 2/2 1/8"NPT 24VDC NC AC DTA</t>
  </si>
  <si>
    <t>Temporizador</t>
  </si>
  <si>
    <t>BLOQUE TEMPORIZADO 0.1 30S AL TRABAJO P/ NC1 UL</t>
  </si>
  <si>
    <t xml:space="preserve">Bornera </t>
  </si>
  <si>
    <t>BORNERA TORN 24A/750V 2.5mm2 GRIS x 10 UNID</t>
  </si>
  <si>
    <t xml:space="preserve">Multimetro </t>
  </si>
  <si>
    <t>MULTIMETRO DIG TRMS 1000V IP67</t>
  </si>
  <si>
    <t xml:space="preserve">LIJA NO. 200 </t>
  </si>
  <si>
    <t>LIJAS NO. 1000</t>
  </si>
  <si>
    <t>Cable FTP CAT 6 de 4 pares 1m</t>
  </si>
  <si>
    <t xml:space="preserve">Cable De Red </t>
  </si>
  <si>
    <t>Cable de red 7m, certificado cat6</t>
  </si>
  <si>
    <t>Iman</t>
  </si>
  <si>
    <t>Iman redondo de neodimio de alto poder 10mm diametro x 3mm</t>
  </si>
  <si>
    <t>Soporte Cautin</t>
  </si>
  <si>
    <t>Soporte para Cautin ZD10A</t>
  </si>
  <si>
    <t>Disco Abras. Desba. Metal 4-1/2pgx6.4mm C/Depr Dew</t>
  </si>
  <si>
    <t>4-1/2pgx6.4mm C/DEPR DEW</t>
  </si>
  <si>
    <t>CHS-2.5X100-B</t>
  </si>
  <si>
    <t>9 Diferentes Diametros, Numero De Piezas: 392.</t>
  </si>
  <si>
    <t>KIT-TE</t>
  </si>
  <si>
    <t>WJ-C01-5M</t>
  </si>
  <si>
    <t>Set De Sensores Compuesto Por Sensor De Luz, Contacto, Temperatura, Magnetico, Vibracion, Inclinacion, Pulsador, El Led Modulo De Iluminacion Y Escala De Grises.</t>
  </si>
  <si>
    <t>Set de sensores compuesto por sensor de luz, contacto,temperatura, magnetico, vibracion, inclinacion, Pulsador,el LED modulo de iluminacion y escala de grises.DFR0018</t>
  </si>
  <si>
    <t>Kit</t>
  </si>
  <si>
    <t>GENERICOS</t>
  </si>
  <si>
    <t>Soldador De 30w Con Resistencia Ceramica, Con Mango Amarillo.</t>
  </si>
  <si>
    <t>TS-032</t>
  </si>
  <si>
    <t xml:space="preserve">Cortadora De Manguera </t>
  </si>
  <si>
    <t>CORTADORA P/MANGUERA 18mm</t>
  </si>
  <si>
    <t>Cable Vehicular</t>
  </si>
  <si>
    <t xml:space="preserve">CABLE VEH No  16 CEN NEGRO Y ROJO </t>
  </si>
  <si>
    <t>Fuente De 110 O 220 A 24v</t>
  </si>
  <si>
    <t>Fuente para riel DIN, 24V, 3.1A, 75W</t>
  </si>
  <si>
    <t xml:space="preserve">Medidor De Factor Potencia, Tension </t>
  </si>
  <si>
    <t>MULTIMETRO DMG 600 72X46MM 0-440VAC / 120-250VDC</t>
  </si>
  <si>
    <t>DIDACTICAS ELECTRONICAS I+D</t>
  </si>
  <si>
    <t>1,2,3,4,5,6</t>
  </si>
  <si>
    <t>DESIERTO</t>
  </si>
  <si>
    <t>ADJUDICADO</t>
  </si>
  <si>
    <t>no cumple</t>
  </si>
  <si>
    <t>NO CUMPLE</t>
  </si>
  <si>
    <t>VALOR ADJUDICADO</t>
  </si>
  <si>
    <t>Candado</t>
  </si>
  <si>
    <t>PL340T_11800121 [PL340T_11800121] Padlock with 25mm shackle kd fabricado en acero inoxidable y grillete  de acero inoxidable endurecido de boron de 10mm de diametro, altamente resistente a todo tipo de ataques fisicos. Grado de seguridad 4, apto para sistema de amaestramiento con llave de duplicacion restringida.</t>
  </si>
  <si>
    <t>ABLOY</t>
  </si>
  <si>
    <t xml:space="preserve">Candado de seguridad Nivel 4, fabricado en acero inoxidable y grillete de acero al boro endurecido de 10 mm de diametro, compatible para sistema de amaestramiento multinivel con llave de duplicación restringida. </t>
  </si>
  <si>
    <t>ABLOY COLOMBIA</t>
  </si>
  <si>
    <t>1</t>
  </si>
  <si>
    <t xml:space="preserve">ITEM 2 </t>
  </si>
  <si>
    <t>2,4,8,9,11,12,13,14,15,17,18,22,24,26,27,28,31,34,35,38,39,41,42,45,49,51,52,55,56,59,60,62,71,75,76,83,84,85,86,87,88,89,93,111,114,115,117,119,123</t>
  </si>
  <si>
    <t xml:space="preserve">ITEM 3 </t>
  </si>
  <si>
    <t>TODOS</t>
  </si>
  <si>
    <t>ITEM 4</t>
  </si>
  <si>
    <t>ITEM 5</t>
  </si>
  <si>
    <t>ITEM 7</t>
  </si>
  <si>
    <t>ITEM 8</t>
  </si>
  <si>
    <t>ITEM 9</t>
  </si>
  <si>
    <t>ITEM 10</t>
  </si>
  <si>
    <t>ITEM 11</t>
  </si>
  <si>
    <t>NO SE RECIBIERON OFERTAS</t>
  </si>
  <si>
    <t>SIN</t>
  </si>
  <si>
    <t>PRESUPUESTO</t>
  </si>
  <si>
    <t>NO CUMPLEN</t>
  </si>
  <si>
    <t>3,48,73,74,110</t>
  </si>
  <si>
    <t>SIN OFERTA</t>
  </si>
  <si>
    <t>EXCEDEN PRESUPUESTO ASIGNADO</t>
  </si>
  <si>
    <t>7,10,16,19,20,21,23,25,32,33,36,37,44,46,53,54,58,61,63,72,77,78,79,81,82,90,91,92,101,102,103,106,107,108,112,116,118,120,121,124</t>
  </si>
  <si>
    <t>ADJUDICADOS</t>
  </si>
  <si>
    <t>1,5,6,29,30,40,43,47,50,57,64,65,66,67,68,69,70,80,94,95,96,97,98,99,100,104,105,109,113,122</t>
  </si>
  <si>
    <t>X PRESUPUESTO</t>
  </si>
  <si>
    <t>ELECTRONICAS I+D</t>
  </si>
  <si>
    <t>ADJUDICACION</t>
  </si>
  <si>
    <t>DESIEERTOS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</si>
</sst>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  <numFmt numFmtId="165" formatCode="&quot;$&quot;\ #,##0.00"/>
    <numFmt numFmtId="166" formatCode="_-&quot;$&quot;\ * #,##0.00_-;\-&quot;$&quot;\ * #,##0.00_-;_-&quot;$&quot;\ * &quot;-&quot;??_-;_-@_-"/>
    <numFmt numFmtId="167" formatCode="&quot;$&quot;\ #,##0;[Red]&quot;$&quot;\ #,##0"/>
  </numFmts>
  <fonts count="39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18"/>
      <color theme="3"/>
      <name val="Calibri"/>
      <family val="2"/>
      <scheme val="major"/>
    </font>
    <font>
      <b/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 (Cuerpo)"/>
    </font>
    <font>
      <b/>
      <sz val="8"/>
      <name val="Calibri"/>
      <family val="2"/>
      <scheme val="minor"/>
    </font>
    <font>
      <sz val="8"/>
      <name val="Calibri (Cuerpo)"/>
    </font>
    <font>
      <sz val="11"/>
      <color rgb="FF000000"/>
      <name val="Calibri"/>
      <family val="2"/>
    </font>
    <font>
      <sz val="8"/>
      <color rgb="FFFF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3" fillId="0" borderId="1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11" fillId="7" borderId="9" applyNumberFormat="0" applyAlignment="0" applyProtection="0"/>
    <xf numFmtId="0" fontId="12" fillId="8" borderId="10" applyNumberFormat="0" applyAlignment="0" applyProtection="0"/>
    <xf numFmtId="0" fontId="13" fillId="8" borderId="9" applyNumberFormat="0" applyAlignment="0" applyProtection="0"/>
    <xf numFmtId="0" fontId="14" fillId="0" borderId="11" applyNumberFormat="0" applyFill="0" applyAlignment="0" applyProtection="0"/>
    <xf numFmtId="0" fontId="15" fillId="9" borderId="12" applyNumberFormat="0" applyAlignment="0" applyProtection="0"/>
    <xf numFmtId="0" fontId="18" fillId="0" borderId="14" applyNumberFormat="0" applyFill="0" applyAlignment="0" applyProtection="0"/>
    <xf numFmtId="0" fontId="2" fillId="0" borderId="1"/>
    <xf numFmtId="44" fontId="2" fillId="0" borderId="1" applyFont="0" applyFill="0" applyBorder="0" applyAlignment="0" applyProtection="0"/>
    <xf numFmtId="0" fontId="4" fillId="0" borderId="1" applyNumberFormat="0" applyFill="0" applyBorder="0" applyAlignment="0" applyProtection="0"/>
    <xf numFmtId="0" fontId="7" fillId="0" borderId="1" applyNumberFormat="0" applyFill="0" applyBorder="0" applyAlignment="0" applyProtection="0"/>
    <xf numFmtId="0" fontId="8" fillId="4" borderId="1" applyNumberFormat="0" applyBorder="0" applyAlignment="0" applyProtection="0"/>
    <xf numFmtId="0" fontId="9" fillId="5" borderId="1" applyNumberFormat="0" applyBorder="0" applyAlignment="0" applyProtection="0"/>
    <xf numFmtId="0" fontId="10" fillId="6" borderId="1" applyNumberFormat="0" applyBorder="0" applyAlignment="0" applyProtection="0"/>
    <xf numFmtId="0" fontId="16" fillId="0" borderId="1" applyNumberFormat="0" applyFill="0" applyBorder="0" applyAlignment="0" applyProtection="0"/>
    <xf numFmtId="0" fontId="2" fillId="10" borderId="13" applyNumberFormat="0" applyFont="0" applyAlignment="0" applyProtection="0"/>
    <xf numFmtId="0" fontId="17" fillId="0" borderId="1" applyNumberFormat="0" applyFill="0" applyBorder="0" applyAlignment="0" applyProtection="0"/>
    <xf numFmtId="0" fontId="19" fillId="11" borderId="1" applyNumberFormat="0" applyBorder="0" applyAlignment="0" applyProtection="0"/>
    <xf numFmtId="0" fontId="2" fillId="12" borderId="1" applyNumberFormat="0" applyBorder="0" applyAlignment="0" applyProtection="0"/>
    <xf numFmtId="0" fontId="2" fillId="13" borderId="1" applyNumberFormat="0" applyBorder="0" applyAlignment="0" applyProtection="0"/>
    <xf numFmtId="0" fontId="19" fillId="14" borderId="1" applyNumberFormat="0" applyBorder="0" applyAlignment="0" applyProtection="0"/>
    <xf numFmtId="0" fontId="19" fillId="15" borderId="1" applyNumberFormat="0" applyBorder="0" applyAlignment="0" applyProtection="0"/>
    <xf numFmtId="0" fontId="2" fillId="16" borderId="1" applyNumberFormat="0" applyBorder="0" applyAlignment="0" applyProtection="0"/>
    <xf numFmtId="0" fontId="2" fillId="17" borderId="1" applyNumberFormat="0" applyBorder="0" applyAlignment="0" applyProtection="0"/>
    <xf numFmtId="0" fontId="19" fillId="18" borderId="1" applyNumberFormat="0" applyBorder="0" applyAlignment="0" applyProtection="0"/>
    <xf numFmtId="0" fontId="19" fillId="19" borderId="1" applyNumberFormat="0" applyBorder="0" applyAlignment="0" applyProtection="0"/>
    <xf numFmtId="0" fontId="2" fillId="20" borderId="1" applyNumberFormat="0" applyBorder="0" applyAlignment="0" applyProtection="0"/>
    <xf numFmtId="0" fontId="2" fillId="21" borderId="1" applyNumberFormat="0" applyBorder="0" applyAlignment="0" applyProtection="0"/>
    <xf numFmtId="0" fontId="19" fillId="22" borderId="1" applyNumberFormat="0" applyBorder="0" applyAlignment="0" applyProtection="0"/>
    <xf numFmtId="0" fontId="19" fillId="23" borderId="1" applyNumberFormat="0" applyBorder="0" applyAlignment="0" applyProtection="0"/>
    <xf numFmtId="0" fontId="2" fillId="24" borderId="1" applyNumberFormat="0" applyBorder="0" applyAlignment="0" applyProtection="0"/>
    <xf numFmtId="0" fontId="2" fillId="25" borderId="1" applyNumberFormat="0" applyBorder="0" applyAlignment="0" applyProtection="0"/>
    <xf numFmtId="0" fontId="19" fillId="26" borderId="1" applyNumberFormat="0" applyBorder="0" applyAlignment="0" applyProtection="0"/>
    <xf numFmtId="0" fontId="19" fillId="27" borderId="1" applyNumberFormat="0" applyBorder="0" applyAlignment="0" applyProtection="0"/>
    <xf numFmtId="0" fontId="2" fillId="28" borderId="1" applyNumberFormat="0" applyBorder="0" applyAlignment="0" applyProtection="0"/>
    <xf numFmtId="0" fontId="2" fillId="29" borderId="1" applyNumberFormat="0" applyBorder="0" applyAlignment="0" applyProtection="0"/>
    <xf numFmtId="0" fontId="19" fillId="30" borderId="1" applyNumberFormat="0" applyBorder="0" applyAlignment="0" applyProtection="0"/>
    <xf numFmtId="0" fontId="19" fillId="31" borderId="1" applyNumberFormat="0" applyBorder="0" applyAlignment="0" applyProtection="0"/>
    <xf numFmtId="0" fontId="2" fillId="32" borderId="1" applyNumberFormat="0" applyBorder="0" applyAlignment="0" applyProtection="0"/>
    <xf numFmtId="0" fontId="2" fillId="33" borderId="1" applyNumberFormat="0" applyBorder="0" applyAlignment="0" applyProtection="0"/>
    <xf numFmtId="0" fontId="19" fillId="34" borderId="1" applyNumberFormat="0" applyBorder="0" applyAlignment="0" applyProtection="0"/>
    <xf numFmtId="44" fontId="20" fillId="0" borderId="0" applyFont="0" applyFill="0" applyBorder="0" applyAlignment="0" applyProtection="0"/>
    <xf numFmtId="0" fontId="1" fillId="0" borderId="1"/>
    <xf numFmtId="0" fontId="26" fillId="0" borderId="1" applyNumberFormat="0" applyFill="0" applyBorder="0" applyAlignment="0" applyProtection="0"/>
    <xf numFmtId="0" fontId="8" fillId="4" borderId="1" applyNumberFormat="0" applyBorder="0" applyAlignment="0" applyProtection="0"/>
    <xf numFmtId="0" fontId="1" fillId="10" borderId="13" applyNumberFormat="0" applyFont="0" applyAlignment="0" applyProtection="0"/>
    <xf numFmtId="0" fontId="1" fillId="12" borderId="1" applyNumberFormat="0" applyBorder="0" applyAlignment="0" applyProtection="0"/>
    <xf numFmtId="0" fontId="1" fillId="13" borderId="1" applyNumberFormat="0" applyBorder="0" applyAlignment="0" applyProtection="0"/>
    <xf numFmtId="0" fontId="1" fillId="16" borderId="1" applyNumberFormat="0" applyBorder="0" applyAlignment="0" applyProtection="0"/>
    <xf numFmtId="0" fontId="1" fillId="17" borderId="1" applyNumberFormat="0" applyBorder="0" applyAlignment="0" applyProtection="0"/>
    <xf numFmtId="0" fontId="1" fillId="20" borderId="1" applyNumberFormat="0" applyBorder="0" applyAlignment="0" applyProtection="0"/>
    <xf numFmtId="0" fontId="1" fillId="21" borderId="1" applyNumberFormat="0" applyBorder="0" applyAlignment="0" applyProtection="0"/>
    <xf numFmtId="0" fontId="1" fillId="24" borderId="1" applyNumberFormat="0" applyBorder="0" applyAlignment="0" applyProtection="0"/>
    <xf numFmtId="0" fontId="1" fillId="25" borderId="1" applyNumberFormat="0" applyBorder="0" applyAlignment="0" applyProtection="0"/>
    <xf numFmtId="0" fontId="1" fillId="28" borderId="1" applyNumberFormat="0" applyBorder="0" applyAlignment="0" applyProtection="0"/>
    <xf numFmtId="0" fontId="1" fillId="29" borderId="1" applyNumberFormat="0" applyBorder="0" applyAlignment="0" applyProtection="0"/>
    <xf numFmtId="0" fontId="1" fillId="32" borderId="1" applyNumberFormat="0" applyBorder="0" applyAlignment="0" applyProtection="0"/>
    <xf numFmtId="0" fontId="1" fillId="33" borderId="1" applyNumberFormat="0" applyBorder="0" applyAlignment="0" applyProtection="0"/>
    <xf numFmtId="166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33" fillId="0" borderId="0" applyFont="0" applyFill="0" applyBorder="0" applyAlignment="0" applyProtection="0"/>
  </cellStyleXfs>
  <cellXfs count="91">
    <xf numFmtId="0" fontId="0" fillId="0" borderId="0" xfId="0" applyFont="1" applyAlignment="1"/>
    <xf numFmtId="0" fontId="23" fillId="0" borderId="0" xfId="0" applyFont="1" applyAlignment="1"/>
    <xf numFmtId="0" fontId="24" fillId="2" borderId="0" xfId="0" applyFont="1" applyFill="1" applyProtection="1">
      <protection locked="0"/>
    </xf>
    <xf numFmtId="0" fontId="22" fillId="3" borderId="2" xfId="0" applyFont="1" applyFill="1" applyBorder="1" applyAlignment="1" applyProtection="1">
      <alignment horizontal="center" vertical="center" wrapText="1"/>
    </xf>
    <xf numFmtId="0" fontId="22" fillId="3" borderId="3" xfId="0" applyFont="1" applyFill="1" applyBorder="1" applyAlignment="1" applyProtection="1">
      <alignment horizontal="center" vertical="center" wrapText="1"/>
    </xf>
    <xf numFmtId="3" fontId="22" fillId="36" borderId="3" xfId="0" applyNumberFormat="1" applyFont="1" applyFill="1" applyBorder="1" applyAlignment="1" applyProtection="1">
      <alignment horizontal="center" vertical="center" wrapText="1"/>
      <protection locked="0"/>
    </xf>
    <xf numFmtId="3" fontId="22" fillId="36" borderId="2" xfId="0" applyNumberFormat="1" applyFont="1" applyFill="1" applyBorder="1" applyAlignment="1" applyProtection="1">
      <alignment horizontal="center" vertical="center" wrapText="1"/>
      <protection locked="0"/>
    </xf>
    <xf numFmtId="3" fontId="22" fillId="35" borderId="3" xfId="0" applyNumberFormat="1" applyFont="1" applyFill="1" applyBorder="1" applyAlignment="1" applyProtection="1">
      <alignment horizontal="center" vertical="center" wrapText="1"/>
      <protection locked="0"/>
    </xf>
    <xf numFmtId="3" fontId="22" fillId="35" borderId="2" xfId="0" applyNumberFormat="1" applyFont="1" applyFill="1" applyBorder="1" applyAlignment="1" applyProtection="1">
      <alignment horizontal="center" vertical="center" wrapText="1"/>
      <protection locked="0"/>
    </xf>
    <xf numFmtId="3" fontId="22" fillId="37" borderId="3" xfId="0" applyNumberFormat="1" applyFont="1" applyFill="1" applyBorder="1" applyAlignment="1" applyProtection="1">
      <alignment horizontal="center" vertical="center" wrapText="1"/>
      <protection locked="0"/>
    </xf>
    <xf numFmtId="3" fontId="22" fillId="37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/>
    <xf numFmtId="164" fontId="23" fillId="0" borderId="2" xfId="45" applyNumberFormat="1" applyFont="1" applyBorder="1" applyAlignment="1">
      <alignment horizontal="center" vertical="center"/>
    </xf>
    <xf numFmtId="0" fontId="23" fillId="36" borderId="2" xfId="0" applyFont="1" applyFill="1" applyBorder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0" fontId="23" fillId="0" borderId="1" xfId="0" applyFont="1" applyBorder="1" applyAlignment="1"/>
    <xf numFmtId="165" fontId="21" fillId="0" borderId="2" xfId="0" applyNumberFormat="1" applyFont="1" applyBorder="1" applyAlignment="1">
      <alignment horizontal="center" vertical="center" wrapText="1"/>
    </xf>
    <xf numFmtId="44" fontId="23" fillId="0" borderId="2" xfId="45" applyNumberFormat="1" applyFont="1" applyBorder="1" applyAlignment="1">
      <alignment horizontal="center" vertical="center"/>
    </xf>
    <xf numFmtId="0" fontId="23" fillId="0" borderId="0" xfId="0" applyFont="1" applyAlignment="1">
      <alignment horizontal="left" wrapText="1"/>
    </xf>
    <xf numFmtId="3" fontId="22" fillId="36" borderId="3" xfId="0" applyNumberFormat="1" applyFont="1" applyFill="1" applyBorder="1" applyAlignment="1" applyProtection="1">
      <alignment horizontal="center" vertical="center" wrapText="1"/>
      <protection locked="0"/>
    </xf>
    <xf numFmtId="164" fontId="23" fillId="38" borderId="2" xfId="45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167" fontId="21" fillId="0" borderId="2" xfId="0" applyNumberFormat="1" applyFont="1" applyBorder="1" applyAlignment="1">
      <alignment horizontal="center" vertical="center" wrapText="1"/>
    </xf>
    <xf numFmtId="0" fontId="22" fillId="2" borderId="0" xfId="0" applyFont="1" applyFill="1" applyAlignment="1" applyProtection="1">
      <alignment horizontal="center"/>
      <protection locked="0"/>
    </xf>
    <xf numFmtId="0" fontId="22" fillId="2" borderId="0" xfId="0" applyFont="1" applyFill="1" applyAlignment="1" applyProtection="1">
      <alignment horizontal="center" vertical="center" wrapText="1"/>
      <protection locked="0"/>
    </xf>
    <xf numFmtId="0" fontId="22" fillId="2" borderId="0" xfId="0" applyFont="1" applyFill="1" applyAlignment="1" applyProtection="1">
      <alignment horizontal="center" vertical="center"/>
      <protection locked="0"/>
    </xf>
    <xf numFmtId="0" fontId="20" fillId="0" borderId="0" xfId="0" applyFont="1" applyAlignment="1"/>
    <xf numFmtId="164" fontId="23" fillId="36" borderId="2" xfId="45" applyNumberFormat="1" applyFont="1" applyFill="1" applyBorder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3" fontId="22" fillId="36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>
      <alignment horizontal="center" vertical="center" wrapText="1"/>
    </xf>
    <xf numFmtId="0" fontId="23" fillId="2" borderId="0" xfId="0" applyFont="1" applyFill="1" applyAlignment="1"/>
    <xf numFmtId="0" fontId="23" fillId="2" borderId="1" xfId="0" applyFont="1" applyFill="1" applyBorder="1" applyAlignment="1"/>
    <xf numFmtId="0" fontId="22" fillId="2" borderId="0" xfId="0" applyFont="1" applyFill="1" applyAlignment="1" applyProtection="1">
      <alignment horizontal="center"/>
      <protection locked="0"/>
    </xf>
    <xf numFmtId="0" fontId="22" fillId="2" borderId="0" xfId="0" applyFont="1" applyFill="1" applyAlignment="1" applyProtection="1">
      <alignment horizontal="center" vertical="center" wrapText="1"/>
      <protection locked="0"/>
    </xf>
    <xf numFmtId="0" fontId="22" fillId="2" borderId="0" xfId="0" applyFont="1" applyFill="1" applyAlignment="1" applyProtection="1">
      <alignment horizontal="center" vertical="center"/>
      <protection locked="0"/>
    </xf>
    <xf numFmtId="3" fontId="22" fillId="35" borderId="15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</xf>
    <xf numFmtId="0" fontId="28" fillId="0" borderId="2" xfId="0" applyFont="1" applyBorder="1" applyAlignment="1" applyProtection="1">
      <alignment horizontal="center" vertical="center" wrapText="1"/>
    </xf>
    <xf numFmtId="0" fontId="23" fillId="0" borderId="0" xfId="0" applyFont="1" applyAlignment="1">
      <alignment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164" fontId="23" fillId="0" borderId="0" xfId="45" applyNumberFormat="1" applyFont="1" applyAlignment="1"/>
    <xf numFmtId="164" fontId="23" fillId="2" borderId="2" xfId="45" applyNumberFormat="1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9" fontId="23" fillId="0" borderId="2" xfId="64" applyFont="1" applyBorder="1" applyAlignment="1">
      <alignment horizontal="center" vertical="center"/>
    </xf>
    <xf numFmtId="0" fontId="22" fillId="39" borderId="2" xfId="0" applyFont="1" applyFill="1" applyBorder="1" applyAlignment="1" applyProtection="1">
      <alignment horizontal="center" vertical="center" wrapText="1"/>
    </xf>
    <xf numFmtId="3" fontId="22" fillId="35" borderId="15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0" xfId="0" applyNumberFormat="1" applyFont="1" applyAlignment="1"/>
    <xf numFmtId="0" fontId="35" fillId="38" borderId="2" xfId="0" applyFont="1" applyFill="1" applyBorder="1" applyAlignment="1"/>
    <xf numFmtId="164" fontId="35" fillId="38" borderId="2" xfId="0" applyNumberFormat="1" applyFont="1" applyFill="1" applyBorder="1" applyAlignment="1"/>
    <xf numFmtId="0" fontId="28" fillId="0" borderId="2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>
      <alignment horizontal="center" vertical="center"/>
    </xf>
    <xf numFmtId="3" fontId="23" fillId="36" borderId="2" xfId="0" applyNumberFormat="1" applyFont="1" applyFill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2" xfId="0" applyFont="1" applyBorder="1" applyAlignment="1"/>
    <xf numFmtId="164" fontId="36" fillId="0" borderId="2" xfId="45" applyNumberFormat="1" applyFont="1" applyBorder="1" applyAlignment="1"/>
    <xf numFmtId="0" fontId="36" fillId="0" borderId="2" xfId="0" applyFont="1" applyBorder="1" applyAlignment="1">
      <alignment horizontal="center"/>
    </xf>
    <xf numFmtId="164" fontId="37" fillId="0" borderId="2" xfId="45" applyNumberFormat="1" applyFont="1" applyBorder="1" applyAlignment="1"/>
    <xf numFmtId="49" fontId="36" fillId="0" borderId="2" xfId="45" applyNumberFormat="1" applyFont="1" applyBorder="1" applyAlignment="1">
      <alignment horizontal="center" wrapText="1"/>
    </xf>
    <xf numFmtId="49" fontId="36" fillId="0" borderId="2" xfId="45" applyNumberFormat="1" applyFont="1" applyBorder="1" applyAlignment="1">
      <alignment horizontal="center"/>
    </xf>
    <xf numFmtId="0" fontId="36" fillId="40" borderId="2" xfId="0" applyFont="1" applyFill="1" applyBorder="1" applyAlignment="1"/>
    <xf numFmtId="0" fontId="37" fillId="40" borderId="0" xfId="0" applyFont="1" applyFill="1" applyAlignment="1">
      <alignment horizontal="center" vertical="center"/>
    </xf>
    <xf numFmtId="0" fontId="36" fillId="40" borderId="2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2" xfId="0" applyFont="1" applyBorder="1" applyAlignment="1">
      <alignment horizontal="center" vertical="center" wrapText="1"/>
    </xf>
    <xf numFmtId="0" fontId="36" fillId="0" borderId="0" xfId="0" applyFont="1" applyAlignment="1"/>
    <xf numFmtId="0" fontId="36" fillId="40" borderId="2" xfId="0" applyFont="1" applyFill="1" applyBorder="1" applyAlignment="1">
      <alignment horizontal="center" vertical="center" wrapText="1"/>
    </xf>
    <xf numFmtId="164" fontId="36" fillId="0" borderId="2" xfId="45" applyNumberFormat="1" applyFont="1" applyBorder="1" applyAlignment="1">
      <alignment horizontal="center" vertical="center"/>
    </xf>
    <xf numFmtId="0" fontId="28" fillId="36" borderId="2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23" fillId="0" borderId="0" xfId="0" applyFont="1" applyAlignment="1">
      <alignment horizontal="left" wrapText="1"/>
    </xf>
    <xf numFmtId="0" fontId="22" fillId="2" borderId="0" xfId="0" applyFont="1" applyFill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horizontal="center" vertical="center" wrapText="1"/>
      <protection locked="0"/>
    </xf>
    <xf numFmtId="3" fontId="22" fillId="36" borderId="16" xfId="0" applyNumberFormat="1" applyFont="1" applyFill="1" applyBorder="1" applyAlignment="1" applyProtection="1">
      <alignment horizontal="center" vertical="center" wrapText="1"/>
      <protection locked="0"/>
    </xf>
    <xf numFmtId="3" fontId="22" fillId="36" borderId="4" xfId="0" applyNumberFormat="1" applyFont="1" applyFill="1" applyBorder="1" applyAlignment="1" applyProtection="1">
      <alignment horizontal="center" vertical="center" wrapText="1"/>
      <protection locked="0"/>
    </xf>
    <xf numFmtId="3" fontId="22" fillId="36" borderId="3" xfId="0" applyNumberFormat="1" applyFont="1" applyFill="1" applyBorder="1" applyAlignment="1" applyProtection="1">
      <alignment horizontal="center" vertical="center" wrapText="1"/>
      <protection locked="0"/>
    </xf>
    <xf numFmtId="3" fontId="22" fillId="35" borderId="15" xfId="0" applyNumberFormat="1" applyFont="1" applyFill="1" applyBorder="1" applyAlignment="1" applyProtection="1">
      <alignment horizontal="center" vertical="center" wrapText="1"/>
      <protection locked="0"/>
    </xf>
    <xf numFmtId="3" fontId="22" fillId="35" borderId="5" xfId="0" applyNumberFormat="1" applyFont="1" applyFill="1" applyBorder="1" applyAlignment="1" applyProtection="1">
      <alignment horizontal="center" vertical="center" wrapText="1"/>
      <protection locked="0"/>
    </xf>
    <xf numFmtId="3" fontId="22" fillId="37" borderId="5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>
      <alignment horizontal="center" vertical="center"/>
    </xf>
    <xf numFmtId="0" fontId="22" fillId="2" borderId="0" xfId="0" applyFont="1" applyFill="1" applyAlignment="1" applyProtection="1">
      <alignment horizontal="center"/>
      <protection locked="0"/>
    </xf>
    <xf numFmtId="0" fontId="25" fillId="0" borderId="2" xfId="0" applyFont="1" applyBorder="1" applyAlignment="1">
      <alignment horizontal="left" vertical="top" wrapText="1"/>
    </xf>
  </cellXfs>
  <cellStyles count="65">
    <cellStyle name="20% - Énfasis1 2" xfId="22"/>
    <cellStyle name="20% - Énfasis1 3" xfId="50"/>
    <cellStyle name="20% - Énfasis2 2" xfId="26"/>
    <cellStyle name="20% - Énfasis2 3" xfId="52"/>
    <cellStyle name="20% - Énfasis3 2" xfId="30"/>
    <cellStyle name="20% - Énfasis3 3" xfId="54"/>
    <cellStyle name="20% - Énfasis4 2" xfId="34"/>
    <cellStyle name="20% - Énfasis4 3" xfId="56"/>
    <cellStyle name="20% - Énfasis5 2" xfId="38"/>
    <cellStyle name="20% - Énfasis5 3" xfId="58"/>
    <cellStyle name="20% - Énfasis6 2" xfId="42"/>
    <cellStyle name="20% - Énfasis6 3" xfId="60"/>
    <cellStyle name="40% - Énfasis1 2" xfId="23"/>
    <cellStyle name="40% - Énfasis1 3" xfId="51"/>
    <cellStyle name="40% - Énfasis2 2" xfId="27"/>
    <cellStyle name="40% - Énfasis2 3" xfId="53"/>
    <cellStyle name="40% - Énfasis3 2" xfId="31"/>
    <cellStyle name="40% - Énfasis3 3" xfId="55"/>
    <cellStyle name="40% - Énfasis4 2" xfId="35"/>
    <cellStyle name="40% - Énfasis4 3" xfId="57"/>
    <cellStyle name="40% - Énfasis5 2" xfId="39"/>
    <cellStyle name="40% - Énfasis5 3" xfId="59"/>
    <cellStyle name="40% - Énfasis6 2" xfId="43"/>
    <cellStyle name="40% - Énfasis6 3" xfId="61"/>
    <cellStyle name="60% - Énfasis1 2" xfId="24"/>
    <cellStyle name="60% - Énfasis2 2" xfId="28"/>
    <cellStyle name="60% - Énfasis3 2" xfId="32"/>
    <cellStyle name="60% - Énfasis4 2" xfId="36"/>
    <cellStyle name="60% - Énfasis5 2" xfId="40"/>
    <cellStyle name="60% - Énfasis6 2" xfId="44"/>
    <cellStyle name="Buena 2" xfId="15"/>
    <cellStyle name="Bueno 2" xfId="48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1" xfId="2" builtinId="16" customBuiltin="1"/>
    <cellStyle name="Encabezado 4 2" xfId="14"/>
    <cellStyle name="Énfasis1 2" xfId="21"/>
    <cellStyle name="Énfasis2 2" xfId="25"/>
    <cellStyle name="Énfasis3 2" xfId="29"/>
    <cellStyle name="Énfasis4 2" xfId="33"/>
    <cellStyle name="Énfasis5 2" xfId="37"/>
    <cellStyle name="Énfasis6 2" xfId="41"/>
    <cellStyle name="Entrada" xfId="5" builtinId="20" customBuiltin="1"/>
    <cellStyle name="Excel Built-in Normal" xfId="1"/>
    <cellStyle name="Incorrecto 2" xfId="16"/>
    <cellStyle name="Moneda" xfId="45" builtinId="4"/>
    <cellStyle name="Moneda 2" xfId="12"/>
    <cellStyle name="Moneda 3" xfId="62"/>
    <cellStyle name="Neutral 2" xfId="17"/>
    <cellStyle name="Normal" xfId="0" builtinId="0"/>
    <cellStyle name="Normal 2" xfId="11"/>
    <cellStyle name="Normal 3" xfId="46"/>
    <cellStyle name="Notas 2" xfId="19"/>
    <cellStyle name="Notas 3" xfId="49"/>
    <cellStyle name="Porcentaje" xfId="64" builtinId="5"/>
    <cellStyle name="Porcentaje 2" xfId="63"/>
    <cellStyle name="Salida" xfId="6" builtinId="21" customBuiltin="1"/>
    <cellStyle name="Texto de advertencia 2" xfId="18"/>
    <cellStyle name="Texto explicativo 2" xfId="20"/>
    <cellStyle name="Título 2" xfId="3" builtinId="17" customBuiltin="1"/>
    <cellStyle name="Título 3" xfId="4" builtinId="18" customBuiltin="1"/>
    <cellStyle name="Título 4" xfId="13"/>
    <cellStyle name="Título 5" xfId="47"/>
    <cellStyle name="Total" xfId="1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opLeftCell="A4" zoomScale="75" zoomScaleNormal="75" workbookViewId="0">
      <selection activeCell="AE14" sqref="AE14"/>
    </sheetView>
  </sheetViews>
  <sheetFormatPr baseColWidth="10" defaultRowHeight="11.25"/>
  <cols>
    <col min="1" max="1" width="9" style="1" customWidth="1"/>
    <col min="2" max="2" width="27.7109375" style="1" bestFit="1" customWidth="1"/>
    <col min="3" max="3" width="38.85546875" style="1" customWidth="1"/>
    <col min="4" max="4" width="10.140625" style="1" bestFit="1" customWidth="1"/>
    <col min="5" max="5" width="14.140625" style="1" customWidth="1"/>
    <col min="6" max="6" width="11.5703125" style="1" customWidth="1"/>
    <col min="7" max="7" width="17" style="1" hidden="1" customWidth="1"/>
    <col min="8" max="8" width="13.85546875" style="1" bestFit="1" customWidth="1"/>
    <col min="9" max="9" width="13.85546875" style="1" customWidth="1"/>
    <col min="10" max="10" width="13.140625" style="1" bestFit="1" customWidth="1"/>
    <col min="11" max="11" width="13.7109375" style="1" customWidth="1"/>
    <col min="12" max="12" width="14.5703125" style="1" bestFit="1" customWidth="1"/>
    <col min="13" max="16" width="0" style="1" hidden="1" customWidth="1"/>
    <col min="17" max="17" width="11.42578125" style="1" hidden="1" customWidth="1"/>
    <col min="18" max="26" width="0" style="1" hidden="1" customWidth="1"/>
    <col min="27" max="28" width="25" style="1" customWidth="1"/>
    <col min="29" max="29" width="27" style="1" customWidth="1"/>
    <col min="30" max="30" width="13.28515625" style="1" bestFit="1" customWidth="1"/>
    <col min="31" max="31" width="13.140625" style="1" bestFit="1" customWidth="1"/>
    <col min="32" max="32" width="18.7109375" style="1" customWidth="1"/>
    <col min="33" max="16384" width="11.42578125" style="1"/>
  </cols>
  <sheetData>
    <row r="1" spans="1:32" ht="20.2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24"/>
    </row>
    <row r="2" spans="1:32" ht="38.25" customHeight="1">
      <c r="A2" s="81" t="s">
        <v>42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25"/>
    </row>
    <row r="3" spans="1:32">
      <c r="A3" s="80" t="s">
        <v>23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26"/>
    </row>
    <row r="4" spans="1:3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26"/>
    </row>
    <row r="5" spans="1:32">
      <c r="A5" s="2"/>
      <c r="B5" s="2"/>
      <c r="C5" s="2"/>
      <c r="D5" s="2"/>
      <c r="E5" s="2"/>
      <c r="F5" s="2"/>
    </row>
    <row r="6" spans="1:32" ht="27" customHeight="1">
      <c r="A6" s="2"/>
      <c r="B6" s="2"/>
      <c r="C6" s="2"/>
      <c r="D6" s="2"/>
      <c r="E6" s="2"/>
      <c r="F6" s="2"/>
      <c r="G6" s="82" t="s">
        <v>43</v>
      </c>
      <c r="H6" s="83"/>
      <c r="I6" s="83"/>
      <c r="J6" s="83"/>
      <c r="K6" s="83"/>
      <c r="L6" s="83"/>
      <c r="M6" s="83"/>
      <c r="N6" s="83"/>
      <c r="O6" s="83"/>
      <c r="P6" s="84"/>
      <c r="Q6" s="85" t="s">
        <v>33</v>
      </c>
      <c r="R6" s="86"/>
      <c r="S6" s="86"/>
      <c r="T6" s="86"/>
      <c r="U6" s="86"/>
      <c r="V6" s="87" t="s">
        <v>25</v>
      </c>
      <c r="W6" s="87"/>
      <c r="X6" s="87"/>
      <c r="Y6" s="87"/>
      <c r="Z6" s="87"/>
    </row>
    <row r="7" spans="1:32" ht="67.5">
      <c r="A7" s="3" t="s">
        <v>24</v>
      </c>
      <c r="B7" s="3" t="s">
        <v>10</v>
      </c>
      <c r="C7" s="3" t="s">
        <v>1</v>
      </c>
      <c r="D7" s="3" t="s">
        <v>14</v>
      </c>
      <c r="E7" s="3" t="s">
        <v>2</v>
      </c>
      <c r="F7" s="4" t="s">
        <v>3</v>
      </c>
      <c r="G7" s="20" t="s">
        <v>4</v>
      </c>
      <c r="H7" s="20" t="s">
        <v>16</v>
      </c>
      <c r="I7" s="30" t="s">
        <v>34</v>
      </c>
      <c r="J7" s="20" t="s">
        <v>35</v>
      </c>
      <c r="K7" s="6" t="s">
        <v>5</v>
      </c>
      <c r="L7" s="6" t="s">
        <v>6</v>
      </c>
      <c r="M7" s="6" t="s">
        <v>7</v>
      </c>
      <c r="N7" s="6" t="s">
        <v>8</v>
      </c>
      <c r="O7" s="6" t="s">
        <v>12</v>
      </c>
      <c r="P7" s="6" t="s">
        <v>15</v>
      </c>
      <c r="Q7" s="7" t="s">
        <v>4</v>
      </c>
      <c r="R7" s="8" t="s">
        <v>7</v>
      </c>
      <c r="S7" s="8" t="s">
        <v>8</v>
      </c>
      <c r="T7" s="8" t="s">
        <v>12</v>
      </c>
      <c r="U7" s="8" t="s">
        <v>15</v>
      </c>
      <c r="V7" s="9" t="s">
        <v>4</v>
      </c>
      <c r="W7" s="10" t="s">
        <v>7</v>
      </c>
      <c r="X7" s="10" t="s">
        <v>8</v>
      </c>
      <c r="Y7" s="10" t="s">
        <v>12</v>
      </c>
      <c r="Z7" s="10" t="s">
        <v>15</v>
      </c>
      <c r="AA7" s="11" t="s">
        <v>18</v>
      </c>
      <c r="AB7" s="11" t="s">
        <v>31</v>
      </c>
      <c r="AC7" s="11" t="s">
        <v>19</v>
      </c>
      <c r="AD7" s="11" t="s">
        <v>40</v>
      </c>
      <c r="AE7" s="40" t="s">
        <v>57</v>
      </c>
    </row>
    <row r="8" spans="1:32" ht="36">
      <c r="A8" s="3">
        <v>1</v>
      </c>
      <c r="B8" s="38" t="s">
        <v>44</v>
      </c>
      <c r="C8" s="38" t="s">
        <v>45</v>
      </c>
      <c r="D8" s="38" t="s">
        <v>45</v>
      </c>
      <c r="E8" s="39" t="s">
        <v>46</v>
      </c>
      <c r="F8" s="39">
        <v>3</v>
      </c>
      <c r="G8" s="12"/>
      <c r="H8" s="17">
        <v>20200</v>
      </c>
      <c r="I8" s="17">
        <v>0.19</v>
      </c>
      <c r="J8" s="13">
        <v>3838</v>
      </c>
      <c r="K8" s="21">
        <v>24038</v>
      </c>
      <c r="L8" s="28">
        <v>72114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2" t="s">
        <v>20</v>
      </c>
      <c r="X8" s="12">
        <v>19</v>
      </c>
      <c r="Y8" s="12" t="s">
        <v>21</v>
      </c>
      <c r="Z8" s="12"/>
      <c r="AA8" s="13">
        <f>MIN(K8)</f>
        <v>24038</v>
      </c>
      <c r="AB8" s="18">
        <f t="shared" ref="AB8:AB13" si="0">AA8*F8</f>
        <v>72114</v>
      </c>
      <c r="AC8" s="14" t="str">
        <f>IF(AA8=K8,$G$6,IF(AA8=#REF!,$Q$6))</f>
        <v>ELECTRONICA I+ D</v>
      </c>
      <c r="AD8" s="13">
        <v>30000</v>
      </c>
      <c r="AE8" s="12">
        <v>90000</v>
      </c>
      <c r="AF8" s="1" t="s">
        <v>37</v>
      </c>
    </row>
    <row r="9" spans="1:32" ht="24">
      <c r="A9" s="3">
        <v>2</v>
      </c>
      <c r="B9" s="38" t="s">
        <v>47</v>
      </c>
      <c r="C9" s="38" t="s">
        <v>47</v>
      </c>
      <c r="D9" s="38" t="s">
        <v>47</v>
      </c>
      <c r="E9" s="39" t="s">
        <v>48</v>
      </c>
      <c r="F9" s="39">
        <v>10</v>
      </c>
      <c r="G9" s="12"/>
      <c r="H9" s="17">
        <v>14000</v>
      </c>
      <c r="I9" s="17">
        <v>0.19</v>
      </c>
      <c r="J9" s="13">
        <v>2660</v>
      </c>
      <c r="K9" s="21">
        <v>16660</v>
      </c>
      <c r="L9" s="13">
        <v>166600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2"/>
      <c r="X9" s="12"/>
      <c r="Y9" s="12"/>
      <c r="Z9" s="12"/>
      <c r="AA9" s="13">
        <f t="shared" ref="AA9:AA13" si="1">MIN(K9)</f>
        <v>16660</v>
      </c>
      <c r="AB9" s="18">
        <f t="shared" si="0"/>
        <v>166600</v>
      </c>
      <c r="AC9" s="14" t="str">
        <f>IF(AA9=K9,$G$6,IF(AA9=#REF!,$Q$6,IF(AA9=#REF!,$V$6)))</f>
        <v>ELECTRONICA I+ D</v>
      </c>
      <c r="AD9" s="13">
        <v>18000</v>
      </c>
      <c r="AE9" s="12">
        <v>180000</v>
      </c>
      <c r="AF9" s="1" t="s">
        <v>37</v>
      </c>
    </row>
    <row r="10" spans="1:32" ht="74.25" customHeight="1">
      <c r="A10" s="3">
        <v>3</v>
      </c>
      <c r="B10" s="38" t="s">
        <v>49</v>
      </c>
      <c r="C10" s="38" t="s">
        <v>50</v>
      </c>
      <c r="D10" s="38" t="s">
        <v>50</v>
      </c>
      <c r="E10" s="39" t="s">
        <v>51</v>
      </c>
      <c r="F10" s="39">
        <v>2</v>
      </c>
      <c r="G10" s="12"/>
      <c r="H10" s="17">
        <v>13800</v>
      </c>
      <c r="I10" s="17">
        <v>0.19</v>
      </c>
      <c r="J10" s="13">
        <v>2622</v>
      </c>
      <c r="K10" s="21">
        <v>16422</v>
      </c>
      <c r="L10" s="13">
        <v>32844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2"/>
      <c r="X10" s="12"/>
      <c r="Y10" s="12"/>
      <c r="Z10" s="12"/>
      <c r="AA10" s="13">
        <f t="shared" si="1"/>
        <v>16422</v>
      </c>
      <c r="AB10" s="18">
        <f t="shared" si="0"/>
        <v>32844</v>
      </c>
      <c r="AC10" s="14" t="str">
        <f>IF(AA10=K10,$G$6,IF(AA10=#REF!,$Q$6,IF(AA10=#REF!,$V$6)))</f>
        <v>ELECTRONICA I+ D</v>
      </c>
      <c r="AD10" s="13">
        <v>25000</v>
      </c>
      <c r="AE10" s="12">
        <v>50000</v>
      </c>
      <c r="AF10" s="1" t="s">
        <v>37</v>
      </c>
    </row>
    <row r="11" spans="1:32" ht="92.25" customHeight="1">
      <c r="A11" s="3">
        <v>4</v>
      </c>
      <c r="B11" s="38" t="s">
        <v>52</v>
      </c>
      <c r="C11" s="38" t="s">
        <v>52</v>
      </c>
      <c r="D11" s="38" t="s">
        <v>52</v>
      </c>
      <c r="E11" s="39" t="s">
        <v>46</v>
      </c>
      <c r="F11" s="39">
        <v>5</v>
      </c>
      <c r="G11" s="12"/>
      <c r="H11" s="17">
        <v>13300</v>
      </c>
      <c r="I11" s="17">
        <v>0.19</v>
      </c>
      <c r="J11" s="13">
        <v>2527</v>
      </c>
      <c r="K11" s="21">
        <v>15827</v>
      </c>
      <c r="L11" s="13">
        <v>79135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2"/>
      <c r="X11" s="12"/>
      <c r="Y11" s="12"/>
      <c r="Z11" s="12"/>
      <c r="AA11" s="13">
        <f t="shared" si="1"/>
        <v>15827</v>
      </c>
      <c r="AB11" s="18">
        <f t="shared" si="0"/>
        <v>79135</v>
      </c>
      <c r="AC11" s="14" t="str">
        <f>IF(AA11=K11,$G$6,IF(AA11=#REF!,$Q$6,IF(AA11=#REF!,$V$6)))</f>
        <v>ELECTRONICA I+ D</v>
      </c>
      <c r="AD11" s="13">
        <v>179999</v>
      </c>
      <c r="AE11" s="12">
        <v>899995</v>
      </c>
      <c r="AF11" s="1" t="s">
        <v>37</v>
      </c>
    </row>
    <row r="12" spans="1:32" ht="36">
      <c r="A12" s="3">
        <v>5</v>
      </c>
      <c r="B12" s="38" t="s">
        <v>53</v>
      </c>
      <c r="C12" s="38" t="s">
        <v>54</v>
      </c>
      <c r="D12" s="38" t="s">
        <v>54</v>
      </c>
      <c r="E12" s="39" t="s">
        <v>48</v>
      </c>
      <c r="F12" s="39">
        <v>5</v>
      </c>
      <c r="G12" s="12"/>
      <c r="H12" s="17">
        <v>23000</v>
      </c>
      <c r="I12" s="17">
        <v>0.19</v>
      </c>
      <c r="J12" s="13">
        <v>4370</v>
      </c>
      <c r="K12" s="21">
        <v>27370</v>
      </c>
      <c r="L12" s="13">
        <v>136850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2"/>
      <c r="X12" s="12"/>
      <c r="Y12" s="12"/>
      <c r="Z12" s="12"/>
      <c r="AA12" s="13">
        <f t="shared" si="1"/>
        <v>27370</v>
      </c>
      <c r="AB12" s="18">
        <f t="shared" si="0"/>
        <v>136850</v>
      </c>
      <c r="AC12" s="14" t="str">
        <f>IF(AA12=K12,$G$6,IF(AA12=#REF!,$Q$6,IF(AA12=#REF!,$V$6)))</f>
        <v>ELECTRONICA I+ D</v>
      </c>
      <c r="AD12" s="13">
        <v>44982</v>
      </c>
      <c r="AE12" s="12">
        <v>224910</v>
      </c>
      <c r="AF12" s="1" t="s">
        <v>37</v>
      </c>
    </row>
    <row r="13" spans="1:32" ht="24">
      <c r="A13" s="3">
        <v>6</v>
      </c>
      <c r="B13" s="38" t="s">
        <v>55</v>
      </c>
      <c r="C13" s="38" t="s">
        <v>56</v>
      </c>
      <c r="D13" s="38" t="s">
        <v>56</v>
      </c>
      <c r="E13" s="39" t="s">
        <v>48</v>
      </c>
      <c r="F13" s="39">
        <v>10</v>
      </c>
      <c r="G13" s="12"/>
      <c r="H13" s="17">
        <v>49300</v>
      </c>
      <c r="I13" s="17">
        <v>0.19</v>
      </c>
      <c r="J13" s="13">
        <v>9367</v>
      </c>
      <c r="K13" s="21">
        <v>58667</v>
      </c>
      <c r="L13" s="13">
        <v>586670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2"/>
      <c r="X13" s="12"/>
      <c r="Y13" s="12"/>
      <c r="Z13" s="12"/>
      <c r="AA13" s="13">
        <f t="shared" si="1"/>
        <v>58667</v>
      </c>
      <c r="AB13" s="18">
        <f t="shared" si="0"/>
        <v>586670</v>
      </c>
      <c r="AC13" s="14" t="str">
        <f>IF(AA13=K13,$G$6,IF(AA13=#REF!,$Q$6,IF(AA13=#REF!,$V$6)))</f>
        <v>ELECTRONICA I+ D</v>
      </c>
      <c r="AD13" s="13">
        <v>64999</v>
      </c>
      <c r="AE13" s="12">
        <v>649990</v>
      </c>
      <c r="AF13" s="1" t="s">
        <v>37</v>
      </c>
    </row>
    <row r="14" spans="1:32" ht="29.25" customHeight="1">
      <c r="A14" s="78" t="s">
        <v>13</v>
      </c>
      <c r="B14" s="78"/>
      <c r="C14" s="78"/>
      <c r="D14" s="78"/>
      <c r="E14" s="78"/>
      <c r="F14" s="78"/>
      <c r="L14" s="20">
        <f>SUM(L8:L13)</f>
        <v>1074213</v>
      </c>
      <c r="AA14" s="15">
        <f>SUM(AA8:AA13)</f>
        <v>158984</v>
      </c>
      <c r="AB14" s="15">
        <f>SUM(AB8:AB13)</f>
        <v>1074213</v>
      </c>
      <c r="AC14" s="16"/>
      <c r="AE14" s="48">
        <f>SUM(AE8:AE13)</f>
        <v>2094895</v>
      </c>
    </row>
    <row r="15" spans="1:32">
      <c r="A15" s="79"/>
      <c r="B15" s="79"/>
      <c r="C15" s="79"/>
      <c r="D15" s="79"/>
      <c r="E15" s="79"/>
      <c r="F15" s="79"/>
    </row>
    <row r="16" spans="1:32" ht="21" customHeight="1"/>
    <row r="17" ht="20.25" customHeight="1"/>
  </sheetData>
  <autoFilter ref="AC1:AC15"/>
  <mergeCells count="8">
    <mergeCell ref="A14:F14"/>
    <mergeCell ref="A15:F15"/>
    <mergeCell ref="A1:AA1"/>
    <mergeCell ref="A2:AA2"/>
    <mergeCell ref="A3:AA4"/>
    <mergeCell ref="G6:P6"/>
    <mergeCell ref="Q6:U6"/>
    <mergeCell ref="V6:Z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137"/>
  <sheetViews>
    <sheetView tabSelected="1" topLeftCell="A90" zoomScale="75" zoomScaleNormal="75" workbookViewId="0">
      <selection activeCell="D100" sqref="D100"/>
    </sheetView>
  </sheetViews>
  <sheetFormatPr baseColWidth="10" defaultRowHeight="11.25"/>
  <cols>
    <col min="1" max="1" width="9" style="1" customWidth="1"/>
    <col min="2" max="2" width="27.7109375" style="1" bestFit="1" customWidth="1"/>
    <col min="3" max="3" width="33.140625" style="1" customWidth="1"/>
    <col min="4" max="4" width="10.140625" style="1" bestFit="1" customWidth="1"/>
    <col min="5" max="5" width="9.140625" style="1" bestFit="1" customWidth="1"/>
    <col min="6" max="6" width="9.140625" style="1" customWidth="1"/>
    <col min="7" max="7" width="17" style="1" hidden="1" customWidth="1"/>
    <col min="8" max="8" width="13.85546875" style="1" bestFit="1" customWidth="1"/>
    <col min="9" max="9" width="13.140625" style="1" bestFit="1" customWidth="1"/>
    <col min="10" max="10" width="25.42578125" style="1" bestFit="1" customWidth="1"/>
    <col min="11" max="11" width="15.140625" style="1" bestFit="1" customWidth="1"/>
    <col min="12" max="19" width="0" style="1" hidden="1" customWidth="1"/>
    <col min="20" max="20" width="0.140625" style="1" customWidth="1"/>
    <col min="21" max="22" width="25" style="1" hidden="1" customWidth="1"/>
    <col min="23" max="23" width="30.28515625" style="1" customWidth="1"/>
    <col min="24" max="24" width="15" style="32" customWidth="1"/>
    <col min="25" max="25" width="14.28515625" style="1" customWidth="1"/>
    <col min="26" max="26" width="13.140625" style="1" customWidth="1"/>
    <col min="27" max="16384" width="11.42578125" style="1"/>
  </cols>
  <sheetData>
    <row r="1" spans="1:26" ht="20.25" customHeight="1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34"/>
    </row>
    <row r="2" spans="1:26" ht="38.25" hidden="1" customHeight="1">
      <c r="A2" s="81" t="s">
        <v>59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35"/>
    </row>
    <row r="3" spans="1:26" hidden="1">
      <c r="A3" s="80" t="s">
        <v>26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36"/>
    </row>
    <row r="4" spans="1:26" hidden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36"/>
    </row>
    <row r="5" spans="1:26" hidden="1">
      <c r="A5" s="2"/>
      <c r="B5" s="2"/>
      <c r="C5" s="2"/>
      <c r="D5" s="2"/>
      <c r="E5" s="2"/>
      <c r="F5" s="2"/>
    </row>
    <row r="6" spans="1:26" ht="27" hidden="1" customHeight="1">
      <c r="A6" s="2"/>
      <c r="B6" s="2"/>
      <c r="C6" s="2"/>
      <c r="D6" s="2"/>
      <c r="E6" s="2"/>
      <c r="F6" s="2"/>
      <c r="G6" s="82" t="s">
        <v>58</v>
      </c>
      <c r="H6" s="83"/>
      <c r="I6" s="83"/>
      <c r="J6" s="83"/>
      <c r="K6" s="83"/>
      <c r="L6" s="83"/>
      <c r="M6" s="83"/>
      <c r="N6" s="83"/>
      <c r="O6" s="84"/>
      <c r="P6" s="37" t="s">
        <v>39</v>
      </c>
      <c r="Q6" s="87"/>
      <c r="R6" s="87"/>
      <c r="S6" s="87"/>
      <c r="T6" s="87"/>
    </row>
    <row r="7" spans="1:26" ht="146.25" hidden="1">
      <c r="A7" s="3" t="s">
        <v>24</v>
      </c>
      <c r="B7" s="3" t="s">
        <v>10</v>
      </c>
      <c r="C7" s="3" t="s">
        <v>1</v>
      </c>
      <c r="D7" s="3" t="s">
        <v>14</v>
      </c>
      <c r="E7" s="3" t="s">
        <v>2</v>
      </c>
      <c r="F7" s="4" t="s">
        <v>3</v>
      </c>
      <c r="G7" s="5" t="s">
        <v>4</v>
      </c>
      <c r="H7" s="5" t="s">
        <v>16</v>
      </c>
      <c r="I7" s="5" t="s">
        <v>17</v>
      </c>
      <c r="J7" s="6" t="s">
        <v>5</v>
      </c>
      <c r="K7" s="6" t="s">
        <v>6</v>
      </c>
      <c r="L7" s="6" t="s">
        <v>7</v>
      </c>
      <c r="M7" s="6" t="s">
        <v>8</v>
      </c>
      <c r="N7" s="6" t="s">
        <v>12</v>
      </c>
      <c r="O7" s="6" t="s">
        <v>15</v>
      </c>
      <c r="P7" s="7" t="s">
        <v>4</v>
      </c>
      <c r="Q7" s="10" t="s">
        <v>7</v>
      </c>
      <c r="R7" s="10" t="s">
        <v>8</v>
      </c>
      <c r="S7" s="10" t="s">
        <v>12</v>
      </c>
      <c r="T7" s="10" t="s">
        <v>15</v>
      </c>
      <c r="U7" s="11" t="s">
        <v>18</v>
      </c>
      <c r="V7" s="11" t="s">
        <v>31</v>
      </c>
      <c r="W7" s="11" t="s">
        <v>19</v>
      </c>
      <c r="X7" s="31" t="s">
        <v>36</v>
      </c>
      <c r="Y7" s="11" t="s">
        <v>342</v>
      </c>
      <c r="Z7" s="11"/>
    </row>
    <row r="8" spans="1:26" ht="56.25" hidden="1" customHeight="1">
      <c r="A8" s="3">
        <v>1</v>
      </c>
      <c r="B8" s="41" t="s">
        <v>60</v>
      </c>
      <c r="C8" s="42" t="s">
        <v>61</v>
      </c>
      <c r="D8" s="42" t="s">
        <v>62</v>
      </c>
      <c r="E8" s="42" t="s">
        <v>46</v>
      </c>
      <c r="F8" s="42">
        <v>10</v>
      </c>
      <c r="G8" s="12"/>
      <c r="H8" s="23"/>
      <c r="I8" s="13"/>
      <c r="J8" s="21">
        <v>0</v>
      </c>
      <c r="K8" s="13">
        <v>0</v>
      </c>
      <c r="L8" s="13">
        <v>0</v>
      </c>
      <c r="M8" s="13"/>
      <c r="N8" s="13"/>
      <c r="O8" s="13"/>
      <c r="P8" s="13"/>
      <c r="Q8" s="12" t="s">
        <v>20</v>
      </c>
      <c r="R8" s="12">
        <v>19</v>
      </c>
      <c r="S8" s="12" t="s">
        <v>21</v>
      </c>
      <c r="T8" s="12"/>
      <c r="U8" s="13" t="e">
        <f>MIN(J8,#REF!,#REF!)</f>
        <v>#REF!</v>
      </c>
      <c r="V8" s="13" t="e">
        <f t="shared" ref="V8:V14" si="0">U8*F8</f>
        <v>#REF!</v>
      </c>
      <c r="W8" s="59" t="s">
        <v>341</v>
      </c>
      <c r="X8" s="49">
        <v>1636</v>
      </c>
      <c r="Y8" s="11" t="s">
        <v>308</v>
      </c>
      <c r="Z8" s="11" t="s">
        <v>331</v>
      </c>
    </row>
    <row r="9" spans="1:26" ht="56.25" customHeight="1">
      <c r="A9" s="3">
        <v>2</v>
      </c>
      <c r="B9" s="41" t="s">
        <v>63</v>
      </c>
      <c r="C9" s="42" t="s">
        <v>64</v>
      </c>
      <c r="D9" s="42" t="s">
        <v>65</v>
      </c>
      <c r="E9" s="42" t="s">
        <v>46</v>
      </c>
      <c r="F9" s="42">
        <v>1</v>
      </c>
      <c r="G9" s="12"/>
      <c r="H9" s="23">
        <v>194300</v>
      </c>
      <c r="I9" s="13">
        <v>0.19</v>
      </c>
      <c r="J9" s="21">
        <v>231217</v>
      </c>
      <c r="K9" s="13">
        <v>231217</v>
      </c>
      <c r="L9" s="13">
        <v>231217</v>
      </c>
      <c r="M9" s="13"/>
      <c r="N9" s="13"/>
      <c r="O9" s="13"/>
      <c r="P9" s="13"/>
      <c r="Q9" s="12"/>
      <c r="R9" s="12"/>
      <c r="S9" s="12"/>
      <c r="T9" s="12"/>
      <c r="U9" s="13" t="e">
        <f>MIN(J9,#REF!,#REF!)</f>
        <v>#REF!</v>
      </c>
      <c r="V9" s="13" t="e">
        <f t="shared" si="0"/>
        <v>#REF!</v>
      </c>
      <c r="W9" s="59" t="s">
        <v>341</v>
      </c>
      <c r="X9" s="49">
        <v>271618</v>
      </c>
      <c r="Y9" s="11" t="s">
        <v>309</v>
      </c>
      <c r="Z9" s="11" t="str">
        <f t="shared" ref="Z9:Z69" si="1">IF(J9&lt;=X9,"SI")</f>
        <v>SI</v>
      </c>
    </row>
    <row r="10" spans="1:26" ht="56.25" hidden="1" customHeight="1">
      <c r="A10" s="3">
        <v>3</v>
      </c>
      <c r="B10" s="41" t="s">
        <v>66</v>
      </c>
      <c r="C10" s="42" t="s">
        <v>67</v>
      </c>
      <c r="D10" s="42" t="s">
        <v>68</v>
      </c>
      <c r="E10" s="42" t="s">
        <v>69</v>
      </c>
      <c r="F10" s="42">
        <v>1</v>
      </c>
      <c r="G10" s="12"/>
      <c r="H10" s="23">
        <v>2700</v>
      </c>
      <c r="I10" s="13">
        <v>0.19</v>
      </c>
      <c r="J10" s="21" t="s">
        <v>310</v>
      </c>
      <c r="K10" s="13">
        <v>3213</v>
      </c>
      <c r="L10" s="13">
        <v>3213</v>
      </c>
      <c r="M10" s="13"/>
      <c r="N10" s="13"/>
      <c r="O10" s="13"/>
      <c r="P10" s="13"/>
      <c r="Q10" s="12"/>
      <c r="R10" s="12"/>
      <c r="S10" s="12"/>
      <c r="T10" s="12"/>
      <c r="U10" s="13" t="e">
        <f>MIN(J10,#REF!,#REF!)</f>
        <v>#REF!</v>
      </c>
      <c r="V10" s="13" t="e">
        <f t="shared" si="0"/>
        <v>#REF!</v>
      </c>
      <c r="W10" s="59" t="s">
        <v>341</v>
      </c>
      <c r="X10" s="49">
        <v>71400</v>
      </c>
      <c r="Y10" s="11" t="s">
        <v>308</v>
      </c>
      <c r="Z10" s="11" t="s">
        <v>311</v>
      </c>
    </row>
    <row r="11" spans="1:26" ht="56.25" customHeight="1">
      <c r="A11" s="3">
        <v>4</v>
      </c>
      <c r="B11" s="41" t="s">
        <v>70</v>
      </c>
      <c r="C11" s="42" t="s">
        <v>71</v>
      </c>
      <c r="D11" s="42" t="s">
        <v>11</v>
      </c>
      <c r="E11" s="42" t="s">
        <v>46</v>
      </c>
      <c r="F11" s="42">
        <v>1</v>
      </c>
      <c r="G11" s="12"/>
      <c r="H11" s="23">
        <v>8500</v>
      </c>
      <c r="I11" s="13">
        <v>0.19</v>
      </c>
      <c r="J11" s="21">
        <v>10115</v>
      </c>
      <c r="K11" s="13">
        <v>10115</v>
      </c>
      <c r="L11" s="13">
        <v>10115</v>
      </c>
      <c r="M11" s="13"/>
      <c r="N11" s="13"/>
      <c r="O11" s="13"/>
      <c r="P11" s="13"/>
      <c r="Q11" s="12"/>
      <c r="R11" s="12"/>
      <c r="S11" s="12"/>
      <c r="T11" s="12"/>
      <c r="U11" s="13" t="e">
        <f>MIN(J11,#REF!,#REF!)</f>
        <v>#REF!</v>
      </c>
      <c r="V11" s="13" t="e">
        <f t="shared" si="0"/>
        <v>#REF!</v>
      </c>
      <c r="W11" s="59" t="s">
        <v>341</v>
      </c>
      <c r="X11" s="49">
        <v>79016</v>
      </c>
      <c r="Y11" s="11" t="s">
        <v>309</v>
      </c>
      <c r="Z11" s="11" t="str">
        <f t="shared" si="1"/>
        <v>SI</v>
      </c>
    </row>
    <row r="12" spans="1:26" ht="56.25" hidden="1" customHeight="1">
      <c r="A12" s="3">
        <v>5</v>
      </c>
      <c r="B12" s="41" t="s">
        <v>70</v>
      </c>
      <c r="C12" s="42" t="s">
        <v>72</v>
      </c>
      <c r="D12" s="42" t="s">
        <v>11</v>
      </c>
      <c r="E12" s="42" t="s">
        <v>46</v>
      </c>
      <c r="F12" s="42">
        <v>1</v>
      </c>
      <c r="G12" s="12"/>
      <c r="H12" s="23"/>
      <c r="I12" s="13">
        <v>0.19</v>
      </c>
      <c r="J12" s="21">
        <v>0</v>
      </c>
      <c r="K12" s="13">
        <v>0</v>
      </c>
      <c r="L12" s="13">
        <v>0</v>
      </c>
      <c r="M12" s="13"/>
      <c r="N12" s="13"/>
      <c r="O12" s="13"/>
      <c r="P12" s="13"/>
      <c r="Q12" s="12"/>
      <c r="R12" s="12"/>
      <c r="S12" s="12"/>
      <c r="T12" s="12"/>
      <c r="U12" s="13" t="e">
        <f>MIN(J12,#REF!,#REF!)</f>
        <v>#REF!</v>
      </c>
      <c r="V12" s="13" t="e">
        <f t="shared" si="0"/>
        <v>#REF!</v>
      </c>
      <c r="W12" s="59" t="s">
        <v>341</v>
      </c>
      <c r="X12" s="49">
        <v>79016</v>
      </c>
      <c r="Y12" s="11" t="s">
        <v>308</v>
      </c>
      <c r="Z12" s="11" t="s">
        <v>331</v>
      </c>
    </row>
    <row r="13" spans="1:26" ht="56.25" hidden="1" customHeight="1">
      <c r="A13" s="3">
        <v>6</v>
      </c>
      <c r="B13" s="41" t="s">
        <v>73</v>
      </c>
      <c r="C13" s="42" t="s">
        <v>74</v>
      </c>
      <c r="D13" s="42" t="s">
        <v>11</v>
      </c>
      <c r="E13" s="42" t="s">
        <v>46</v>
      </c>
      <c r="F13" s="42">
        <v>10</v>
      </c>
      <c r="G13" s="12"/>
      <c r="H13" s="23"/>
      <c r="I13" s="13">
        <v>0.19</v>
      </c>
      <c r="J13" s="21">
        <v>0</v>
      </c>
      <c r="K13" s="13">
        <v>0</v>
      </c>
      <c r="L13" s="13">
        <v>0</v>
      </c>
      <c r="M13" s="13"/>
      <c r="N13" s="13"/>
      <c r="O13" s="13"/>
      <c r="P13" s="13"/>
      <c r="Q13" s="12"/>
      <c r="R13" s="12"/>
      <c r="S13" s="12"/>
      <c r="T13" s="12"/>
      <c r="U13" s="13" t="e">
        <f>MIN(J13,#REF!,#REF!)</f>
        <v>#REF!</v>
      </c>
      <c r="V13" s="13" t="e">
        <f t="shared" si="0"/>
        <v>#REF!</v>
      </c>
      <c r="W13" s="59" t="s">
        <v>341</v>
      </c>
      <c r="X13" s="49">
        <v>9359</v>
      </c>
      <c r="Y13" s="11" t="s">
        <v>308</v>
      </c>
      <c r="Z13" s="11" t="s">
        <v>331</v>
      </c>
    </row>
    <row r="14" spans="1:26" ht="56.25" hidden="1" customHeight="1">
      <c r="A14" s="3">
        <v>7</v>
      </c>
      <c r="B14" s="41" t="s">
        <v>75</v>
      </c>
      <c r="C14" s="42" t="s">
        <v>76</v>
      </c>
      <c r="D14" s="42" t="s">
        <v>11</v>
      </c>
      <c r="E14" s="42" t="s">
        <v>46</v>
      </c>
      <c r="F14" s="42">
        <v>1</v>
      </c>
      <c r="G14" s="12"/>
      <c r="H14" s="23">
        <v>94500</v>
      </c>
      <c r="I14" s="13">
        <v>0.19</v>
      </c>
      <c r="J14" s="21">
        <v>112455</v>
      </c>
      <c r="K14" s="13">
        <v>112455</v>
      </c>
      <c r="L14" s="13">
        <v>112455</v>
      </c>
      <c r="M14" s="13"/>
      <c r="N14" s="13"/>
      <c r="O14" s="13"/>
      <c r="P14" s="13"/>
      <c r="Q14" s="12"/>
      <c r="R14" s="12"/>
      <c r="S14" s="12"/>
      <c r="T14" s="12"/>
      <c r="U14" s="13" t="e">
        <f>MIN(J14,#REF!,#REF!)</f>
        <v>#REF!</v>
      </c>
      <c r="V14" s="13" t="e">
        <f t="shared" si="0"/>
        <v>#REF!</v>
      </c>
      <c r="W14" s="59" t="s">
        <v>341</v>
      </c>
      <c r="X14" s="49">
        <v>108647</v>
      </c>
      <c r="Y14" s="11" t="s">
        <v>308</v>
      </c>
      <c r="Z14" s="11" t="s">
        <v>332</v>
      </c>
    </row>
    <row r="15" spans="1:26" ht="56.25" customHeight="1">
      <c r="A15" s="3">
        <v>8</v>
      </c>
      <c r="B15" s="41" t="s">
        <v>77</v>
      </c>
      <c r="C15" s="42" t="s">
        <v>78</v>
      </c>
      <c r="D15" s="42" t="s">
        <v>11</v>
      </c>
      <c r="E15" s="42" t="s">
        <v>46</v>
      </c>
      <c r="F15" s="42">
        <v>2</v>
      </c>
      <c r="G15" s="12"/>
      <c r="H15" s="23">
        <v>24000</v>
      </c>
      <c r="I15" s="13">
        <v>0.19</v>
      </c>
      <c r="J15" s="21">
        <v>28560</v>
      </c>
      <c r="K15" s="13">
        <v>57120</v>
      </c>
      <c r="L15" s="13">
        <v>57120</v>
      </c>
      <c r="M15" s="13"/>
      <c r="N15" s="13"/>
      <c r="O15" s="13"/>
      <c r="P15" s="13"/>
      <c r="Q15" s="12"/>
      <c r="R15" s="12"/>
      <c r="S15" s="12"/>
      <c r="T15" s="12"/>
      <c r="U15" s="13"/>
      <c r="V15" s="13"/>
      <c r="W15" s="59" t="s">
        <v>341</v>
      </c>
      <c r="X15" s="49">
        <v>39270</v>
      </c>
      <c r="Y15" s="11" t="s">
        <v>309</v>
      </c>
      <c r="Z15" s="11" t="str">
        <f t="shared" si="1"/>
        <v>SI</v>
      </c>
    </row>
    <row r="16" spans="1:26" ht="56.25" customHeight="1">
      <c r="A16" s="3">
        <v>9</v>
      </c>
      <c r="B16" s="41" t="s">
        <v>79</v>
      </c>
      <c r="C16" s="42" t="s">
        <v>80</v>
      </c>
      <c r="D16" s="42" t="s">
        <v>11</v>
      </c>
      <c r="E16" s="42" t="s">
        <v>46</v>
      </c>
      <c r="F16" s="42">
        <v>1</v>
      </c>
      <c r="G16" s="12"/>
      <c r="H16" s="23">
        <v>22000</v>
      </c>
      <c r="I16" s="13">
        <v>0.19</v>
      </c>
      <c r="J16" s="21">
        <v>26180</v>
      </c>
      <c r="K16" s="13">
        <v>26180</v>
      </c>
      <c r="L16" s="13">
        <v>26180</v>
      </c>
      <c r="M16" s="13"/>
      <c r="N16" s="13"/>
      <c r="O16" s="13"/>
      <c r="P16" s="13"/>
      <c r="Q16" s="12"/>
      <c r="R16" s="12"/>
      <c r="S16" s="12"/>
      <c r="T16" s="12"/>
      <c r="U16" s="13"/>
      <c r="V16" s="13"/>
      <c r="W16" s="59" t="s">
        <v>341</v>
      </c>
      <c r="X16" s="49">
        <v>26180</v>
      </c>
      <c r="Y16" s="11" t="s">
        <v>309</v>
      </c>
      <c r="Z16" s="11" t="str">
        <f t="shared" si="1"/>
        <v>SI</v>
      </c>
    </row>
    <row r="17" spans="1:26" ht="56.25" hidden="1" customHeight="1">
      <c r="A17" s="3">
        <v>10</v>
      </c>
      <c r="B17" s="41" t="s">
        <v>81</v>
      </c>
      <c r="C17" s="42" t="s">
        <v>82</v>
      </c>
      <c r="D17" s="42" t="s">
        <v>11</v>
      </c>
      <c r="E17" s="42" t="s">
        <v>46</v>
      </c>
      <c r="F17" s="42">
        <v>1</v>
      </c>
      <c r="G17" s="12"/>
      <c r="H17" s="23">
        <v>15600</v>
      </c>
      <c r="I17" s="13">
        <v>0.19</v>
      </c>
      <c r="J17" s="21">
        <v>18564</v>
      </c>
      <c r="K17" s="13">
        <v>18564</v>
      </c>
      <c r="L17" s="13">
        <v>18564</v>
      </c>
      <c r="M17" s="13"/>
      <c r="N17" s="13"/>
      <c r="O17" s="13"/>
      <c r="P17" s="13"/>
      <c r="Q17" s="12"/>
      <c r="R17" s="12"/>
      <c r="S17" s="12"/>
      <c r="T17" s="12"/>
      <c r="U17" s="13"/>
      <c r="V17" s="13"/>
      <c r="W17" s="59" t="s">
        <v>341</v>
      </c>
      <c r="X17" s="49">
        <v>12733</v>
      </c>
      <c r="Y17" s="11" t="s">
        <v>308</v>
      </c>
      <c r="Z17" s="11" t="s">
        <v>332</v>
      </c>
    </row>
    <row r="18" spans="1:26" ht="56.25" customHeight="1">
      <c r="A18" s="3">
        <v>11</v>
      </c>
      <c r="B18" s="41" t="s">
        <v>83</v>
      </c>
      <c r="C18" s="42" t="s">
        <v>84</v>
      </c>
      <c r="D18" s="42" t="s">
        <v>11</v>
      </c>
      <c r="E18" s="42" t="s">
        <v>46</v>
      </c>
      <c r="F18" s="42">
        <v>6</v>
      </c>
      <c r="G18" s="12"/>
      <c r="H18" s="23">
        <v>2300</v>
      </c>
      <c r="I18" s="13">
        <v>0.19</v>
      </c>
      <c r="J18" s="21">
        <v>2737</v>
      </c>
      <c r="K18" s="13">
        <v>16422</v>
      </c>
      <c r="L18" s="13">
        <v>16422</v>
      </c>
      <c r="M18" s="13"/>
      <c r="N18" s="13"/>
      <c r="O18" s="13"/>
      <c r="P18" s="13"/>
      <c r="Q18" s="12"/>
      <c r="R18" s="12"/>
      <c r="S18" s="12"/>
      <c r="T18" s="12"/>
      <c r="U18" s="13"/>
      <c r="V18" s="13"/>
      <c r="W18" s="59" t="s">
        <v>341</v>
      </c>
      <c r="X18" s="49">
        <v>2737</v>
      </c>
      <c r="Y18" s="11" t="s">
        <v>309</v>
      </c>
      <c r="Z18" s="11" t="str">
        <f t="shared" si="1"/>
        <v>SI</v>
      </c>
    </row>
    <row r="19" spans="1:26" ht="56.25" customHeight="1">
      <c r="A19" s="3">
        <v>12</v>
      </c>
      <c r="B19" s="41" t="s">
        <v>85</v>
      </c>
      <c r="C19" s="42" t="s">
        <v>86</v>
      </c>
      <c r="D19" s="42" t="s">
        <v>11</v>
      </c>
      <c r="E19" s="42" t="s">
        <v>46</v>
      </c>
      <c r="F19" s="42">
        <v>1</v>
      </c>
      <c r="G19" s="12"/>
      <c r="H19" s="23">
        <v>13300</v>
      </c>
      <c r="I19" s="13">
        <v>0.19</v>
      </c>
      <c r="J19" s="21">
        <v>15827</v>
      </c>
      <c r="K19" s="13">
        <v>15827</v>
      </c>
      <c r="L19" s="13">
        <v>15827</v>
      </c>
      <c r="M19" s="13"/>
      <c r="N19" s="13"/>
      <c r="O19" s="13"/>
      <c r="P19" s="13"/>
      <c r="Q19" s="12"/>
      <c r="R19" s="12"/>
      <c r="S19" s="12"/>
      <c r="T19" s="12"/>
      <c r="U19" s="13"/>
      <c r="V19" s="13"/>
      <c r="W19" s="59" t="s">
        <v>341</v>
      </c>
      <c r="X19" s="49">
        <v>15827</v>
      </c>
      <c r="Y19" s="11" t="s">
        <v>309</v>
      </c>
      <c r="Z19" s="11" t="str">
        <f t="shared" si="1"/>
        <v>SI</v>
      </c>
    </row>
    <row r="20" spans="1:26" ht="56.25" customHeight="1">
      <c r="A20" s="3">
        <v>13</v>
      </c>
      <c r="B20" s="41" t="s">
        <v>87</v>
      </c>
      <c r="C20" s="42" t="s">
        <v>88</v>
      </c>
      <c r="D20" s="42" t="s">
        <v>11</v>
      </c>
      <c r="E20" s="42" t="s">
        <v>46</v>
      </c>
      <c r="F20" s="42">
        <v>1</v>
      </c>
      <c r="G20" s="12"/>
      <c r="H20" s="23">
        <v>6700</v>
      </c>
      <c r="I20" s="13">
        <v>0.19</v>
      </c>
      <c r="J20" s="21">
        <v>7973</v>
      </c>
      <c r="K20" s="13">
        <v>7973</v>
      </c>
      <c r="L20" s="13">
        <v>7973</v>
      </c>
      <c r="M20" s="13"/>
      <c r="N20" s="13"/>
      <c r="O20" s="13"/>
      <c r="P20" s="13"/>
      <c r="Q20" s="12"/>
      <c r="R20" s="12"/>
      <c r="S20" s="12"/>
      <c r="T20" s="12"/>
      <c r="U20" s="13"/>
      <c r="V20" s="13"/>
      <c r="W20" s="59" t="s">
        <v>341</v>
      </c>
      <c r="X20" s="49">
        <v>7973</v>
      </c>
      <c r="Y20" s="11" t="s">
        <v>309</v>
      </c>
      <c r="Z20" s="11" t="str">
        <f t="shared" si="1"/>
        <v>SI</v>
      </c>
    </row>
    <row r="21" spans="1:26" ht="56.25" customHeight="1">
      <c r="A21" s="3">
        <v>14</v>
      </c>
      <c r="B21" s="41" t="s">
        <v>89</v>
      </c>
      <c r="C21" s="42" t="s">
        <v>90</v>
      </c>
      <c r="D21" s="42" t="s">
        <v>11</v>
      </c>
      <c r="E21" s="42" t="s">
        <v>46</v>
      </c>
      <c r="F21" s="42">
        <v>1</v>
      </c>
      <c r="G21" s="12"/>
      <c r="H21" s="23">
        <v>4000</v>
      </c>
      <c r="I21" s="13">
        <v>0.19</v>
      </c>
      <c r="J21" s="21">
        <v>4760</v>
      </c>
      <c r="K21" s="13">
        <v>4760</v>
      </c>
      <c r="L21" s="13">
        <v>4760</v>
      </c>
      <c r="M21" s="13"/>
      <c r="N21" s="13"/>
      <c r="O21" s="13"/>
      <c r="P21" s="13"/>
      <c r="Q21" s="12"/>
      <c r="R21" s="12"/>
      <c r="S21" s="12"/>
      <c r="T21" s="12"/>
      <c r="U21" s="13"/>
      <c r="V21" s="13"/>
      <c r="W21" s="59" t="s">
        <v>341</v>
      </c>
      <c r="X21" s="49">
        <v>4760</v>
      </c>
      <c r="Y21" s="11" t="s">
        <v>309</v>
      </c>
      <c r="Z21" s="11" t="str">
        <f t="shared" si="1"/>
        <v>SI</v>
      </c>
    </row>
    <row r="22" spans="1:26" ht="56.25" customHeight="1">
      <c r="A22" s="3">
        <v>15</v>
      </c>
      <c r="B22" s="41" t="s">
        <v>91</v>
      </c>
      <c r="C22" s="42" t="s">
        <v>92</v>
      </c>
      <c r="D22" s="42" t="s">
        <v>11</v>
      </c>
      <c r="E22" s="42" t="s">
        <v>46</v>
      </c>
      <c r="F22" s="42">
        <v>1</v>
      </c>
      <c r="G22" s="12"/>
      <c r="H22" s="23">
        <v>11000</v>
      </c>
      <c r="I22" s="13">
        <v>0.19</v>
      </c>
      <c r="J22" s="21">
        <v>13090</v>
      </c>
      <c r="K22" s="13">
        <v>13090</v>
      </c>
      <c r="L22" s="13">
        <v>13090</v>
      </c>
      <c r="M22" s="13"/>
      <c r="N22" s="13"/>
      <c r="O22" s="13"/>
      <c r="P22" s="13"/>
      <c r="Q22" s="12"/>
      <c r="R22" s="12"/>
      <c r="S22" s="12"/>
      <c r="T22" s="12"/>
      <c r="U22" s="13"/>
      <c r="V22" s="13"/>
      <c r="W22" s="59" t="s">
        <v>341</v>
      </c>
      <c r="X22" s="49">
        <v>13090</v>
      </c>
      <c r="Y22" s="11" t="s">
        <v>309</v>
      </c>
      <c r="Z22" s="11" t="str">
        <f t="shared" si="1"/>
        <v>SI</v>
      </c>
    </row>
    <row r="23" spans="1:26" ht="56.25" hidden="1" customHeight="1">
      <c r="A23" s="3">
        <v>16</v>
      </c>
      <c r="B23" s="41" t="s">
        <v>93</v>
      </c>
      <c r="C23" s="42" t="s">
        <v>94</v>
      </c>
      <c r="D23" s="42" t="s">
        <v>11</v>
      </c>
      <c r="E23" s="42" t="s">
        <v>46</v>
      </c>
      <c r="F23" s="42">
        <v>1</v>
      </c>
      <c r="G23" s="12"/>
      <c r="H23" s="23">
        <v>52300</v>
      </c>
      <c r="I23" s="13">
        <v>0.19</v>
      </c>
      <c r="J23" s="21">
        <v>62237</v>
      </c>
      <c r="K23" s="13">
        <v>62237</v>
      </c>
      <c r="L23" s="13">
        <v>62237</v>
      </c>
      <c r="M23" s="13"/>
      <c r="N23" s="13"/>
      <c r="O23" s="13"/>
      <c r="P23" s="13"/>
      <c r="Q23" s="12"/>
      <c r="R23" s="12"/>
      <c r="S23" s="12"/>
      <c r="T23" s="12"/>
      <c r="U23" s="13"/>
      <c r="V23" s="13"/>
      <c r="W23" s="59" t="s">
        <v>341</v>
      </c>
      <c r="X23" s="49">
        <v>57120</v>
      </c>
      <c r="Y23" s="11" t="s">
        <v>308</v>
      </c>
      <c r="Z23" s="11" t="s">
        <v>332</v>
      </c>
    </row>
    <row r="24" spans="1:26" ht="56.25" customHeight="1">
      <c r="A24" s="3">
        <v>17</v>
      </c>
      <c r="B24" s="41" t="s">
        <v>79</v>
      </c>
      <c r="C24" s="42" t="s">
        <v>95</v>
      </c>
      <c r="D24" s="42" t="s">
        <v>11</v>
      </c>
      <c r="E24" s="42" t="s">
        <v>46</v>
      </c>
      <c r="F24" s="42">
        <v>10</v>
      </c>
      <c r="G24" s="12"/>
      <c r="H24" s="23">
        <v>550</v>
      </c>
      <c r="I24" s="13">
        <v>0.19</v>
      </c>
      <c r="J24" s="21">
        <v>655</v>
      </c>
      <c r="K24" s="13">
        <v>6550</v>
      </c>
      <c r="L24" s="13">
        <v>6550</v>
      </c>
      <c r="M24" s="13"/>
      <c r="N24" s="13"/>
      <c r="O24" s="13"/>
      <c r="P24" s="13"/>
      <c r="Q24" s="12"/>
      <c r="R24" s="12"/>
      <c r="S24" s="12"/>
      <c r="T24" s="12"/>
      <c r="U24" s="13"/>
      <c r="V24" s="13"/>
      <c r="W24" s="59" t="s">
        <v>341</v>
      </c>
      <c r="X24" s="49">
        <v>655</v>
      </c>
      <c r="Y24" s="11" t="s">
        <v>309</v>
      </c>
      <c r="Z24" s="11" t="str">
        <f t="shared" si="1"/>
        <v>SI</v>
      </c>
    </row>
    <row r="25" spans="1:26" ht="56.25" customHeight="1">
      <c r="A25" s="3">
        <v>18</v>
      </c>
      <c r="B25" s="41" t="s">
        <v>96</v>
      </c>
      <c r="C25" s="42" t="s">
        <v>97</v>
      </c>
      <c r="D25" s="42" t="s">
        <v>11</v>
      </c>
      <c r="E25" s="42" t="s">
        <v>46</v>
      </c>
      <c r="F25" s="42">
        <v>2</v>
      </c>
      <c r="G25" s="12"/>
      <c r="H25" s="23">
        <v>580</v>
      </c>
      <c r="I25" s="13">
        <v>0.19</v>
      </c>
      <c r="J25" s="21">
        <v>690</v>
      </c>
      <c r="K25" s="13">
        <v>1380</v>
      </c>
      <c r="L25" s="13">
        <v>1380</v>
      </c>
      <c r="M25" s="13"/>
      <c r="N25" s="13"/>
      <c r="O25" s="13"/>
      <c r="P25" s="13"/>
      <c r="Q25" s="12"/>
      <c r="R25" s="12"/>
      <c r="S25" s="12"/>
      <c r="T25" s="12"/>
      <c r="U25" s="13"/>
      <c r="V25" s="13"/>
      <c r="W25" s="59" t="s">
        <v>341</v>
      </c>
      <c r="X25" s="49">
        <v>2975</v>
      </c>
      <c r="Y25" s="11" t="s">
        <v>309</v>
      </c>
      <c r="Z25" s="11" t="str">
        <f t="shared" si="1"/>
        <v>SI</v>
      </c>
    </row>
    <row r="26" spans="1:26" ht="56.25" hidden="1" customHeight="1">
      <c r="A26" s="3">
        <v>19</v>
      </c>
      <c r="B26" s="41" t="s">
        <v>98</v>
      </c>
      <c r="C26" s="42" t="s">
        <v>99</v>
      </c>
      <c r="D26" s="42" t="s">
        <v>100</v>
      </c>
      <c r="E26" s="42" t="s">
        <v>101</v>
      </c>
      <c r="F26" s="42">
        <v>1</v>
      </c>
      <c r="G26" s="12"/>
      <c r="H26" s="23">
        <v>328000</v>
      </c>
      <c r="I26" s="13">
        <v>0.19</v>
      </c>
      <c r="J26" s="21">
        <v>390320</v>
      </c>
      <c r="K26" s="13">
        <v>390320</v>
      </c>
      <c r="L26" s="13">
        <v>390320</v>
      </c>
      <c r="M26" s="13"/>
      <c r="N26" s="13"/>
      <c r="O26" s="13"/>
      <c r="P26" s="13"/>
      <c r="Q26" s="12"/>
      <c r="R26" s="12"/>
      <c r="S26" s="12"/>
      <c r="T26" s="12"/>
      <c r="U26" s="13"/>
      <c r="V26" s="13"/>
      <c r="W26" s="59" t="s">
        <v>341</v>
      </c>
      <c r="X26" s="49">
        <v>210511</v>
      </c>
      <c r="Y26" s="11" t="s">
        <v>308</v>
      </c>
      <c r="Z26" s="11" t="s">
        <v>332</v>
      </c>
    </row>
    <row r="27" spans="1:26" ht="56.25" hidden="1" customHeight="1">
      <c r="A27" s="3">
        <v>20</v>
      </c>
      <c r="B27" s="41" t="s">
        <v>102</v>
      </c>
      <c r="C27" s="42" t="s">
        <v>103</v>
      </c>
      <c r="D27" s="42" t="s">
        <v>11</v>
      </c>
      <c r="E27" s="42" t="s">
        <v>104</v>
      </c>
      <c r="F27" s="42">
        <v>1</v>
      </c>
      <c r="G27" s="12"/>
      <c r="H27" s="23">
        <v>50200</v>
      </c>
      <c r="I27" s="13">
        <v>0.19</v>
      </c>
      <c r="J27" s="21">
        <v>59738</v>
      </c>
      <c r="K27" s="13">
        <v>59738</v>
      </c>
      <c r="L27" s="13">
        <v>59738</v>
      </c>
      <c r="M27" s="13"/>
      <c r="N27" s="13"/>
      <c r="O27" s="13"/>
      <c r="P27" s="13"/>
      <c r="Q27" s="12"/>
      <c r="R27" s="12"/>
      <c r="S27" s="12"/>
      <c r="T27" s="12"/>
      <c r="U27" s="13"/>
      <c r="V27" s="13"/>
      <c r="W27" s="59" t="s">
        <v>341</v>
      </c>
      <c r="X27" s="49">
        <v>55811</v>
      </c>
      <c r="Y27" s="11" t="s">
        <v>308</v>
      </c>
      <c r="Z27" s="11" t="s">
        <v>332</v>
      </c>
    </row>
    <row r="28" spans="1:26" ht="56.25" hidden="1" customHeight="1">
      <c r="A28" s="3">
        <v>21</v>
      </c>
      <c r="B28" s="41" t="s">
        <v>105</v>
      </c>
      <c r="C28" s="42" t="s">
        <v>106</v>
      </c>
      <c r="D28" s="42" t="s">
        <v>100</v>
      </c>
      <c r="E28" s="42" t="s">
        <v>107</v>
      </c>
      <c r="F28" s="42">
        <v>1</v>
      </c>
      <c r="G28" s="12"/>
      <c r="H28" s="23">
        <v>45900</v>
      </c>
      <c r="I28" s="13">
        <v>0.19</v>
      </c>
      <c r="J28" s="21">
        <v>54621</v>
      </c>
      <c r="K28" s="13">
        <v>54621</v>
      </c>
      <c r="L28" s="13">
        <v>54621</v>
      </c>
      <c r="M28" s="13"/>
      <c r="N28" s="13"/>
      <c r="O28" s="13"/>
      <c r="P28" s="13"/>
      <c r="Q28" s="12"/>
      <c r="R28" s="12"/>
      <c r="S28" s="12"/>
      <c r="T28" s="12"/>
      <c r="U28" s="13"/>
      <c r="V28" s="13"/>
      <c r="W28" s="59" t="s">
        <v>341</v>
      </c>
      <c r="X28" s="49">
        <v>49681</v>
      </c>
      <c r="Y28" s="11" t="s">
        <v>308</v>
      </c>
      <c r="Z28" s="11" t="s">
        <v>332</v>
      </c>
    </row>
    <row r="29" spans="1:26" ht="56.25" customHeight="1">
      <c r="A29" s="3">
        <v>22</v>
      </c>
      <c r="B29" s="41" t="s">
        <v>108</v>
      </c>
      <c r="C29" s="42" t="s">
        <v>109</v>
      </c>
      <c r="D29" s="42" t="s">
        <v>11</v>
      </c>
      <c r="E29" s="42" t="s">
        <v>46</v>
      </c>
      <c r="F29" s="42">
        <v>1</v>
      </c>
      <c r="G29" s="12"/>
      <c r="H29" s="23">
        <v>5300</v>
      </c>
      <c r="I29" s="13">
        <v>0.19</v>
      </c>
      <c r="J29" s="21">
        <v>6307</v>
      </c>
      <c r="K29" s="13">
        <v>6307</v>
      </c>
      <c r="L29" s="13">
        <v>6307</v>
      </c>
      <c r="M29" s="13"/>
      <c r="N29" s="13"/>
      <c r="O29" s="13"/>
      <c r="P29" s="13"/>
      <c r="Q29" s="12"/>
      <c r="R29" s="12"/>
      <c r="S29" s="12"/>
      <c r="T29" s="12"/>
      <c r="U29" s="13"/>
      <c r="V29" s="13"/>
      <c r="W29" s="59" t="s">
        <v>341</v>
      </c>
      <c r="X29" s="49">
        <v>20944</v>
      </c>
      <c r="Y29" s="11" t="s">
        <v>309</v>
      </c>
      <c r="Z29" s="11" t="str">
        <f t="shared" si="1"/>
        <v>SI</v>
      </c>
    </row>
    <row r="30" spans="1:26" ht="56.25" hidden="1" customHeight="1">
      <c r="A30" s="3">
        <v>23</v>
      </c>
      <c r="B30" s="41" t="s">
        <v>110</v>
      </c>
      <c r="C30" s="42" t="s">
        <v>111</v>
      </c>
      <c r="D30" s="42" t="s">
        <v>11</v>
      </c>
      <c r="E30" s="42" t="s">
        <v>46</v>
      </c>
      <c r="F30" s="42">
        <v>2</v>
      </c>
      <c r="G30" s="12"/>
      <c r="H30" s="23">
        <v>66000</v>
      </c>
      <c r="I30" s="13">
        <v>0.19</v>
      </c>
      <c r="J30" s="21">
        <v>78540</v>
      </c>
      <c r="K30" s="13">
        <v>157080</v>
      </c>
      <c r="L30" s="13">
        <v>157080</v>
      </c>
      <c r="M30" s="13"/>
      <c r="N30" s="13"/>
      <c r="O30" s="13"/>
      <c r="P30" s="13"/>
      <c r="Q30" s="12"/>
      <c r="R30" s="12"/>
      <c r="S30" s="12"/>
      <c r="T30" s="12"/>
      <c r="U30" s="13"/>
      <c r="V30" s="13"/>
      <c r="W30" s="59" t="s">
        <v>341</v>
      </c>
      <c r="X30" s="49">
        <v>75327</v>
      </c>
      <c r="Y30" s="11" t="s">
        <v>308</v>
      </c>
      <c r="Z30" s="11" t="s">
        <v>332</v>
      </c>
    </row>
    <row r="31" spans="1:26" ht="56.25" customHeight="1">
      <c r="A31" s="3">
        <v>24</v>
      </c>
      <c r="B31" s="41" t="s">
        <v>112</v>
      </c>
      <c r="C31" s="42" t="s">
        <v>113</v>
      </c>
      <c r="D31" s="42" t="s">
        <v>11</v>
      </c>
      <c r="E31" s="42" t="s">
        <v>46</v>
      </c>
      <c r="F31" s="42">
        <v>1</v>
      </c>
      <c r="G31" s="12"/>
      <c r="H31" s="23">
        <v>2800</v>
      </c>
      <c r="I31" s="13">
        <v>0.19</v>
      </c>
      <c r="J31" s="21">
        <v>3332</v>
      </c>
      <c r="K31" s="13">
        <v>3332</v>
      </c>
      <c r="L31" s="13">
        <v>3332</v>
      </c>
      <c r="M31" s="13"/>
      <c r="N31" s="13"/>
      <c r="O31" s="13"/>
      <c r="P31" s="13"/>
      <c r="Q31" s="12"/>
      <c r="R31" s="12"/>
      <c r="S31" s="12"/>
      <c r="T31" s="12"/>
      <c r="U31" s="13"/>
      <c r="V31" s="13"/>
      <c r="W31" s="59" t="s">
        <v>341</v>
      </c>
      <c r="X31" s="49">
        <v>3332</v>
      </c>
      <c r="Y31" s="11" t="s">
        <v>309</v>
      </c>
      <c r="Z31" s="11" t="str">
        <f t="shared" si="1"/>
        <v>SI</v>
      </c>
    </row>
    <row r="32" spans="1:26" ht="56.25" hidden="1" customHeight="1">
      <c r="A32" s="3">
        <v>25</v>
      </c>
      <c r="B32" s="41" t="s">
        <v>114</v>
      </c>
      <c r="C32" s="42" t="s">
        <v>115</v>
      </c>
      <c r="D32" s="42" t="s">
        <v>11</v>
      </c>
      <c r="E32" s="42" t="s">
        <v>46</v>
      </c>
      <c r="F32" s="42">
        <v>1</v>
      </c>
      <c r="G32" s="12"/>
      <c r="H32" s="23">
        <v>8100</v>
      </c>
      <c r="I32" s="13">
        <v>0.19</v>
      </c>
      <c r="J32" s="21">
        <v>9639</v>
      </c>
      <c r="K32" s="13">
        <v>9639</v>
      </c>
      <c r="L32" s="13">
        <v>9639</v>
      </c>
      <c r="M32" s="13"/>
      <c r="N32" s="13"/>
      <c r="O32" s="13"/>
      <c r="P32" s="13"/>
      <c r="Q32" s="12"/>
      <c r="R32" s="12"/>
      <c r="S32" s="12"/>
      <c r="T32" s="12"/>
      <c r="U32" s="13"/>
      <c r="V32" s="13"/>
      <c r="W32" s="59" t="s">
        <v>341</v>
      </c>
      <c r="X32" s="49">
        <v>8449</v>
      </c>
      <c r="Y32" s="11" t="s">
        <v>308</v>
      </c>
      <c r="Z32" s="11" t="s">
        <v>332</v>
      </c>
    </row>
    <row r="33" spans="1:26" ht="56.25" customHeight="1">
      <c r="A33" s="3">
        <v>26</v>
      </c>
      <c r="B33" s="41" t="s">
        <v>116</v>
      </c>
      <c r="C33" s="42" t="s">
        <v>117</v>
      </c>
      <c r="D33" s="42" t="s">
        <v>11</v>
      </c>
      <c r="E33" s="42" t="s">
        <v>46</v>
      </c>
      <c r="F33" s="42">
        <v>1</v>
      </c>
      <c r="G33" s="12"/>
      <c r="H33" s="23">
        <v>6300</v>
      </c>
      <c r="I33" s="13">
        <v>0.19</v>
      </c>
      <c r="J33" s="21">
        <v>7497</v>
      </c>
      <c r="K33" s="13">
        <v>7497</v>
      </c>
      <c r="L33" s="13">
        <v>7497</v>
      </c>
      <c r="M33" s="13"/>
      <c r="N33" s="13"/>
      <c r="O33" s="13"/>
      <c r="P33" s="13"/>
      <c r="Q33" s="12"/>
      <c r="R33" s="12"/>
      <c r="S33" s="12"/>
      <c r="T33" s="12"/>
      <c r="U33" s="13"/>
      <c r="V33" s="13"/>
      <c r="W33" s="59" t="s">
        <v>341</v>
      </c>
      <c r="X33" s="49">
        <v>7498</v>
      </c>
      <c r="Y33" s="11" t="s">
        <v>309</v>
      </c>
      <c r="Z33" s="11" t="str">
        <f t="shared" si="1"/>
        <v>SI</v>
      </c>
    </row>
    <row r="34" spans="1:26" ht="56.25" customHeight="1">
      <c r="A34" s="3">
        <v>27</v>
      </c>
      <c r="B34" s="41" t="s">
        <v>118</v>
      </c>
      <c r="C34" s="42" t="s">
        <v>119</v>
      </c>
      <c r="D34" s="42" t="s">
        <v>11</v>
      </c>
      <c r="E34" s="42" t="s">
        <v>46</v>
      </c>
      <c r="F34" s="42">
        <v>2</v>
      </c>
      <c r="G34" s="12"/>
      <c r="H34" s="23">
        <v>11400</v>
      </c>
      <c r="I34" s="13">
        <v>0.19</v>
      </c>
      <c r="J34" s="21">
        <v>13566</v>
      </c>
      <c r="K34" s="13">
        <v>27132</v>
      </c>
      <c r="L34" s="13">
        <v>27132</v>
      </c>
      <c r="M34" s="13"/>
      <c r="N34" s="13"/>
      <c r="O34" s="13"/>
      <c r="P34" s="13"/>
      <c r="Q34" s="12"/>
      <c r="R34" s="12"/>
      <c r="S34" s="12"/>
      <c r="T34" s="12"/>
      <c r="U34" s="13"/>
      <c r="V34" s="13"/>
      <c r="W34" s="59" t="s">
        <v>341</v>
      </c>
      <c r="X34" s="49">
        <v>13566</v>
      </c>
      <c r="Y34" s="11" t="s">
        <v>309</v>
      </c>
      <c r="Z34" s="11" t="str">
        <f t="shared" si="1"/>
        <v>SI</v>
      </c>
    </row>
    <row r="35" spans="1:26" ht="56.25" customHeight="1">
      <c r="A35" s="3">
        <v>28</v>
      </c>
      <c r="B35" s="41" t="s">
        <v>110</v>
      </c>
      <c r="C35" s="42" t="s">
        <v>120</v>
      </c>
      <c r="D35" s="42" t="s">
        <v>11</v>
      </c>
      <c r="E35" s="42" t="s">
        <v>46</v>
      </c>
      <c r="F35" s="42">
        <v>2</v>
      </c>
      <c r="G35" s="12"/>
      <c r="H35" s="23">
        <v>8400</v>
      </c>
      <c r="I35" s="13">
        <v>0.19</v>
      </c>
      <c r="J35" s="21">
        <v>9996</v>
      </c>
      <c r="K35" s="13">
        <v>19992</v>
      </c>
      <c r="L35" s="13">
        <v>19992</v>
      </c>
      <c r="M35" s="13"/>
      <c r="N35" s="13"/>
      <c r="O35" s="13"/>
      <c r="P35" s="13"/>
      <c r="Q35" s="12"/>
      <c r="R35" s="12"/>
      <c r="S35" s="12"/>
      <c r="T35" s="12"/>
      <c r="U35" s="13"/>
      <c r="V35" s="13"/>
      <c r="W35" s="59" t="s">
        <v>341</v>
      </c>
      <c r="X35" s="49">
        <v>9996</v>
      </c>
      <c r="Y35" s="11" t="s">
        <v>309</v>
      </c>
      <c r="Z35" s="11" t="str">
        <f t="shared" si="1"/>
        <v>SI</v>
      </c>
    </row>
    <row r="36" spans="1:26" ht="56.25" hidden="1" customHeight="1">
      <c r="A36" s="3">
        <v>29</v>
      </c>
      <c r="B36" s="41" t="s">
        <v>121</v>
      </c>
      <c r="C36" s="42" t="s">
        <v>122</v>
      </c>
      <c r="D36" s="42" t="s">
        <v>123</v>
      </c>
      <c r="E36" s="42" t="s">
        <v>46</v>
      </c>
      <c r="F36" s="42">
        <v>10</v>
      </c>
      <c r="G36" s="12"/>
      <c r="H36" s="23"/>
      <c r="I36" s="13">
        <v>0.19</v>
      </c>
      <c r="J36" s="21">
        <v>0</v>
      </c>
      <c r="K36" s="13">
        <v>0</v>
      </c>
      <c r="L36" s="13">
        <v>0</v>
      </c>
      <c r="M36" s="13"/>
      <c r="N36" s="13"/>
      <c r="O36" s="13"/>
      <c r="P36" s="13"/>
      <c r="Q36" s="12"/>
      <c r="R36" s="12"/>
      <c r="S36" s="12"/>
      <c r="T36" s="12"/>
      <c r="U36" s="13"/>
      <c r="V36" s="13"/>
      <c r="W36" s="59" t="s">
        <v>341</v>
      </c>
      <c r="X36" s="49">
        <v>1964</v>
      </c>
      <c r="Y36" s="11" t="s">
        <v>308</v>
      </c>
      <c r="Z36" s="11" t="s">
        <v>331</v>
      </c>
    </row>
    <row r="37" spans="1:26" ht="56.25" hidden="1" customHeight="1">
      <c r="A37" s="3">
        <v>30</v>
      </c>
      <c r="B37" s="41" t="s">
        <v>124</v>
      </c>
      <c r="C37" s="42" t="s">
        <v>122</v>
      </c>
      <c r="D37" s="42" t="s">
        <v>123</v>
      </c>
      <c r="E37" s="42" t="s">
        <v>46</v>
      </c>
      <c r="F37" s="42">
        <v>10</v>
      </c>
      <c r="G37" s="12"/>
      <c r="H37" s="23"/>
      <c r="I37" s="13">
        <v>0.19</v>
      </c>
      <c r="J37" s="21">
        <v>0</v>
      </c>
      <c r="K37" s="13">
        <v>0</v>
      </c>
      <c r="L37" s="13">
        <v>0</v>
      </c>
      <c r="M37" s="13"/>
      <c r="N37" s="13"/>
      <c r="O37" s="13"/>
      <c r="P37" s="13"/>
      <c r="Q37" s="12"/>
      <c r="R37" s="12"/>
      <c r="S37" s="12"/>
      <c r="T37" s="12"/>
      <c r="U37" s="13"/>
      <c r="V37" s="13"/>
      <c r="W37" s="59" t="s">
        <v>341</v>
      </c>
      <c r="X37" s="49">
        <v>2422</v>
      </c>
      <c r="Y37" s="11" t="s">
        <v>308</v>
      </c>
      <c r="Z37" s="11" t="s">
        <v>331</v>
      </c>
    </row>
    <row r="38" spans="1:26" ht="56.25" customHeight="1">
      <c r="A38" s="3">
        <v>31</v>
      </c>
      <c r="B38" s="41" t="s">
        <v>125</v>
      </c>
      <c r="C38" s="42" t="s">
        <v>126</v>
      </c>
      <c r="D38" s="42" t="s">
        <v>11</v>
      </c>
      <c r="E38" s="42" t="s">
        <v>46</v>
      </c>
      <c r="F38" s="42">
        <v>1</v>
      </c>
      <c r="G38" s="12"/>
      <c r="H38" s="23">
        <v>60800</v>
      </c>
      <c r="I38" s="13">
        <v>0.19</v>
      </c>
      <c r="J38" s="21">
        <v>72352</v>
      </c>
      <c r="K38" s="13">
        <v>72352</v>
      </c>
      <c r="L38" s="13">
        <v>72352</v>
      </c>
      <c r="M38" s="13"/>
      <c r="N38" s="13"/>
      <c r="O38" s="13"/>
      <c r="P38" s="13"/>
      <c r="Q38" s="12"/>
      <c r="R38" s="12"/>
      <c r="S38" s="12"/>
      <c r="T38" s="12"/>
      <c r="U38" s="13"/>
      <c r="V38" s="13"/>
      <c r="W38" s="59" t="s">
        <v>341</v>
      </c>
      <c r="X38" s="49">
        <v>73352</v>
      </c>
      <c r="Y38" s="11" t="s">
        <v>309</v>
      </c>
      <c r="Z38" s="11" t="str">
        <f t="shared" si="1"/>
        <v>SI</v>
      </c>
    </row>
    <row r="39" spans="1:26" ht="56.25" hidden="1" customHeight="1">
      <c r="A39" s="3">
        <v>32</v>
      </c>
      <c r="B39" s="41" t="s">
        <v>93</v>
      </c>
      <c r="C39" s="42" t="s">
        <v>127</v>
      </c>
      <c r="D39" s="42" t="s">
        <v>11</v>
      </c>
      <c r="E39" s="42" t="s">
        <v>46</v>
      </c>
      <c r="F39" s="42">
        <v>2</v>
      </c>
      <c r="G39" s="12"/>
      <c r="H39" s="23">
        <v>15400</v>
      </c>
      <c r="I39" s="13">
        <v>0.19</v>
      </c>
      <c r="J39" s="21">
        <v>18326</v>
      </c>
      <c r="K39" s="13">
        <v>36652</v>
      </c>
      <c r="L39" s="13">
        <v>36652</v>
      </c>
      <c r="M39" s="13"/>
      <c r="N39" s="13"/>
      <c r="O39" s="13"/>
      <c r="P39" s="13"/>
      <c r="Q39" s="12"/>
      <c r="R39" s="12"/>
      <c r="S39" s="12"/>
      <c r="T39" s="12"/>
      <c r="U39" s="13"/>
      <c r="V39" s="13"/>
      <c r="W39" s="59" t="s">
        <v>341</v>
      </c>
      <c r="X39" s="49">
        <v>17017</v>
      </c>
      <c r="Y39" s="11" t="s">
        <v>308</v>
      </c>
      <c r="Z39" s="11" t="s">
        <v>332</v>
      </c>
    </row>
    <row r="40" spans="1:26" ht="56.25" hidden="1" customHeight="1">
      <c r="A40" s="3">
        <v>33</v>
      </c>
      <c r="B40" s="41" t="s">
        <v>128</v>
      </c>
      <c r="C40" s="42" t="s">
        <v>129</v>
      </c>
      <c r="D40" s="42" t="s">
        <v>11</v>
      </c>
      <c r="E40" s="42" t="s">
        <v>130</v>
      </c>
      <c r="F40" s="42">
        <v>1</v>
      </c>
      <c r="G40" s="12"/>
      <c r="H40" s="23">
        <v>232000</v>
      </c>
      <c r="I40" s="13">
        <v>0.19</v>
      </c>
      <c r="J40" s="21">
        <v>276080</v>
      </c>
      <c r="K40" s="13">
        <v>276080</v>
      </c>
      <c r="L40" s="13">
        <v>276080</v>
      </c>
      <c r="M40" s="13"/>
      <c r="N40" s="13"/>
      <c r="O40" s="13"/>
      <c r="P40" s="13"/>
      <c r="Q40" s="12"/>
      <c r="R40" s="12"/>
      <c r="S40" s="12"/>
      <c r="T40" s="12"/>
      <c r="U40" s="13"/>
      <c r="V40" s="13"/>
      <c r="W40" s="59" t="s">
        <v>341</v>
      </c>
      <c r="X40" s="49">
        <v>190281</v>
      </c>
      <c r="Y40" s="11" t="s">
        <v>308</v>
      </c>
      <c r="Z40" s="11" t="s">
        <v>332</v>
      </c>
    </row>
    <row r="41" spans="1:26" ht="56.25" customHeight="1">
      <c r="A41" s="3">
        <v>34</v>
      </c>
      <c r="B41" s="41" t="s">
        <v>131</v>
      </c>
      <c r="C41" s="42" t="s">
        <v>132</v>
      </c>
      <c r="D41" s="42" t="s">
        <v>11</v>
      </c>
      <c r="E41" s="42" t="s">
        <v>133</v>
      </c>
      <c r="F41" s="42">
        <v>2</v>
      </c>
      <c r="G41" s="12"/>
      <c r="H41" s="23">
        <v>820300</v>
      </c>
      <c r="I41" s="13">
        <v>0.19</v>
      </c>
      <c r="J41" s="21">
        <v>976157</v>
      </c>
      <c r="K41" s="13">
        <v>1952314</v>
      </c>
      <c r="L41" s="13">
        <v>1952314</v>
      </c>
      <c r="M41" s="13"/>
      <c r="N41" s="13"/>
      <c r="O41" s="13"/>
      <c r="P41" s="13"/>
      <c r="Q41" s="12"/>
      <c r="R41" s="12"/>
      <c r="S41" s="12"/>
      <c r="T41" s="12"/>
      <c r="U41" s="13"/>
      <c r="V41" s="13"/>
      <c r="W41" s="59" t="s">
        <v>341</v>
      </c>
      <c r="X41" s="49">
        <v>1349449</v>
      </c>
      <c r="Y41" s="11" t="s">
        <v>309</v>
      </c>
      <c r="Z41" s="11" t="str">
        <f t="shared" si="1"/>
        <v>SI</v>
      </c>
    </row>
    <row r="42" spans="1:26" ht="56.25" customHeight="1">
      <c r="A42" s="3">
        <v>35</v>
      </c>
      <c r="B42" s="41" t="s">
        <v>134</v>
      </c>
      <c r="C42" s="42" t="s">
        <v>135</v>
      </c>
      <c r="D42" s="42" t="s">
        <v>68</v>
      </c>
      <c r="E42" s="42" t="s">
        <v>136</v>
      </c>
      <c r="F42" s="42">
        <v>2</v>
      </c>
      <c r="G42" s="12"/>
      <c r="H42" s="23">
        <v>9100</v>
      </c>
      <c r="I42" s="13">
        <v>0.19</v>
      </c>
      <c r="J42" s="21">
        <v>10829</v>
      </c>
      <c r="K42" s="13">
        <v>21658</v>
      </c>
      <c r="L42" s="13">
        <v>21658</v>
      </c>
      <c r="M42" s="13"/>
      <c r="N42" s="13"/>
      <c r="O42" s="13"/>
      <c r="P42" s="13"/>
      <c r="Q42" s="12"/>
      <c r="R42" s="12"/>
      <c r="S42" s="12"/>
      <c r="T42" s="12"/>
      <c r="U42" s="13"/>
      <c r="V42" s="13"/>
      <c r="W42" s="59" t="s">
        <v>341</v>
      </c>
      <c r="X42" s="49">
        <v>10829</v>
      </c>
      <c r="Y42" s="11" t="s">
        <v>309</v>
      </c>
      <c r="Z42" s="11" t="str">
        <f t="shared" si="1"/>
        <v>SI</v>
      </c>
    </row>
    <row r="43" spans="1:26" ht="56.25" hidden="1" customHeight="1">
      <c r="A43" s="3">
        <v>36</v>
      </c>
      <c r="B43" s="41" t="s">
        <v>137</v>
      </c>
      <c r="C43" s="42" t="s">
        <v>138</v>
      </c>
      <c r="D43" s="42" t="s">
        <v>11</v>
      </c>
      <c r="E43" s="42" t="s">
        <v>136</v>
      </c>
      <c r="F43" s="42">
        <v>1</v>
      </c>
      <c r="G43" s="12"/>
      <c r="H43" s="23">
        <v>127000</v>
      </c>
      <c r="I43" s="13">
        <v>0.19</v>
      </c>
      <c r="J43" s="21">
        <v>151130</v>
      </c>
      <c r="K43" s="13">
        <v>151130</v>
      </c>
      <c r="L43" s="13">
        <v>151130</v>
      </c>
      <c r="M43" s="13"/>
      <c r="N43" s="13"/>
      <c r="O43" s="13"/>
      <c r="P43" s="13"/>
      <c r="Q43" s="12"/>
      <c r="R43" s="12"/>
      <c r="S43" s="12"/>
      <c r="T43" s="12"/>
      <c r="U43" s="13"/>
      <c r="V43" s="13"/>
      <c r="W43" s="59" t="s">
        <v>341</v>
      </c>
      <c r="X43" s="49">
        <v>123284</v>
      </c>
      <c r="Y43" s="11" t="s">
        <v>308</v>
      </c>
      <c r="Z43" s="11" t="s">
        <v>332</v>
      </c>
    </row>
    <row r="44" spans="1:26" ht="56.25" hidden="1" customHeight="1">
      <c r="A44" s="3">
        <v>37</v>
      </c>
      <c r="B44" s="41" t="s">
        <v>139</v>
      </c>
      <c r="C44" s="42" t="s">
        <v>140</v>
      </c>
      <c r="D44" s="42" t="s">
        <v>11</v>
      </c>
      <c r="E44" s="42" t="s">
        <v>141</v>
      </c>
      <c r="F44" s="42">
        <v>7</v>
      </c>
      <c r="G44" s="12"/>
      <c r="H44" s="23">
        <v>13300</v>
      </c>
      <c r="I44" s="13">
        <v>0.19</v>
      </c>
      <c r="J44" s="21">
        <v>15827</v>
      </c>
      <c r="K44" s="13">
        <v>110789</v>
      </c>
      <c r="L44" s="13">
        <v>110789</v>
      </c>
      <c r="M44" s="13"/>
      <c r="N44" s="13"/>
      <c r="O44" s="13"/>
      <c r="P44" s="13"/>
      <c r="Q44" s="12"/>
      <c r="R44" s="12"/>
      <c r="S44" s="12"/>
      <c r="T44" s="12"/>
      <c r="U44" s="13"/>
      <c r="V44" s="13"/>
      <c r="W44" s="59" t="s">
        <v>341</v>
      </c>
      <c r="X44" s="49">
        <v>14756</v>
      </c>
      <c r="Y44" s="11" t="s">
        <v>308</v>
      </c>
      <c r="Z44" s="11" t="s">
        <v>332</v>
      </c>
    </row>
    <row r="45" spans="1:26" ht="56.25" customHeight="1">
      <c r="A45" s="3">
        <v>38</v>
      </c>
      <c r="B45" s="41" t="s">
        <v>142</v>
      </c>
      <c r="C45" s="42" t="s">
        <v>143</v>
      </c>
      <c r="D45" s="42" t="s">
        <v>11</v>
      </c>
      <c r="E45" s="42" t="s">
        <v>144</v>
      </c>
      <c r="F45" s="42">
        <v>2</v>
      </c>
      <c r="G45" s="12"/>
      <c r="H45" s="23">
        <v>19800</v>
      </c>
      <c r="I45" s="13">
        <v>0.19</v>
      </c>
      <c r="J45" s="21">
        <v>23562</v>
      </c>
      <c r="K45" s="13">
        <v>47124</v>
      </c>
      <c r="L45" s="13">
        <v>47124</v>
      </c>
      <c r="M45" s="13"/>
      <c r="N45" s="13"/>
      <c r="O45" s="13"/>
      <c r="P45" s="13"/>
      <c r="Q45" s="12"/>
      <c r="R45" s="12"/>
      <c r="S45" s="12"/>
      <c r="T45" s="12"/>
      <c r="U45" s="13"/>
      <c r="V45" s="13"/>
      <c r="W45" s="59" t="s">
        <v>341</v>
      </c>
      <c r="X45" s="49">
        <v>23562</v>
      </c>
      <c r="Y45" s="11" t="s">
        <v>309</v>
      </c>
      <c r="Z45" s="11" t="str">
        <f t="shared" si="1"/>
        <v>SI</v>
      </c>
    </row>
    <row r="46" spans="1:26" ht="56.25" customHeight="1">
      <c r="A46" s="3">
        <v>39</v>
      </c>
      <c r="B46" s="43" t="s">
        <v>145</v>
      </c>
      <c r="C46" s="43" t="s">
        <v>146</v>
      </c>
      <c r="D46" s="43" t="s">
        <v>11</v>
      </c>
      <c r="E46" s="43" t="s">
        <v>147</v>
      </c>
      <c r="F46" s="43">
        <v>4</v>
      </c>
      <c r="G46" s="12"/>
      <c r="H46" s="23">
        <v>1300</v>
      </c>
      <c r="I46" s="13">
        <v>0.19</v>
      </c>
      <c r="J46" s="21">
        <v>1547</v>
      </c>
      <c r="K46" s="13">
        <v>6188</v>
      </c>
      <c r="L46" s="13">
        <v>6188</v>
      </c>
      <c r="M46" s="13"/>
      <c r="N46" s="13"/>
      <c r="O46" s="13"/>
      <c r="P46" s="13"/>
      <c r="Q46" s="12"/>
      <c r="R46" s="12"/>
      <c r="S46" s="12"/>
      <c r="T46" s="12"/>
      <c r="U46" s="13"/>
      <c r="V46" s="13"/>
      <c r="W46" s="59" t="s">
        <v>341</v>
      </c>
      <c r="X46" s="49">
        <v>1547</v>
      </c>
      <c r="Y46" s="11" t="s">
        <v>309</v>
      </c>
      <c r="Z46" s="11" t="str">
        <f t="shared" si="1"/>
        <v>SI</v>
      </c>
    </row>
    <row r="47" spans="1:26" ht="56.25" hidden="1" customHeight="1">
      <c r="A47" s="3">
        <v>40</v>
      </c>
      <c r="B47" s="41" t="s">
        <v>148</v>
      </c>
      <c r="C47" s="42" t="s">
        <v>149</v>
      </c>
      <c r="D47" s="42" t="s">
        <v>11</v>
      </c>
      <c r="E47" s="42" t="s">
        <v>46</v>
      </c>
      <c r="F47" s="42">
        <v>1</v>
      </c>
      <c r="G47" s="12"/>
      <c r="H47" s="23"/>
      <c r="I47" s="13"/>
      <c r="J47" s="21">
        <v>0</v>
      </c>
      <c r="K47" s="13">
        <v>0</v>
      </c>
      <c r="L47" s="13">
        <v>0</v>
      </c>
      <c r="M47" s="13"/>
      <c r="N47" s="13"/>
      <c r="O47" s="13"/>
      <c r="P47" s="13"/>
      <c r="Q47" s="12"/>
      <c r="R47" s="12"/>
      <c r="S47" s="12"/>
      <c r="T47" s="12"/>
      <c r="U47" s="13"/>
      <c r="V47" s="13"/>
      <c r="W47" s="59" t="s">
        <v>341</v>
      </c>
      <c r="X47" s="49">
        <v>8509</v>
      </c>
      <c r="Y47" s="11" t="s">
        <v>308</v>
      </c>
      <c r="Z47" s="11" t="s">
        <v>331</v>
      </c>
    </row>
    <row r="48" spans="1:26" ht="56.25" customHeight="1">
      <c r="A48" s="3">
        <v>41</v>
      </c>
      <c r="B48" s="41" t="s">
        <v>96</v>
      </c>
      <c r="C48" s="42" t="s">
        <v>150</v>
      </c>
      <c r="D48" s="42" t="s">
        <v>11</v>
      </c>
      <c r="E48" s="42" t="s">
        <v>46</v>
      </c>
      <c r="F48" s="42">
        <v>2</v>
      </c>
      <c r="G48" s="12"/>
      <c r="H48" s="23">
        <v>440</v>
      </c>
      <c r="I48" s="13">
        <v>0.19</v>
      </c>
      <c r="J48" s="21">
        <v>524</v>
      </c>
      <c r="K48" s="13">
        <v>1048</v>
      </c>
      <c r="L48" s="13">
        <v>1048</v>
      </c>
      <c r="M48" s="13"/>
      <c r="N48" s="13"/>
      <c r="O48" s="13"/>
      <c r="P48" s="13"/>
      <c r="Q48" s="12"/>
      <c r="R48" s="12"/>
      <c r="S48" s="12"/>
      <c r="T48" s="12"/>
      <c r="U48" s="13"/>
      <c r="V48" s="13"/>
      <c r="W48" s="59" t="s">
        <v>341</v>
      </c>
      <c r="X48" s="49">
        <v>2142</v>
      </c>
      <c r="Y48" s="11" t="s">
        <v>309</v>
      </c>
      <c r="Z48" s="11" t="str">
        <f t="shared" si="1"/>
        <v>SI</v>
      </c>
    </row>
    <row r="49" spans="1:26" ht="56.25" customHeight="1">
      <c r="A49" s="3">
        <v>42</v>
      </c>
      <c r="B49" s="41" t="s">
        <v>151</v>
      </c>
      <c r="C49" s="42" t="s">
        <v>152</v>
      </c>
      <c r="D49" s="42" t="s">
        <v>11</v>
      </c>
      <c r="E49" s="42" t="s">
        <v>153</v>
      </c>
      <c r="F49" s="42">
        <v>2</v>
      </c>
      <c r="G49" s="12"/>
      <c r="H49" s="23">
        <v>195000</v>
      </c>
      <c r="I49" s="13">
        <v>0.19</v>
      </c>
      <c r="J49" s="21">
        <v>232050</v>
      </c>
      <c r="K49" s="13">
        <v>464100</v>
      </c>
      <c r="L49" s="13">
        <v>464100</v>
      </c>
      <c r="M49" s="13"/>
      <c r="N49" s="13"/>
      <c r="O49" s="13"/>
      <c r="P49" s="13"/>
      <c r="Q49" s="12"/>
      <c r="R49" s="12"/>
      <c r="S49" s="12"/>
      <c r="T49" s="12"/>
      <c r="U49" s="13"/>
      <c r="V49" s="13"/>
      <c r="W49" s="59" t="s">
        <v>341</v>
      </c>
      <c r="X49" s="49">
        <v>242641</v>
      </c>
      <c r="Y49" s="11" t="s">
        <v>309</v>
      </c>
      <c r="Z49" s="11" t="str">
        <f t="shared" si="1"/>
        <v>SI</v>
      </c>
    </row>
    <row r="50" spans="1:26" ht="56.25" hidden="1" customHeight="1">
      <c r="A50" s="3">
        <v>43</v>
      </c>
      <c r="B50" s="41" t="s">
        <v>154</v>
      </c>
      <c r="C50" s="42" t="s">
        <v>155</v>
      </c>
      <c r="D50" s="42" t="s">
        <v>100</v>
      </c>
      <c r="E50" s="42" t="s">
        <v>156</v>
      </c>
      <c r="F50" s="42">
        <v>2</v>
      </c>
      <c r="G50" s="12"/>
      <c r="H50" s="23"/>
      <c r="I50" s="13"/>
      <c r="J50" s="21">
        <v>0</v>
      </c>
      <c r="K50" s="13">
        <v>0</v>
      </c>
      <c r="L50" s="13">
        <v>0</v>
      </c>
      <c r="M50" s="13"/>
      <c r="N50" s="13"/>
      <c r="O50" s="13"/>
      <c r="P50" s="13"/>
      <c r="Q50" s="12"/>
      <c r="R50" s="12"/>
      <c r="S50" s="12"/>
      <c r="T50" s="12"/>
      <c r="U50" s="13"/>
      <c r="V50" s="13"/>
      <c r="W50" s="59" t="s">
        <v>341</v>
      </c>
      <c r="X50" s="49">
        <v>33201</v>
      </c>
      <c r="Y50" s="11" t="s">
        <v>308</v>
      </c>
      <c r="Z50" s="11" t="s">
        <v>331</v>
      </c>
    </row>
    <row r="51" spans="1:26" ht="56.25" hidden="1" customHeight="1">
      <c r="A51" s="3">
        <v>44</v>
      </c>
      <c r="B51" s="41" t="s">
        <v>157</v>
      </c>
      <c r="C51" s="42" t="s">
        <v>158</v>
      </c>
      <c r="D51" s="42" t="s">
        <v>11</v>
      </c>
      <c r="E51" s="42" t="s">
        <v>104</v>
      </c>
      <c r="F51" s="42">
        <v>4</v>
      </c>
      <c r="G51" s="12"/>
      <c r="H51" s="23">
        <v>25200</v>
      </c>
      <c r="I51" s="13">
        <v>0.19</v>
      </c>
      <c r="J51" s="21">
        <v>29988</v>
      </c>
      <c r="K51" s="13">
        <v>119952</v>
      </c>
      <c r="L51" s="13">
        <v>119952</v>
      </c>
      <c r="M51" s="13"/>
      <c r="N51" s="13"/>
      <c r="O51" s="13"/>
      <c r="P51" s="13"/>
      <c r="Q51" s="12"/>
      <c r="R51" s="12"/>
      <c r="S51" s="12"/>
      <c r="T51" s="12"/>
      <c r="U51" s="13"/>
      <c r="V51" s="13"/>
      <c r="W51" s="59" t="s">
        <v>341</v>
      </c>
      <c r="X51" s="49">
        <v>28441</v>
      </c>
      <c r="Y51" s="11" t="s">
        <v>308</v>
      </c>
      <c r="Z51" s="11" t="s">
        <v>332</v>
      </c>
    </row>
    <row r="52" spans="1:26" ht="56.25" customHeight="1">
      <c r="A52" s="3">
        <v>45</v>
      </c>
      <c r="B52" s="41" t="s">
        <v>159</v>
      </c>
      <c r="C52" s="42" t="s">
        <v>132</v>
      </c>
      <c r="D52" s="42" t="s">
        <v>11</v>
      </c>
      <c r="E52" s="42" t="s">
        <v>132</v>
      </c>
      <c r="F52" s="42">
        <v>2</v>
      </c>
      <c r="G52" s="12"/>
      <c r="H52" s="23">
        <v>409000</v>
      </c>
      <c r="I52" s="13">
        <v>0.19</v>
      </c>
      <c r="J52" s="21">
        <v>486710</v>
      </c>
      <c r="K52" s="13">
        <v>973420</v>
      </c>
      <c r="L52" s="13">
        <v>973420</v>
      </c>
      <c r="M52" s="13"/>
      <c r="N52" s="13"/>
      <c r="O52" s="13"/>
      <c r="P52" s="13"/>
      <c r="Q52" s="12"/>
      <c r="R52" s="12"/>
      <c r="S52" s="12"/>
      <c r="T52" s="12"/>
      <c r="U52" s="13"/>
      <c r="V52" s="13"/>
      <c r="W52" s="59" t="s">
        <v>341</v>
      </c>
      <c r="X52" s="49">
        <v>632878</v>
      </c>
      <c r="Y52" s="11" t="s">
        <v>309</v>
      </c>
      <c r="Z52" s="11" t="str">
        <f t="shared" si="1"/>
        <v>SI</v>
      </c>
    </row>
    <row r="53" spans="1:26" ht="56.25" hidden="1" customHeight="1">
      <c r="A53" s="3">
        <v>46</v>
      </c>
      <c r="B53" s="43" t="s">
        <v>160</v>
      </c>
      <c r="C53" s="43" t="s">
        <v>161</v>
      </c>
      <c r="D53" s="43" t="s">
        <v>11</v>
      </c>
      <c r="E53" s="43" t="s">
        <v>136</v>
      </c>
      <c r="F53" s="43">
        <v>4</v>
      </c>
      <c r="G53" s="12"/>
      <c r="H53" s="23">
        <v>1200</v>
      </c>
      <c r="I53" s="13">
        <v>0.19</v>
      </c>
      <c r="J53" s="21">
        <v>1428</v>
      </c>
      <c r="K53" s="13">
        <v>5712</v>
      </c>
      <c r="L53" s="13">
        <v>5712</v>
      </c>
      <c r="M53" s="13"/>
      <c r="N53" s="13"/>
      <c r="O53" s="13"/>
      <c r="P53" s="13"/>
      <c r="Q53" s="12"/>
      <c r="R53" s="12"/>
      <c r="S53" s="12"/>
      <c r="T53" s="12"/>
      <c r="U53" s="13"/>
      <c r="V53" s="13"/>
      <c r="W53" s="59" t="s">
        <v>341</v>
      </c>
      <c r="X53" s="49">
        <v>1309</v>
      </c>
      <c r="Y53" s="11" t="s">
        <v>308</v>
      </c>
      <c r="Z53" s="11" t="s">
        <v>332</v>
      </c>
    </row>
    <row r="54" spans="1:26" ht="56.25" hidden="1" customHeight="1">
      <c r="A54" s="3">
        <v>47</v>
      </c>
      <c r="B54" s="41" t="s">
        <v>162</v>
      </c>
      <c r="C54" s="42" t="s">
        <v>163</v>
      </c>
      <c r="D54" s="42" t="s">
        <v>11</v>
      </c>
      <c r="E54" s="42" t="s">
        <v>46</v>
      </c>
      <c r="F54" s="42">
        <v>10</v>
      </c>
      <c r="G54" s="12"/>
      <c r="H54" s="23"/>
      <c r="I54" s="13"/>
      <c r="J54" s="21">
        <v>0</v>
      </c>
      <c r="K54" s="13">
        <v>0</v>
      </c>
      <c r="L54" s="13">
        <v>0</v>
      </c>
      <c r="M54" s="13"/>
      <c r="N54" s="13"/>
      <c r="O54" s="13"/>
      <c r="P54" s="13"/>
      <c r="Q54" s="12"/>
      <c r="R54" s="12"/>
      <c r="S54" s="12"/>
      <c r="T54" s="12"/>
      <c r="U54" s="13"/>
      <c r="V54" s="13"/>
      <c r="W54" s="59" t="s">
        <v>341</v>
      </c>
      <c r="X54" s="49">
        <v>3600</v>
      </c>
      <c r="Y54" s="11" t="s">
        <v>308</v>
      </c>
      <c r="Z54" s="11" t="s">
        <v>331</v>
      </c>
    </row>
    <row r="55" spans="1:26" ht="56.25" hidden="1" customHeight="1">
      <c r="A55" s="3">
        <v>48</v>
      </c>
      <c r="B55" s="41" t="s">
        <v>66</v>
      </c>
      <c r="C55" s="42" t="s">
        <v>164</v>
      </c>
      <c r="D55" s="42" t="s">
        <v>68</v>
      </c>
      <c r="E55" s="42" t="s">
        <v>69</v>
      </c>
      <c r="F55" s="42">
        <v>2</v>
      </c>
      <c r="G55" s="12"/>
      <c r="H55" s="23">
        <v>2000</v>
      </c>
      <c r="I55" s="13">
        <v>0.19</v>
      </c>
      <c r="J55" s="21" t="s">
        <v>311</v>
      </c>
      <c r="K55" s="13">
        <v>4760</v>
      </c>
      <c r="L55" s="13">
        <v>4760</v>
      </c>
      <c r="M55" s="13"/>
      <c r="N55" s="13"/>
      <c r="O55" s="13"/>
      <c r="P55" s="13"/>
      <c r="Q55" s="12"/>
      <c r="R55" s="12"/>
      <c r="S55" s="12"/>
      <c r="T55" s="12"/>
      <c r="U55" s="13"/>
      <c r="V55" s="13"/>
      <c r="W55" s="59" t="s">
        <v>341</v>
      </c>
      <c r="X55" s="49">
        <v>95200</v>
      </c>
      <c r="Y55" s="11" t="s">
        <v>308</v>
      </c>
      <c r="Z55" s="11" t="s">
        <v>311</v>
      </c>
    </row>
    <row r="56" spans="1:26" ht="56.25" customHeight="1">
      <c r="A56" s="3">
        <v>49</v>
      </c>
      <c r="B56" s="41" t="s">
        <v>165</v>
      </c>
      <c r="C56" s="42" t="s">
        <v>166</v>
      </c>
      <c r="D56" s="42" t="s">
        <v>11</v>
      </c>
      <c r="E56" s="42" t="s">
        <v>46</v>
      </c>
      <c r="F56" s="42">
        <v>2</v>
      </c>
      <c r="G56" s="12"/>
      <c r="H56" s="23">
        <v>15500</v>
      </c>
      <c r="I56" s="13">
        <v>0.19</v>
      </c>
      <c r="J56" s="21">
        <v>18445</v>
      </c>
      <c r="K56" s="13">
        <v>36890</v>
      </c>
      <c r="L56" s="13">
        <v>36890</v>
      </c>
      <c r="M56" s="13"/>
      <c r="N56" s="13"/>
      <c r="O56" s="13"/>
      <c r="P56" s="13"/>
      <c r="Q56" s="12"/>
      <c r="R56" s="12"/>
      <c r="S56" s="12"/>
      <c r="T56" s="12"/>
      <c r="U56" s="13"/>
      <c r="V56" s="13"/>
      <c r="W56" s="59" t="s">
        <v>341</v>
      </c>
      <c r="X56" s="49">
        <v>85085</v>
      </c>
      <c r="Y56" s="11" t="s">
        <v>309</v>
      </c>
      <c r="Z56" s="11" t="str">
        <f t="shared" si="1"/>
        <v>SI</v>
      </c>
    </row>
    <row r="57" spans="1:26" ht="56.25" hidden="1" customHeight="1">
      <c r="A57" s="3">
        <v>50</v>
      </c>
      <c r="B57" s="41" t="s">
        <v>148</v>
      </c>
      <c r="C57" s="42" t="s">
        <v>167</v>
      </c>
      <c r="D57" s="42" t="s">
        <v>11</v>
      </c>
      <c r="E57" s="42" t="s">
        <v>46</v>
      </c>
      <c r="F57" s="42">
        <v>1</v>
      </c>
      <c r="G57" s="12"/>
      <c r="H57" s="23"/>
      <c r="I57" s="13"/>
      <c r="J57" s="21">
        <v>0</v>
      </c>
      <c r="K57" s="13">
        <v>0</v>
      </c>
      <c r="L57" s="13">
        <v>0</v>
      </c>
      <c r="M57" s="13"/>
      <c r="N57" s="13"/>
      <c r="O57" s="13"/>
      <c r="P57" s="13"/>
      <c r="Q57" s="12"/>
      <c r="R57" s="12"/>
      <c r="S57" s="12"/>
      <c r="T57" s="12"/>
      <c r="U57" s="13"/>
      <c r="V57" s="13"/>
      <c r="W57" s="59" t="s">
        <v>341</v>
      </c>
      <c r="X57" s="49">
        <v>7592</v>
      </c>
      <c r="Y57" s="11" t="s">
        <v>308</v>
      </c>
      <c r="Z57" s="11" t="s">
        <v>331</v>
      </c>
    </row>
    <row r="58" spans="1:26" ht="56.25" customHeight="1">
      <c r="A58" s="3">
        <v>51</v>
      </c>
      <c r="B58" s="41" t="s">
        <v>168</v>
      </c>
      <c r="C58" s="42" t="s">
        <v>169</v>
      </c>
      <c r="D58" s="42" t="s">
        <v>11</v>
      </c>
      <c r="E58" s="42" t="s">
        <v>46</v>
      </c>
      <c r="F58" s="42">
        <v>5</v>
      </c>
      <c r="G58" s="12"/>
      <c r="H58" s="23">
        <v>21700</v>
      </c>
      <c r="I58" s="13">
        <v>0.19</v>
      </c>
      <c r="J58" s="21">
        <v>25823</v>
      </c>
      <c r="K58" s="13">
        <v>129115</v>
      </c>
      <c r="L58" s="13">
        <v>129115</v>
      </c>
      <c r="M58" s="13"/>
      <c r="N58" s="13"/>
      <c r="O58" s="13"/>
      <c r="P58" s="13"/>
      <c r="Q58" s="12"/>
      <c r="R58" s="12"/>
      <c r="S58" s="12"/>
      <c r="T58" s="12"/>
      <c r="U58" s="13"/>
      <c r="V58" s="13"/>
      <c r="W58" s="59" t="s">
        <v>341</v>
      </c>
      <c r="X58" s="49">
        <v>27965</v>
      </c>
      <c r="Y58" s="11" t="s">
        <v>309</v>
      </c>
      <c r="Z58" s="11" t="str">
        <f t="shared" si="1"/>
        <v>SI</v>
      </c>
    </row>
    <row r="59" spans="1:26" ht="56.25" customHeight="1">
      <c r="A59" s="3">
        <v>52</v>
      </c>
      <c r="B59" s="41" t="s">
        <v>170</v>
      </c>
      <c r="C59" s="42" t="s">
        <v>171</v>
      </c>
      <c r="D59" s="42" t="s">
        <v>11</v>
      </c>
      <c r="E59" s="42" t="s">
        <v>46</v>
      </c>
      <c r="F59" s="42">
        <v>2</v>
      </c>
      <c r="G59" s="12"/>
      <c r="H59" s="23">
        <v>9000</v>
      </c>
      <c r="I59" s="13">
        <v>0.19</v>
      </c>
      <c r="J59" s="21">
        <v>10710</v>
      </c>
      <c r="K59" s="13">
        <v>21420</v>
      </c>
      <c r="L59" s="13">
        <v>21420</v>
      </c>
      <c r="M59" s="13"/>
      <c r="N59" s="13"/>
      <c r="O59" s="13"/>
      <c r="P59" s="13"/>
      <c r="Q59" s="12"/>
      <c r="R59" s="12"/>
      <c r="S59" s="12"/>
      <c r="T59" s="12"/>
      <c r="U59" s="13"/>
      <c r="V59" s="13"/>
      <c r="W59" s="59" t="s">
        <v>341</v>
      </c>
      <c r="X59" s="49">
        <v>10710</v>
      </c>
      <c r="Y59" s="11" t="s">
        <v>309</v>
      </c>
      <c r="Z59" s="11" t="str">
        <f t="shared" si="1"/>
        <v>SI</v>
      </c>
    </row>
    <row r="60" spans="1:26" ht="56.25" hidden="1" customHeight="1">
      <c r="A60" s="3">
        <v>53</v>
      </c>
      <c r="B60" s="41" t="s">
        <v>172</v>
      </c>
      <c r="C60" s="42" t="s">
        <v>173</v>
      </c>
      <c r="D60" s="42" t="s">
        <v>11</v>
      </c>
      <c r="E60" s="42" t="s">
        <v>107</v>
      </c>
      <c r="F60" s="42">
        <v>1</v>
      </c>
      <c r="G60" s="12"/>
      <c r="H60" s="23">
        <v>28300</v>
      </c>
      <c r="I60" s="13">
        <v>0.19</v>
      </c>
      <c r="J60" s="21">
        <v>33677</v>
      </c>
      <c r="K60" s="13">
        <v>33677</v>
      </c>
      <c r="L60" s="13">
        <v>33677</v>
      </c>
      <c r="M60" s="13"/>
      <c r="N60" s="13"/>
      <c r="O60" s="13"/>
      <c r="P60" s="13"/>
      <c r="Q60" s="12"/>
      <c r="R60" s="12"/>
      <c r="S60" s="12"/>
      <c r="T60" s="12"/>
      <c r="U60" s="13"/>
      <c r="V60" s="13"/>
      <c r="W60" s="59" t="s">
        <v>341</v>
      </c>
      <c r="X60" s="49">
        <v>32011</v>
      </c>
      <c r="Y60" s="11" t="s">
        <v>308</v>
      </c>
      <c r="Z60" s="11" t="s">
        <v>332</v>
      </c>
    </row>
    <row r="61" spans="1:26" ht="56.25" hidden="1" customHeight="1">
      <c r="A61" s="3">
        <v>54</v>
      </c>
      <c r="B61" s="41" t="s">
        <v>174</v>
      </c>
      <c r="C61" s="42" t="s">
        <v>175</v>
      </c>
      <c r="D61" s="42" t="s">
        <v>11</v>
      </c>
      <c r="E61" s="42" t="s">
        <v>176</v>
      </c>
      <c r="F61" s="42">
        <v>1</v>
      </c>
      <c r="G61" s="12"/>
      <c r="H61" s="23">
        <v>302000</v>
      </c>
      <c r="I61" s="13">
        <v>0.19</v>
      </c>
      <c r="J61" s="21">
        <v>359380</v>
      </c>
      <c r="K61" s="13">
        <v>359380</v>
      </c>
      <c r="L61" s="13">
        <v>359380</v>
      </c>
      <c r="M61" s="13"/>
      <c r="N61" s="13"/>
      <c r="O61" s="13"/>
      <c r="P61" s="13"/>
      <c r="Q61" s="12"/>
      <c r="R61" s="12"/>
      <c r="S61" s="12"/>
      <c r="T61" s="12"/>
      <c r="U61" s="13"/>
      <c r="V61" s="13"/>
      <c r="W61" s="59" t="s">
        <v>341</v>
      </c>
      <c r="X61" s="49">
        <v>261681</v>
      </c>
      <c r="Y61" s="11" t="s">
        <v>308</v>
      </c>
      <c r="Z61" s="11" t="s">
        <v>332</v>
      </c>
    </row>
    <row r="62" spans="1:26" ht="56.25" customHeight="1">
      <c r="A62" s="3">
        <v>55</v>
      </c>
      <c r="B62" s="41" t="s">
        <v>177</v>
      </c>
      <c r="C62" s="42" t="s">
        <v>132</v>
      </c>
      <c r="D62" s="42" t="s">
        <v>11</v>
      </c>
      <c r="E62" s="42" t="s">
        <v>132</v>
      </c>
      <c r="F62" s="42">
        <v>1</v>
      </c>
      <c r="G62" s="12"/>
      <c r="H62" s="23">
        <v>498400</v>
      </c>
      <c r="I62" s="13">
        <v>0.19</v>
      </c>
      <c r="J62" s="21">
        <v>593096</v>
      </c>
      <c r="K62" s="13">
        <v>593096</v>
      </c>
      <c r="L62" s="13">
        <v>593096</v>
      </c>
      <c r="M62" s="13"/>
      <c r="N62" s="13"/>
      <c r="O62" s="13"/>
      <c r="P62" s="13"/>
      <c r="Q62" s="12"/>
      <c r="R62" s="12"/>
      <c r="S62" s="12"/>
      <c r="T62" s="12"/>
      <c r="U62" s="13"/>
      <c r="V62" s="13"/>
      <c r="W62" s="59" t="s">
        <v>341</v>
      </c>
      <c r="X62" s="49">
        <v>789627</v>
      </c>
      <c r="Y62" s="11" t="s">
        <v>309</v>
      </c>
      <c r="Z62" s="11" t="str">
        <f t="shared" si="1"/>
        <v>SI</v>
      </c>
    </row>
    <row r="63" spans="1:26" ht="56.25" customHeight="1">
      <c r="A63" s="3">
        <v>56</v>
      </c>
      <c r="B63" s="41" t="s">
        <v>178</v>
      </c>
      <c r="C63" s="42" t="s">
        <v>179</v>
      </c>
      <c r="D63" s="42" t="s">
        <v>11</v>
      </c>
      <c r="E63" s="42" t="s">
        <v>180</v>
      </c>
      <c r="F63" s="42">
        <v>6</v>
      </c>
      <c r="G63" s="12"/>
      <c r="H63" s="23">
        <v>21700</v>
      </c>
      <c r="I63" s="13">
        <v>0.19</v>
      </c>
      <c r="J63" s="21">
        <v>25823</v>
      </c>
      <c r="K63" s="13">
        <v>154938</v>
      </c>
      <c r="L63" s="13">
        <v>154938</v>
      </c>
      <c r="M63" s="13"/>
      <c r="N63" s="13"/>
      <c r="O63" s="13"/>
      <c r="P63" s="13"/>
      <c r="Q63" s="12"/>
      <c r="R63" s="12"/>
      <c r="S63" s="12"/>
      <c r="T63" s="12"/>
      <c r="U63" s="13"/>
      <c r="V63" s="13"/>
      <c r="W63" s="59" t="s">
        <v>341</v>
      </c>
      <c r="X63" s="49">
        <v>25823</v>
      </c>
      <c r="Y63" s="11" t="s">
        <v>309</v>
      </c>
      <c r="Z63" s="11" t="str">
        <f t="shared" si="1"/>
        <v>SI</v>
      </c>
    </row>
    <row r="64" spans="1:26" ht="56.25" hidden="1" customHeight="1">
      <c r="A64" s="3">
        <v>57</v>
      </c>
      <c r="B64" s="41" t="s">
        <v>181</v>
      </c>
      <c r="C64" s="42" t="s">
        <v>182</v>
      </c>
      <c r="D64" s="42" t="s">
        <v>62</v>
      </c>
      <c r="E64" s="42" t="s">
        <v>46</v>
      </c>
      <c r="F64" s="42">
        <v>1</v>
      </c>
      <c r="G64" s="12"/>
      <c r="H64" s="23"/>
      <c r="I64" s="13"/>
      <c r="J64" s="21">
        <v>0</v>
      </c>
      <c r="K64" s="13">
        <v>0</v>
      </c>
      <c r="L64" s="13">
        <v>0</v>
      </c>
      <c r="M64" s="13"/>
      <c r="N64" s="13"/>
      <c r="O64" s="13"/>
      <c r="P64" s="13"/>
      <c r="Q64" s="12"/>
      <c r="R64" s="12"/>
      <c r="S64" s="12"/>
      <c r="T64" s="12"/>
      <c r="U64" s="13"/>
      <c r="V64" s="13"/>
      <c r="W64" s="59" t="s">
        <v>341</v>
      </c>
      <c r="X64" s="49">
        <v>107338</v>
      </c>
      <c r="Y64" s="11" t="s">
        <v>308</v>
      </c>
      <c r="Z64" s="11" t="s">
        <v>331</v>
      </c>
    </row>
    <row r="65" spans="1:26" ht="56.25" hidden="1" customHeight="1">
      <c r="A65" s="3">
        <v>58</v>
      </c>
      <c r="B65" s="41" t="s">
        <v>183</v>
      </c>
      <c r="C65" s="42" t="s">
        <v>184</v>
      </c>
      <c r="D65" s="42" t="s">
        <v>11</v>
      </c>
      <c r="E65" s="42" t="s">
        <v>46</v>
      </c>
      <c r="F65" s="42">
        <v>1</v>
      </c>
      <c r="G65" s="12"/>
      <c r="H65" s="23">
        <v>18900</v>
      </c>
      <c r="I65" s="13">
        <v>0.19</v>
      </c>
      <c r="J65" s="21">
        <v>22491</v>
      </c>
      <c r="K65" s="13">
        <v>22491</v>
      </c>
      <c r="L65" s="13">
        <v>22491</v>
      </c>
      <c r="M65" s="13"/>
      <c r="N65" s="13"/>
      <c r="O65" s="13"/>
      <c r="P65" s="13"/>
      <c r="Q65" s="12"/>
      <c r="R65" s="12"/>
      <c r="S65" s="12"/>
      <c r="T65" s="12"/>
      <c r="U65" s="13"/>
      <c r="V65" s="13"/>
      <c r="W65" s="59" t="s">
        <v>341</v>
      </c>
      <c r="X65" s="49">
        <v>13447</v>
      </c>
      <c r="Y65" s="11" t="s">
        <v>308</v>
      </c>
      <c r="Z65" s="11" t="s">
        <v>332</v>
      </c>
    </row>
    <row r="66" spans="1:26" ht="56.25" customHeight="1">
      <c r="A66" s="3">
        <v>59</v>
      </c>
      <c r="B66" s="41" t="s">
        <v>185</v>
      </c>
      <c r="C66" s="42" t="s">
        <v>186</v>
      </c>
      <c r="D66" s="42" t="s">
        <v>11</v>
      </c>
      <c r="E66" s="42" t="s">
        <v>46</v>
      </c>
      <c r="F66" s="42">
        <v>3</v>
      </c>
      <c r="G66" s="12"/>
      <c r="H66" s="23">
        <v>4200</v>
      </c>
      <c r="I66" s="13">
        <v>0.19</v>
      </c>
      <c r="J66" s="21">
        <v>4998</v>
      </c>
      <c r="K66" s="13">
        <v>14994</v>
      </c>
      <c r="L66" s="13">
        <v>14994</v>
      </c>
      <c r="M66" s="13"/>
      <c r="N66" s="13"/>
      <c r="O66" s="13"/>
      <c r="P66" s="13"/>
      <c r="Q66" s="12"/>
      <c r="R66" s="12"/>
      <c r="S66" s="12"/>
      <c r="T66" s="12"/>
      <c r="U66" s="13"/>
      <c r="V66" s="13"/>
      <c r="W66" s="59" t="s">
        <v>341</v>
      </c>
      <c r="X66" s="49">
        <v>4998</v>
      </c>
      <c r="Y66" s="11" t="s">
        <v>309</v>
      </c>
      <c r="Z66" s="11" t="str">
        <f t="shared" si="1"/>
        <v>SI</v>
      </c>
    </row>
    <row r="67" spans="1:26" ht="56.25" customHeight="1">
      <c r="A67" s="3">
        <v>60</v>
      </c>
      <c r="B67" s="41" t="s">
        <v>187</v>
      </c>
      <c r="C67" s="42" t="s">
        <v>188</v>
      </c>
      <c r="D67" s="42" t="s">
        <v>11</v>
      </c>
      <c r="E67" s="42" t="s">
        <v>46</v>
      </c>
      <c r="F67" s="42">
        <v>1</v>
      </c>
      <c r="G67" s="12"/>
      <c r="H67" s="23">
        <v>18000</v>
      </c>
      <c r="I67" s="13">
        <v>0.19</v>
      </c>
      <c r="J67" s="21">
        <v>21420</v>
      </c>
      <c r="K67" s="13">
        <v>21420</v>
      </c>
      <c r="L67" s="13">
        <v>21420</v>
      </c>
      <c r="M67" s="13"/>
      <c r="N67" s="13"/>
      <c r="O67" s="13"/>
      <c r="P67" s="13"/>
      <c r="Q67" s="12"/>
      <c r="R67" s="12"/>
      <c r="S67" s="12"/>
      <c r="T67" s="12"/>
      <c r="U67" s="13"/>
      <c r="V67" s="13"/>
      <c r="W67" s="59" t="s">
        <v>341</v>
      </c>
      <c r="X67" s="49">
        <v>21420</v>
      </c>
      <c r="Y67" s="11" t="s">
        <v>309</v>
      </c>
      <c r="Z67" s="11" t="str">
        <f t="shared" si="1"/>
        <v>SI</v>
      </c>
    </row>
    <row r="68" spans="1:26" ht="56.25" hidden="1" customHeight="1">
      <c r="A68" s="3">
        <v>61</v>
      </c>
      <c r="B68" s="41" t="s">
        <v>189</v>
      </c>
      <c r="C68" s="42" t="s">
        <v>190</v>
      </c>
      <c r="D68" s="42" t="s">
        <v>11</v>
      </c>
      <c r="E68" s="42" t="s">
        <v>176</v>
      </c>
      <c r="F68" s="42">
        <v>1</v>
      </c>
      <c r="G68" s="12"/>
      <c r="H68" s="23">
        <v>343000</v>
      </c>
      <c r="I68" s="13">
        <v>0.19</v>
      </c>
      <c r="J68" s="21">
        <v>408170</v>
      </c>
      <c r="K68" s="13">
        <v>408170</v>
      </c>
      <c r="L68" s="13">
        <v>408170</v>
      </c>
      <c r="M68" s="13"/>
      <c r="N68" s="13"/>
      <c r="O68" s="13"/>
      <c r="P68" s="13"/>
      <c r="Q68" s="12"/>
      <c r="R68" s="12"/>
      <c r="S68" s="12"/>
      <c r="T68" s="12"/>
      <c r="U68" s="13"/>
      <c r="V68" s="13"/>
      <c r="W68" s="59" t="s">
        <v>341</v>
      </c>
      <c r="X68" s="49">
        <v>285481</v>
      </c>
      <c r="Y68" s="11" t="s">
        <v>308</v>
      </c>
      <c r="Z68" s="11" t="s">
        <v>332</v>
      </c>
    </row>
    <row r="69" spans="1:26" ht="56.25" customHeight="1">
      <c r="A69" s="3">
        <v>62</v>
      </c>
      <c r="B69" s="41" t="s">
        <v>191</v>
      </c>
      <c r="C69" s="42" t="s">
        <v>192</v>
      </c>
      <c r="D69" s="42" t="s">
        <v>11</v>
      </c>
      <c r="E69" s="42" t="s">
        <v>193</v>
      </c>
      <c r="F69" s="42">
        <v>4</v>
      </c>
      <c r="G69" s="12"/>
      <c r="H69" s="23">
        <v>770</v>
      </c>
      <c r="I69" s="13">
        <v>0.19</v>
      </c>
      <c r="J69" s="21">
        <v>916</v>
      </c>
      <c r="K69" s="13">
        <v>3664</v>
      </c>
      <c r="L69" s="13">
        <v>3664</v>
      </c>
      <c r="M69" s="13"/>
      <c r="N69" s="13"/>
      <c r="O69" s="13"/>
      <c r="P69" s="13"/>
      <c r="Q69" s="12"/>
      <c r="R69" s="12"/>
      <c r="S69" s="12"/>
      <c r="T69" s="12"/>
      <c r="U69" s="13"/>
      <c r="V69" s="13"/>
      <c r="W69" s="59" t="s">
        <v>341</v>
      </c>
      <c r="X69" s="49">
        <v>916</v>
      </c>
      <c r="Y69" s="11" t="s">
        <v>309</v>
      </c>
      <c r="Z69" s="11" t="str">
        <f t="shared" si="1"/>
        <v>SI</v>
      </c>
    </row>
    <row r="70" spans="1:26" ht="56.25" hidden="1" customHeight="1">
      <c r="A70" s="3">
        <v>63</v>
      </c>
      <c r="B70" s="41" t="s">
        <v>194</v>
      </c>
      <c r="C70" s="42" t="s">
        <v>195</v>
      </c>
      <c r="D70" s="42" t="s">
        <v>68</v>
      </c>
      <c r="E70" s="42" t="s">
        <v>196</v>
      </c>
      <c r="F70" s="42">
        <v>2</v>
      </c>
      <c r="G70" s="12"/>
      <c r="H70" s="23">
        <v>5000</v>
      </c>
      <c r="I70" s="13">
        <v>0.19</v>
      </c>
      <c r="J70" s="21">
        <v>5950</v>
      </c>
      <c r="K70" s="13">
        <v>11900</v>
      </c>
      <c r="L70" s="13">
        <v>11900</v>
      </c>
      <c r="M70" s="13"/>
      <c r="N70" s="13"/>
      <c r="O70" s="13"/>
      <c r="P70" s="13"/>
      <c r="Q70" s="12"/>
      <c r="R70" s="12"/>
      <c r="S70" s="12"/>
      <c r="T70" s="12"/>
      <c r="U70" s="13"/>
      <c r="V70" s="13"/>
      <c r="W70" s="59" t="s">
        <v>341</v>
      </c>
      <c r="X70" s="49">
        <v>5831</v>
      </c>
      <c r="Y70" s="11" t="s">
        <v>308</v>
      </c>
      <c r="Z70" s="11" t="s">
        <v>332</v>
      </c>
    </row>
    <row r="71" spans="1:26" ht="56.25" hidden="1" customHeight="1">
      <c r="A71" s="3">
        <v>64</v>
      </c>
      <c r="B71" s="41" t="s">
        <v>197</v>
      </c>
      <c r="C71" s="42" t="s">
        <v>198</v>
      </c>
      <c r="D71" s="42" t="s">
        <v>11</v>
      </c>
      <c r="E71" s="42" t="s">
        <v>199</v>
      </c>
      <c r="F71" s="42">
        <v>1</v>
      </c>
      <c r="G71" s="12"/>
      <c r="H71" s="23">
        <v>0</v>
      </c>
      <c r="I71" s="13">
        <v>0.19</v>
      </c>
      <c r="J71" s="21">
        <v>0</v>
      </c>
      <c r="K71" s="13">
        <v>0</v>
      </c>
      <c r="L71" s="13">
        <v>0</v>
      </c>
      <c r="M71" s="13"/>
      <c r="N71" s="13"/>
      <c r="O71" s="13"/>
      <c r="P71" s="13"/>
      <c r="Q71" s="12"/>
      <c r="R71" s="12"/>
      <c r="S71" s="12"/>
      <c r="T71" s="12"/>
      <c r="U71" s="13"/>
      <c r="V71" s="13"/>
      <c r="W71" s="59" t="s">
        <v>341</v>
      </c>
      <c r="X71" s="49">
        <v>193970</v>
      </c>
      <c r="Y71" s="11" t="s">
        <v>308</v>
      </c>
      <c r="Z71" s="11" t="s">
        <v>331</v>
      </c>
    </row>
    <row r="72" spans="1:26" ht="56.25" hidden="1" customHeight="1">
      <c r="A72" s="3">
        <v>65</v>
      </c>
      <c r="B72" s="41" t="s">
        <v>200</v>
      </c>
      <c r="C72" s="42" t="s">
        <v>201</v>
      </c>
      <c r="D72" s="42" t="s">
        <v>202</v>
      </c>
      <c r="E72" s="42" t="s">
        <v>46</v>
      </c>
      <c r="F72" s="42">
        <v>1</v>
      </c>
      <c r="G72" s="12"/>
      <c r="H72" s="23"/>
      <c r="I72" s="13"/>
      <c r="J72" s="21">
        <v>0</v>
      </c>
      <c r="K72" s="13">
        <v>0</v>
      </c>
      <c r="L72" s="13">
        <v>0</v>
      </c>
      <c r="M72" s="13"/>
      <c r="N72" s="13"/>
      <c r="O72" s="13"/>
      <c r="P72" s="13"/>
      <c r="Q72" s="12"/>
      <c r="R72" s="12"/>
      <c r="S72" s="12"/>
      <c r="T72" s="12"/>
      <c r="U72" s="13"/>
      <c r="V72" s="13"/>
      <c r="W72" s="59" t="s">
        <v>341</v>
      </c>
      <c r="X72" s="49">
        <v>575395</v>
      </c>
      <c r="Y72" s="11" t="s">
        <v>308</v>
      </c>
      <c r="Z72" s="11" t="s">
        <v>331</v>
      </c>
    </row>
    <row r="73" spans="1:26" ht="56.25" hidden="1" customHeight="1">
      <c r="A73" s="3">
        <v>66</v>
      </c>
      <c r="B73" s="44" t="s">
        <v>203</v>
      </c>
      <c r="C73" s="42" t="s">
        <v>204</v>
      </c>
      <c r="D73" s="42" t="s">
        <v>11</v>
      </c>
      <c r="E73" s="42" t="s">
        <v>46</v>
      </c>
      <c r="F73" s="42">
        <v>1</v>
      </c>
      <c r="G73" s="12"/>
      <c r="H73" s="23"/>
      <c r="I73" s="13"/>
      <c r="J73" s="21">
        <v>0</v>
      </c>
      <c r="K73" s="13">
        <v>0</v>
      </c>
      <c r="L73" s="13">
        <v>0</v>
      </c>
      <c r="M73" s="13"/>
      <c r="N73" s="13"/>
      <c r="O73" s="13"/>
      <c r="P73" s="13"/>
      <c r="Q73" s="12"/>
      <c r="R73" s="12"/>
      <c r="S73" s="12"/>
      <c r="T73" s="12"/>
      <c r="U73" s="13"/>
      <c r="V73" s="13"/>
      <c r="W73" s="59" t="s">
        <v>341</v>
      </c>
      <c r="X73" s="49">
        <v>426079</v>
      </c>
      <c r="Y73" s="11" t="s">
        <v>308</v>
      </c>
      <c r="Z73" s="11" t="s">
        <v>331</v>
      </c>
    </row>
    <row r="74" spans="1:26" ht="56.25" hidden="1" customHeight="1">
      <c r="A74" s="3">
        <v>67</v>
      </c>
      <c r="B74" s="44" t="s">
        <v>203</v>
      </c>
      <c r="C74" s="42" t="s">
        <v>205</v>
      </c>
      <c r="D74" s="42" t="s">
        <v>11</v>
      </c>
      <c r="E74" s="42" t="s">
        <v>46</v>
      </c>
      <c r="F74" s="42">
        <v>1</v>
      </c>
      <c r="G74" s="12"/>
      <c r="H74" s="23"/>
      <c r="I74" s="13"/>
      <c r="J74" s="21">
        <v>0</v>
      </c>
      <c r="K74" s="13">
        <v>0</v>
      </c>
      <c r="L74" s="13">
        <v>0</v>
      </c>
      <c r="M74" s="13"/>
      <c r="N74" s="13"/>
      <c r="O74" s="13"/>
      <c r="P74" s="13"/>
      <c r="Q74" s="12"/>
      <c r="R74" s="12"/>
      <c r="S74" s="12"/>
      <c r="T74" s="12"/>
      <c r="U74" s="13"/>
      <c r="V74" s="13"/>
      <c r="W74" s="59" t="s">
        <v>341</v>
      </c>
      <c r="X74" s="49">
        <v>369852</v>
      </c>
      <c r="Y74" s="11" t="s">
        <v>308</v>
      </c>
      <c r="Z74" s="11" t="s">
        <v>331</v>
      </c>
    </row>
    <row r="75" spans="1:26" ht="56.25" hidden="1" customHeight="1">
      <c r="A75" s="3">
        <v>68</v>
      </c>
      <c r="B75" s="45" t="s">
        <v>206</v>
      </c>
      <c r="C75" s="42" t="s">
        <v>207</v>
      </c>
      <c r="D75" s="42" t="s">
        <v>11</v>
      </c>
      <c r="E75" s="42" t="s">
        <v>46</v>
      </c>
      <c r="F75" s="42">
        <v>1</v>
      </c>
      <c r="G75" s="12"/>
      <c r="H75" s="23"/>
      <c r="I75" s="13"/>
      <c r="J75" s="21">
        <v>0</v>
      </c>
      <c r="K75" s="13">
        <v>0</v>
      </c>
      <c r="L75" s="13">
        <v>0</v>
      </c>
      <c r="M75" s="13"/>
      <c r="N75" s="13"/>
      <c r="O75" s="13"/>
      <c r="P75" s="13"/>
      <c r="Q75" s="12"/>
      <c r="R75" s="12"/>
      <c r="S75" s="12"/>
      <c r="T75" s="12"/>
      <c r="U75" s="13"/>
      <c r="V75" s="13"/>
      <c r="W75" s="59" t="s">
        <v>341</v>
      </c>
      <c r="X75" s="49">
        <v>343612</v>
      </c>
      <c r="Y75" s="11" t="s">
        <v>308</v>
      </c>
      <c r="Z75" s="11" t="s">
        <v>331</v>
      </c>
    </row>
    <row r="76" spans="1:26" ht="56.25" hidden="1" customHeight="1">
      <c r="A76" s="3">
        <v>69</v>
      </c>
      <c r="B76" s="41" t="s">
        <v>208</v>
      </c>
      <c r="C76" s="42" t="s">
        <v>209</v>
      </c>
      <c r="D76" s="42" t="s">
        <v>62</v>
      </c>
      <c r="E76" s="42" t="s">
        <v>46</v>
      </c>
      <c r="F76" s="42">
        <v>100</v>
      </c>
      <c r="G76" s="12"/>
      <c r="H76" s="23"/>
      <c r="I76" s="13"/>
      <c r="J76" s="21">
        <v>0</v>
      </c>
      <c r="K76" s="13">
        <v>0</v>
      </c>
      <c r="L76" s="13">
        <v>0</v>
      </c>
      <c r="M76" s="13"/>
      <c r="N76" s="13"/>
      <c r="O76" s="13"/>
      <c r="P76" s="13"/>
      <c r="Q76" s="12"/>
      <c r="R76" s="12"/>
      <c r="S76" s="12"/>
      <c r="T76" s="12"/>
      <c r="U76" s="13"/>
      <c r="V76" s="13"/>
      <c r="W76" s="59" t="s">
        <v>341</v>
      </c>
      <c r="X76" s="49">
        <v>3927</v>
      </c>
      <c r="Y76" s="11" t="s">
        <v>308</v>
      </c>
      <c r="Z76" s="11" t="s">
        <v>331</v>
      </c>
    </row>
    <row r="77" spans="1:26" ht="56.25" hidden="1" customHeight="1">
      <c r="A77" s="3">
        <v>70</v>
      </c>
      <c r="B77" s="41" t="s">
        <v>210</v>
      </c>
      <c r="C77" s="42" t="s">
        <v>211</v>
      </c>
      <c r="D77" s="42" t="s">
        <v>11</v>
      </c>
      <c r="E77" s="42" t="s">
        <v>46</v>
      </c>
      <c r="F77" s="42">
        <v>3</v>
      </c>
      <c r="G77" s="12"/>
      <c r="H77" s="23"/>
      <c r="I77" s="13"/>
      <c r="J77" s="21">
        <v>0</v>
      </c>
      <c r="K77" s="13">
        <v>0</v>
      </c>
      <c r="L77" s="13">
        <v>0</v>
      </c>
      <c r="M77" s="13"/>
      <c r="N77" s="13"/>
      <c r="O77" s="13"/>
      <c r="P77" s="13"/>
      <c r="Q77" s="12"/>
      <c r="R77" s="12"/>
      <c r="S77" s="12"/>
      <c r="T77" s="12"/>
      <c r="U77" s="13"/>
      <c r="V77" s="13"/>
      <c r="W77" s="59" t="s">
        <v>341</v>
      </c>
      <c r="X77" s="49">
        <v>24020</v>
      </c>
      <c r="Y77" s="11" t="s">
        <v>308</v>
      </c>
      <c r="Z77" s="11" t="s">
        <v>331</v>
      </c>
    </row>
    <row r="78" spans="1:26" ht="56.25" customHeight="1">
      <c r="A78" s="3">
        <v>71</v>
      </c>
      <c r="B78" s="41" t="s">
        <v>125</v>
      </c>
      <c r="C78" s="42" t="s">
        <v>212</v>
      </c>
      <c r="D78" s="42" t="s">
        <v>11</v>
      </c>
      <c r="E78" s="42" t="s">
        <v>46</v>
      </c>
      <c r="F78" s="42">
        <v>1</v>
      </c>
      <c r="G78" s="12"/>
      <c r="H78" s="23">
        <v>95400</v>
      </c>
      <c r="I78" s="51">
        <v>0.19</v>
      </c>
      <c r="J78" s="21">
        <v>113526</v>
      </c>
      <c r="K78" s="13">
        <v>113526</v>
      </c>
      <c r="L78" s="13">
        <v>113526</v>
      </c>
      <c r="M78" s="13"/>
      <c r="N78" s="13"/>
      <c r="O78" s="13"/>
      <c r="P78" s="13"/>
      <c r="Q78" s="12"/>
      <c r="R78" s="12"/>
      <c r="S78" s="12"/>
      <c r="T78" s="12"/>
      <c r="U78" s="13"/>
      <c r="V78" s="13"/>
      <c r="W78" s="59" t="s">
        <v>341</v>
      </c>
      <c r="X78" s="49">
        <v>170170</v>
      </c>
      <c r="Y78" s="11" t="s">
        <v>309</v>
      </c>
      <c r="Z78" s="11" t="str">
        <f t="shared" ref="Z78:Z130" si="2">IF(J78&lt;=X78,"SI")</f>
        <v>SI</v>
      </c>
    </row>
    <row r="79" spans="1:26" ht="56.25" hidden="1" customHeight="1">
      <c r="A79" s="3">
        <v>72</v>
      </c>
      <c r="B79" s="41" t="s">
        <v>213</v>
      </c>
      <c r="C79" s="42" t="s">
        <v>214</v>
      </c>
      <c r="D79" s="42" t="s">
        <v>62</v>
      </c>
      <c r="E79" s="42" t="s">
        <v>46</v>
      </c>
      <c r="F79" s="42">
        <v>20</v>
      </c>
      <c r="G79" s="12"/>
      <c r="H79" s="23">
        <v>22145</v>
      </c>
      <c r="I79" s="51">
        <v>0.19</v>
      </c>
      <c r="J79" s="21">
        <v>26353</v>
      </c>
      <c r="K79" s="13">
        <v>527060</v>
      </c>
      <c r="L79" s="13">
        <v>527060</v>
      </c>
      <c r="M79" s="13"/>
      <c r="N79" s="13"/>
      <c r="O79" s="13"/>
      <c r="P79" s="13"/>
      <c r="Q79" s="12"/>
      <c r="R79" s="12"/>
      <c r="S79" s="12"/>
      <c r="T79" s="12"/>
      <c r="U79" s="13"/>
      <c r="V79" s="13"/>
      <c r="W79" s="59" t="s">
        <v>341</v>
      </c>
      <c r="X79" s="49">
        <v>2160</v>
      </c>
      <c r="Y79" s="11" t="s">
        <v>308</v>
      </c>
      <c r="Z79" s="11" t="s">
        <v>332</v>
      </c>
    </row>
    <row r="80" spans="1:26" ht="56.25" hidden="1" customHeight="1">
      <c r="A80" s="3">
        <v>73</v>
      </c>
      <c r="B80" s="41" t="s">
        <v>66</v>
      </c>
      <c r="C80" s="42" t="s">
        <v>215</v>
      </c>
      <c r="D80" s="42" t="s">
        <v>68</v>
      </c>
      <c r="E80" s="42" t="s">
        <v>69</v>
      </c>
      <c r="F80" s="42">
        <v>2</v>
      </c>
      <c r="G80" s="12"/>
      <c r="H80" s="23">
        <v>5190</v>
      </c>
      <c r="I80" s="51">
        <v>0.19</v>
      </c>
      <c r="J80" s="21" t="s">
        <v>311</v>
      </c>
      <c r="K80" s="13">
        <v>12352</v>
      </c>
      <c r="L80" s="13">
        <v>12352</v>
      </c>
      <c r="M80" s="13"/>
      <c r="N80" s="13"/>
      <c r="O80" s="13"/>
      <c r="P80" s="13"/>
      <c r="Q80" s="12"/>
      <c r="R80" s="12"/>
      <c r="S80" s="12"/>
      <c r="T80" s="12"/>
      <c r="U80" s="13"/>
      <c r="V80" s="13"/>
      <c r="W80" s="59" t="s">
        <v>341</v>
      </c>
      <c r="X80" s="49">
        <v>71400</v>
      </c>
      <c r="Y80" s="11" t="s">
        <v>308</v>
      </c>
      <c r="Z80" s="11" t="s">
        <v>311</v>
      </c>
    </row>
    <row r="81" spans="1:26" ht="56.25" hidden="1" customHeight="1">
      <c r="A81" s="3">
        <v>74</v>
      </c>
      <c r="B81" s="41" t="s">
        <v>66</v>
      </c>
      <c r="C81" s="42" t="s">
        <v>216</v>
      </c>
      <c r="D81" s="42" t="s">
        <v>68</v>
      </c>
      <c r="E81" s="42" t="s">
        <v>69</v>
      </c>
      <c r="F81" s="42">
        <v>2</v>
      </c>
      <c r="G81" s="12"/>
      <c r="H81" s="23">
        <v>5190</v>
      </c>
      <c r="I81" s="51">
        <v>0.19</v>
      </c>
      <c r="J81" s="21" t="s">
        <v>311</v>
      </c>
      <c r="K81" s="13">
        <v>12352</v>
      </c>
      <c r="L81" s="13">
        <v>12352</v>
      </c>
      <c r="M81" s="13"/>
      <c r="N81" s="13"/>
      <c r="O81" s="13"/>
      <c r="P81" s="13"/>
      <c r="Q81" s="12"/>
      <c r="R81" s="12"/>
      <c r="S81" s="12"/>
      <c r="T81" s="12"/>
      <c r="U81" s="13"/>
      <c r="V81" s="13"/>
      <c r="W81" s="59" t="s">
        <v>341</v>
      </c>
      <c r="X81" s="49">
        <v>83300</v>
      </c>
      <c r="Y81" s="11" t="s">
        <v>308</v>
      </c>
      <c r="Z81" s="11" t="s">
        <v>311</v>
      </c>
    </row>
    <row r="82" spans="1:26" ht="56.25" customHeight="1">
      <c r="A82" s="3">
        <v>75</v>
      </c>
      <c r="B82" s="41" t="s">
        <v>165</v>
      </c>
      <c r="C82" s="41" t="s">
        <v>217</v>
      </c>
      <c r="D82" s="42" t="s">
        <v>11</v>
      </c>
      <c r="E82" s="42" t="s">
        <v>46</v>
      </c>
      <c r="F82" s="42">
        <v>2</v>
      </c>
      <c r="G82" s="12"/>
      <c r="H82" s="23">
        <v>15500</v>
      </c>
      <c r="I82" s="51">
        <v>0.19</v>
      </c>
      <c r="J82" s="21">
        <v>18445</v>
      </c>
      <c r="K82" s="13">
        <v>36890</v>
      </c>
      <c r="L82" s="13">
        <v>36890</v>
      </c>
      <c r="M82" s="13"/>
      <c r="N82" s="13"/>
      <c r="O82" s="13"/>
      <c r="P82" s="13"/>
      <c r="Q82" s="12"/>
      <c r="R82" s="12"/>
      <c r="S82" s="12"/>
      <c r="T82" s="12"/>
      <c r="U82" s="13"/>
      <c r="V82" s="13"/>
      <c r="W82" s="59" t="s">
        <v>341</v>
      </c>
      <c r="X82" s="49">
        <v>106029</v>
      </c>
      <c r="Y82" s="50" t="s">
        <v>309</v>
      </c>
      <c r="Z82" s="11" t="str">
        <f t="shared" si="2"/>
        <v>SI</v>
      </c>
    </row>
    <row r="83" spans="1:26" ht="56.25" customHeight="1">
      <c r="A83" s="3">
        <v>76</v>
      </c>
      <c r="B83" s="41" t="s">
        <v>75</v>
      </c>
      <c r="C83" s="76" t="s">
        <v>218</v>
      </c>
      <c r="D83" s="42" t="s">
        <v>11</v>
      </c>
      <c r="E83" s="42" t="s">
        <v>46</v>
      </c>
      <c r="F83" s="42">
        <v>1</v>
      </c>
      <c r="G83" s="12"/>
      <c r="H83" s="23">
        <v>13100</v>
      </c>
      <c r="I83" s="51">
        <v>0.19</v>
      </c>
      <c r="J83" s="21">
        <v>15589</v>
      </c>
      <c r="K83" s="13">
        <v>15589</v>
      </c>
      <c r="L83" s="13">
        <v>15589</v>
      </c>
      <c r="M83" s="13"/>
      <c r="N83" s="13"/>
      <c r="O83" s="13"/>
      <c r="P83" s="13"/>
      <c r="Q83" s="12"/>
      <c r="R83" s="12"/>
      <c r="S83" s="12"/>
      <c r="T83" s="12"/>
      <c r="U83" s="13"/>
      <c r="V83" s="13"/>
      <c r="W83" s="59" t="s">
        <v>341</v>
      </c>
      <c r="X83" s="49">
        <v>104916</v>
      </c>
      <c r="Y83" s="50" t="s">
        <v>309</v>
      </c>
      <c r="Z83" s="11" t="str">
        <f t="shared" si="2"/>
        <v>SI</v>
      </c>
    </row>
    <row r="84" spans="1:26" ht="56.25" hidden="1" customHeight="1">
      <c r="A84" s="3">
        <v>77</v>
      </c>
      <c r="B84" s="41" t="s">
        <v>219</v>
      </c>
      <c r="C84" s="42" t="s">
        <v>220</v>
      </c>
      <c r="D84" s="42" t="s">
        <v>11</v>
      </c>
      <c r="E84" s="42" t="s">
        <v>46</v>
      </c>
      <c r="F84" s="42">
        <v>1</v>
      </c>
      <c r="G84" s="12"/>
      <c r="H84" s="23">
        <v>26710</v>
      </c>
      <c r="I84" s="51">
        <v>0.19</v>
      </c>
      <c r="J84" s="21">
        <v>31785</v>
      </c>
      <c r="K84" s="13">
        <v>31785</v>
      </c>
      <c r="L84" s="13">
        <v>31785</v>
      </c>
      <c r="M84" s="13"/>
      <c r="N84" s="13"/>
      <c r="O84" s="13"/>
      <c r="P84" s="13"/>
      <c r="Q84" s="12"/>
      <c r="R84" s="12"/>
      <c r="S84" s="12"/>
      <c r="T84" s="12"/>
      <c r="U84" s="13"/>
      <c r="V84" s="13"/>
      <c r="W84" s="59" t="s">
        <v>341</v>
      </c>
      <c r="X84" s="49">
        <v>20944</v>
      </c>
      <c r="Y84" s="11" t="s">
        <v>308</v>
      </c>
      <c r="Z84" s="11" t="s">
        <v>332</v>
      </c>
    </row>
    <row r="85" spans="1:26" ht="56.25" hidden="1" customHeight="1">
      <c r="A85" s="3">
        <v>78</v>
      </c>
      <c r="B85" s="41" t="s">
        <v>221</v>
      </c>
      <c r="C85" s="42" t="s">
        <v>222</v>
      </c>
      <c r="D85" s="42" t="s">
        <v>11</v>
      </c>
      <c r="E85" s="42" t="s">
        <v>46</v>
      </c>
      <c r="F85" s="42">
        <v>1</v>
      </c>
      <c r="G85" s="12"/>
      <c r="H85" s="23">
        <v>403445</v>
      </c>
      <c r="I85" s="13">
        <v>0.19</v>
      </c>
      <c r="J85" s="21">
        <v>480100</v>
      </c>
      <c r="K85" s="13">
        <v>480100</v>
      </c>
      <c r="L85" s="13">
        <v>480100</v>
      </c>
      <c r="M85" s="13"/>
      <c r="N85" s="13"/>
      <c r="O85" s="13"/>
      <c r="P85" s="13"/>
      <c r="Q85" s="12"/>
      <c r="R85" s="12"/>
      <c r="S85" s="12"/>
      <c r="T85" s="12"/>
      <c r="U85" s="13"/>
      <c r="V85" s="13"/>
      <c r="W85" s="59" t="s">
        <v>341</v>
      </c>
      <c r="X85" s="49">
        <v>270368</v>
      </c>
      <c r="Y85" s="11" t="s">
        <v>308</v>
      </c>
      <c r="Z85" s="11" t="s">
        <v>332</v>
      </c>
    </row>
    <row r="86" spans="1:26" ht="56.25" hidden="1" customHeight="1">
      <c r="A86" s="3">
        <v>79</v>
      </c>
      <c r="B86" s="41" t="s">
        <v>223</v>
      </c>
      <c r="C86" s="42" t="s">
        <v>224</v>
      </c>
      <c r="D86" s="42" t="s">
        <v>11</v>
      </c>
      <c r="E86" s="42" t="s">
        <v>46</v>
      </c>
      <c r="F86" s="42">
        <v>1</v>
      </c>
      <c r="G86" s="12"/>
      <c r="H86" s="23">
        <v>690474</v>
      </c>
      <c r="I86" s="13">
        <v>0.19</v>
      </c>
      <c r="J86" s="21">
        <v>821664</v>
      </c>
      <c r="K86" s="13">
        <v>821664</v>
      </c>
      <c r="L86" s="13">
        <v>821664</v>
      </c>
      <c r="M86" s="13"/>
      <c r="N86" s="13"/>
      <c r="O86" s="13"/>
      <c r="P86" s="13"/>
      <c r="Q86" s="12"/>
      <c r="R86" s="12"/>
      <c r="S86" s="12"/>
      <c r="T86" s="12"/>
      <c r="U86" s="13"/>
      <c r="V86" s="13"/>
      <c r="W86" s="59" t="s">
        <v>341</v>
      </c>
      <c r="X86" s="49">
        <v>222531</v>
      </c>
      <c r="Y86" s="11" t="s">
        <v>308</v>
      </c>
      <c r="Z86" s="11" t="s">
        <v>332</v>
      </c>
    </row>
    <row r="87" spans="1:26" ht="56.25" hidden="1" customHeight="1">
      <c r="A87" s="3">
        <v>80</v>
      </c>
      <c r="B87" s="41" t="s">
        <v>225</v>
      </c>
      <c r="C87" s="42" t="s">
        <v>226</v>
      </c>
      <c r="D87" s="42" t="s">
        <v>11</v>
      </c>
      <c r="E87" s="42" t="s">
        <v>46</v>
      </c>
      <c r="F87" s="42">
        <v>1</v>
      </c>
      <c r="G87" s="12"/>
      <c r="H87" s="23"/>
      <c r="I87" s="13"/>
      <c r="J87" s="21">
        <v>0</v>
      </c>
      <c r="K87" s="13">
        <v>0</v>
      </c>
      <c r="L87" s="13">
        <v>0</v>
      </c>
      <c r="M87" s="13"/>
      <c r="N87" s="13"/>
      <c r="O87" s="13"/>
      <c r="P87" s="13"/>
      <c r="Q87" s="12"/>
      <c r="R87" s="12"/>
      <c r="S87" s="12"/>
      <c r="T87" s="12"/>
      <c r="U87" s="13"/>
      <c r="V87" s="13"/>
      <c r="W87" s="59" t="s">
        <v>341</v>
      </c>
      <c r="X87" s="49">
        <v>318087</v>
      </c>
      <c r="Y87" s="11" t="s">
        <v>308</v>
      </c>
      <c r="Z87" s="11" t="s">
        <v>331</v>
      </c>
    </row>
    <row r="88" spans="1:26" ht="56.25" hidden="1" customHeight="1">
      <c r="A88" s="3">
        <v>81</v>
      </c>
      <c r="B88" s="41" t="s">
        <v>227</v>
      </c>
      <c r="C88" s="42" t="s">
        <v>228</v>
      </c>
      <c r="D88" s="42" t="s">
        <v>62</v>
      </c>
      <c r="E88" s="42" t="s">
        <v>46</v>
      </c>
      <c r="F88" s="42">
        <v>100</v>
      </c>
      <c r="G88" s="12"/>
      <c r="H88" s="23">
        <v>137150</v>
      </c>
      <c r="I88" s="13">
        <v>0.19</v>
      </c>
      <c r="J88" s="21">
        <v>163209</v>
      </c>
      <c r="K88" s="13">
        <v>16320900</v>
      </c>
      <c r="L88" s="13">
        <v>16320900</v>
      </c>
      <c r="M88" s="13"/>
      <c r="N88" s="13"/>
      <c r="O88" s="13"/>
      <c r="P88" s="13"/>
      <c r="Q88" s="12"/>
      <c r="R88" s="12"/>
      <c r="S88" s="12"/>
      <c r="T88" s="12"/>
      <c r="U88" s="13"/>
      <c r="V88" s="13"/>
      <c r="W88" s="59" t="s">
        <v>341</v>
      </c>
      <c r="X88" s="49">
        <v>2380</v>
      </c>
      <c r="Y88" s="11" t="s">
        <v>308</v>
      </c>
      <c r="Z88" s="11" t="s">
        <v>332</v>
      </c>
    </row>
    <row r="89" spans="1:26" ht="56.25" hidden="1" customHeight="1">
      <c r="A89" s="3">
        <v>82</v>
      </c>
      <c r="B89" s="41" t="s">
        <v>229</v>
      </c>
      <c r="C89" s="42" t="s">
        <v>230</v>
      </c>
      <c r="D89" s="42" t="s">
        <v>11</v>
      </c>
      <c r="E89" s="42" t="s">
        <v>46</v>
      </c>
      <c r="F89" s="42">
        <v>1</v>
      </c>
      <c r="G89" s="12"/>
      <c r="H89" s="23">
        <v>54000</v>
      </c>
      <c r="I89" s="13">
        <v>0.19</v>
      </c>
      <c r="J89" s="21">
        <v>64260</v>
      </c>
      <c r="K89" s="13">
        <v>64260</v>
      </c>
      <c r="L89" s="13">
        <v>64260</v>
      </c>
      <c r="M89" s="13"/>
      <c r="N89" s="13"/>
      <c r="O89" s="13"/>
      <c r="P89" s="13"/>
      <c r="Q89" s="12"/>
      <c r="R89" s="12"/>
      <c r="S89" s="12"/>
      <c r="T89" s="12"/>
      <c r="U89" s="13"/>
      <c r="V89" s="13"/>
      <c r="W89" s="59" t="s">
        <v>341</v>
      </c>
      <c r="X89" s="49">
        <v>17850</v>
      </c>
      <c r="Y89" s="11" t="s">
        <v>308</v>
      </c>
      <c r="Z89" s="11" t="s">
        <v>332</v>
      </c>
    </row>
    <row r="90" spans="1:26" ht="56.25" customHeight="1">
      <c r="A90" s="3">
        <v>83</v>
      </c>
      <c r="B90" s="41" t="s">
        <v>96</v>
      </c>
      <c r="C90" s="42" t="s">
        <v>231</v>
      </c>
      <c r="D90" s="42" t="s">
        <v>11</v>
      </c>
      <c r="E90" s="42" t="s">
        <v>46</v>
      </c>
      <c r="F90" s="42">
        <v>2</v>
      </c>
      <c r="G90" s="12"/>
      <c r="H90" s="23">
        <v>1800</v>
      </c>
      <c r="I90" s="13">
        <v>0.19</v>
      </c>
      <c r="J90" s="21">
        <v>2142</v>
      </c>
      <c r="K90" s="13">
        <v>4284</v>
      </c>
      <c r="L90" s="13">
        <v>4284</v>
      </c>
      <c r="M90" s="13"/>
      <c r="N90" s="13"/>
      <c r="O90" s="13"/>
      <c r="P90" s="13"/>
      <c r="Q90" s="12"/>
      <c r="R90" s="12"/>
      <c r="S90" s="12"/>
      <c r="T90" s="12"/>
      <c r="U90" s="13"/>
      <c r="V90" s="13"/>
      <c r="W90" s="59" t="s">
        <v>341</v>
      </c>
      <c r="X90" s="49">
        <v>2142</v>
      </c>
      <c r="Y90" s="11" t="s">
        <v>309</v>
      </c>
      <c r="Z90" s="11" t="str">
        <f t="shared" si="2"/>
        <v>SI</v>
      </c>
    </row>
    <row r="91" spans="1:26" ht="56.25" customHeight="1">
      <c r="A91" s="3">
        <v>84</v>
      </c>
      <c r="B91" s="41" t="s">
        <v>232</v>
      </c>
      <c r="C91" s="42" t="s">
        <v>233</v>
      </c>
      <c r="D91" s="42" t="s">
        <v>11</v>
      </c>
      <c r="E91" s="42" t="s">
        <v>46</v>
      </c>
      <c r="F91" s="42">
        <v>3</v>
      </c>
      <c r="G91" s="12"/>
      <c r="H91" s="23">
        <v>6100</v>
      </c>
      <c r="I91" s="13">
        <v>0.19</v>
      </c>
      <c r="J91" s="21">
        <v>7259</v>
      </c>
      <c r="K91" s="13">
        <v>21777</v>
      </c>
      <c r="L91" s="13">
        <v>21777</v>
      </c>
      <c r="M91" s="13"/>
      <c r="N91" s="13"/>
      <c r="O91" s="13"/>
      <c r="P91" s="13"/>
      <c r="Q91" s="12"/>
      <c r="R91" s="12"/>
      <c r="S91" s="12"/>
      <c r="T91" s="12"/>
      <c r="U91" s="13"/>
      <c r="V91" s="13"/>
      <c r="W91" s="59" t="s">
        <v>341</v>
      </c>
      <c r="X91" s="49">
        <v>7259</v>
      </c>
      <c r="Y91" s="11" t="s">
        <v>309</v>
      </c>
      <c r="Z91" s="11" t="str">
        <f t="shared" si="2"/>
        <v>SI</v>
      </c>
    </row>
    <row r="92" spans="1:26" ht="56.25" customHeight="1">
      <c r="A92" s="3">
        <v>85</v>
      </c>
      <c r="B92" s="41" t="s">
        <v>234</v>
      </c>
      <c r="C92" s="42" t="s">
        <v>235</v>
      </c>
      <c r="D92" s="42" t="s">
        <v>11</v>
      </c>
      <c r="E92" s="42" t="s">
        <v>136</v>
      </c>
      <c r="F92" s="42">
        <v>2</v>
      </c>
      <c r="G92" s="12"/>
      <c r="H92" s="23">
        <v>8400</v>
      </c>
      <c r="I92" s="13">
        <v>0.19</v>
      </c>
      <c r="J92" s="21">
        <v>9996</v>
      </c>
      <c r="K92" s="13">
        <v>19992</v>
      </c>
      <c r="L92" s="13">
        <v>19992</v>
      </c>
      <c r="M92" s="13"/>
      <c r="N92" s="13"/>
      <c r="O92" s="13"/>
      <c r="P92" s="13"/>
      <c r="Q92" s="12"/>
      <c r="R92" s="12"/>
      <c r="S92" s="12"/>
      <c r="T92" s="12"/>
      <c r="U92" s="13"/>
      <c r="V92" s="13"/>
      <c r="W92" s="59" t="s">
        <v>341</v>
      </c>
      <c r="X92" s="49">
        <v>9996</v>
      </c>
      <c r="Y92" s="11" t="s">
        <v>309</v>
      </c>
      <c r="Z92" s="11" t="str">
        <f t="shared" si="2"/>
        <v>SI</v>
      </c>
    </row>
    <row r="93" spans="1:26" ht="56.25" customHeight="1">
      <c r="A93" s="3">
        <v>86</v>
      </c>
      <c r="B93" s="41" t="s">
        <v>236</v>
      </c>
      <c r="C93" s="42" t="s">
        <v>237</v>
      </c>
      <c r="D93" s="42" t="s">
        <v>11</v>
      </c>
      <c r="E93" s="42" t="s">
        <v>238</v>
      </c>
      <c r="F93" s="42">
        <v>7</v>
      </c>
      <c r="G93" s="12"/>
      <c r="H93" s="23">
        <v>18000</v>
      </c>
      <c r="I93" s="13">
        <v>0.19</v>
      </c>
      <c r="J93" s="21">
        <v>21420</v>
      </c>
      <c r="K93" s="13">
        <v>149940</v>
      </c>
      <c r="L93" s="13">
        <v>149940</v>
      </c>
      <c r="M93" s="13"/>
      <c r="N93" s="13"/>
      <c r="O93" s="13"/>
      <c r="P93" s="13"/>
      <c r="Q93" s="12"/>
      <c r="R93" s="12"/>
      <c r="S93" s="12"/>
      <c r="T93" s="12"/>
      <c r="U93" s="13"/>
      <c r="V93" s="13"/>
      <c r="W93" s="59" t="s">
        <v>341</v>
      </c>
      <c r="X93" s="49">
        <v>21420</v>
      </c>
      <c r="Y93" s="11" t="s">
        <v>309</v>
      </c>
      <c r="Z93" s="11" t="str">
        <f t="shared" si="2"/>
        <v>SI</v>
      </c>
    </row>
    <row r="94" spans="1:26" ht="56.25" customHeight="1">
      <c r="A94" s="3">
        <v>87</v>
      </c>
      <c r="B94" s="41" t="s">
        <v>239</v>
      </c>
      <c r="C94" s="42" t="s">
        <v>240</v>
      </c>
      <c r="D94" s="42" t="s">
        <v>11</v>
      </c>
      <c r="E94" s="42" t="s">
        <v>46</v>
      </c>
      <c r="F94" s="42">
        <v>1</v>
      </c>
      <c r="G94" s="12"/>
      <c r="H94" s="23">
        <v>110</v>
      </c>
      <c r="I94" s="13">
        <v>0.19</v>
      </c>
      <c r="J94" s="21">
        <v>131</v>
      </c>
      <c r="K94" s="13">
        <v>131</v>
      </c>
      <c r="L94" s="13">
        <v>131</v>
      </c>
      <c r="M94" s="13"/>
      <c r="N94" s="13"/>
      <c r="O94" s="13"/>
      <c r="P94" s="13"/>
      <c r="Q94" s="12"/>
      <c r="R94" s="12"/>
      <c r="S94" s="12"/>
      <c r="T94" s="12"/>
      <c r="U94" s="13"/>
      <c r="V94" s="13"/>
      <c r="W94" s="59" t="s">
        <v>341</v>
      </c>
      <c r="X94" s="49">
        <v>10079</v>
      </c>
      <c r="Y94" s="11" t="s">
        <v>309</v>
      </c>
      <c r="Z94" s="11" t="str">
        <f t="shared" si="2"/>
        <v>SI</v>
      </c>
    </row>
    <row r="95" spans="1:26" ht="56.25" customHeight="1">
      <c r="A95" s="3">
        <v>88</v>
      </c>
      <c r="B95" s="41" t="s">
        <v>239</v>
      </c>
      <c r="C95" s="42" t="s">
        <v>241</v>
      </c>
      <c r="D95" s="42" t="s">
        <v>11</v>
      </c>
      <c r="E95" s="42" t="s">
        <v>46</v>
      </c>
      <c r="F95" s="42">
        <v>1</v>
      </c>
      <c r="G95" s="12"/>
      <c r="H95" s="23">
        <v>190</v>
      </c>
      <c r="I95" s="13">
        <v>0.19</v>
      </c>
      <c r="J95" s="21">
        <v>226</v>
      </c>
      <c r="K95" s="13">
        <v>226</v>
      </c>
      <c r="L95" s="13">
        <v>226</v>
      </c>
      <c r="M95" s="13"/>
      <c r="N95" s="13"/>
      <c r="O95" s="13"/>
      <c r="P95" s="13"/>
      <c r="Q95" s="12"/>
      <c r="R95" s="12"/>
      <c r="S95" s="12"/>
      <c r="T95" s="12"/>
      <c r="U95" s="13"/>
      <c r="V95" s="13"/>
      <c r="W95" s="59" t="s">
        <v>341</v>
      </c>
      <c r="X95" s="49">
        <v>9687</v>
      </c>
      <c r="Y95" s="11" t="s">
        <v>309</v>
      </c>
      <c r="Z95" s="11" t="str">
        <f t="shared" si="2"/>
        <v>SI</v>
      </c>
    </row>
    <row r="96" spans="1:26" ht="56.25" customHeight="1">
      <c r="A96" s="3">
        <v>89</v>
      </c>
      <c r="B96" s="41" t="s">
        <v>242</v>
      </c>
      <c r="C96" s="42" t="s">
        <v>243</v>
      </c>
      <c r="D96" s="42" t="s">
        <v>62</v>
      </c>
      <c r="E96" s="42" t="s">
        <v>46</v>
      </c>
      <c r="F96" s="42">
        <v>3</v>
      </c>
      <c r="G96" s="12"/>
      <c r="H96" s="23">
        <v>810</v>
      </c>
      <c r="I96" s="13">
        <v>0.19</v>
      </c>
      <c r="J96" s="21">
        <v>964</v>
      </c>
      <c r="K96" s="13">
        <v>2892</v>
      </c>
      <c r="L96" s="13">
        <v>2892</v>
      </c>
      <c r="M96" s="13"/>
      <c r="N96" s="13"/>
      <c r="O96" s="13"/>
      <c r="P96" s="13"/>
      <c r="Q96" s="12"/>
      <c r="R96" s="12"/>
      <c r="S96" s="12"/>
      <c r="T96" s="12"/>
      <c r="U96" s="13"/>
      <c r="V96" s="13"/>
      <c r="W96" s="59" t="s">
        <v>341</v>
      </c>
      <c r="X96" s="49">
        <v>964</v>
      </c>
      <c r="Y96" s="11" t="s">
        <v>309</v>
      </c>
      <c r="Z96" s="11" t="str">
        <f t="shared" si="2"/>
        <v>SI</v>
      </c>
    </row>
    <row r="97" spans="1:26" ht="56.25" hidden="1" customHeight="1">
      <c r="A97" s="3">
        <v>90</v>
      </c>
      <c r="B97" s="41" t="s">
        <v>244</v>
      </c>
      <c r="C97" s="42" t="s">
        <v>245</v>
      </c>
      <c r="D97" s="42" t="s">
        <v>11</v>
      </c>
      <c r="E97" s="42" t="s">
        <v>46</v>
      </c>
      <c r="F97" s="42">
        <v>2</v>
      </c>
      <c r="G97" s="12"/>
      <c r="H97" s="23">
        <v>43100</v>
      </c>
      <c r="I97" s="13">
        <v>0.19</v>
      </c>
      <c r="J97" s="21">
        <v>51289</v>
      </c>
      <c r="K97" s="13">
        <v>102578</v>
      </c>
      <c r="L97" s="13">
        <v>102578</v>
      </c>
      <c r="M97" s="13"/>
      <c r="N97" s="13"/>
      <c r="O97" s="13"/>
      <c r="P97" s="13"/>
      <c r="Q97" s="12"/>
      <c r="R97" s="12"/>
      <c r="S97" s="12"/>
      <c r="T97" s="12"/>
      <c r="U97" s="13"/>
      <c r="V97" s="13"/>
      <c r="W97" s="59" t="s">
        <v>341</v>
      </c>
      <c r="X97" s="49">
        <v>44625</v>
      </c>
      <c r="Y97" s="11" t="s">
        <v>308</v>
      </c>
      <c r="Z97" s="11" t="s">
        <v>332</v>
      </c>
    </row>
    <row r="98" spans="1:26" ht="56.25" hidden="1" customHeight="1">
      <c r="A98" s="3">
        <v>91</v>
      </c>
      <c r="B98" s="45" t="s">
        <v>246</v>
      </c>
      <c r="C98" s="42" t="s">
        <v>247</v>
      </c>
      <c r="D98" s="42" t="s">
        <v>11</v>
      </c>
      <c r="E98" s="42" t="s">
        <v>248</v>
      </c>
      <c r="F98" s="42">
        <v>1</v>
      </c>
      <c r="G98" s="12"/>
      <c r="H98" s="23">
        <v>34848</v>
      </c>
      <c r="I98" s="13">
        <v>0.19</v>
      </c>
      <c r="J98" s="21">
        <v>41469</v>
      </c>
      <c r="K98" s="13">
        <v>41469</v>
      </c>
      <c r="L98" s="13">
        <v>41469</v>
      </c>
      <c r="M98" s="13"/>
      <c r="N98" s="13"/>
      <c r="O98" s="13"/>
      <c r="P98" s="13"/>
      <c r="Q98" s="12"/>
      <c r="R98" s="12"/>
      <c r="S98" s="12"/>
      <c r="T98" s="12"/>
      <c r="U98" s="13"/>
      <c r="V98" s="13"/>
      <c r="W98" s="59" t="s">
        <v>341</v>
      </c>
      <c r="X98" s="49">
        <v>37961</v>
      </c>
      <c r="Y98" s="11" t="s">
        <v>308</v>
      </c>
      <c r="Z98" s="11" t="s">
        <v>332</v>
      </c>
    </row>
    <row r="99" spans="1:26" ht="56.25" hidden="1" customHeight="1">
      <c r="A99" s="3">
        <v>92</v>
      </c>
      <c r="B99" s="41" t="s">
        <v>249</v>
      </c>
      <c r="C99" s="42" t="s">
        <v>250</v>
      </c>
      <c r="D99" s="42" t="s">
        <v>11</v>
      </c>
      <c r="E99" s="42" t="s">
        <v>251</v>
      </c>
      <c r="F99" s="42">
        <v>2</v>
      </c>
      <c r="G99" s="12"/>
      <c r="H99" s="23">
        <v>28100</v>
      </c>
      <c r="I99" s="13">
        <v>0.19</v>
      </c>
      <c r="J99" s="21">
        <v>33439</v>
      </c>
      <c r="K99" s="13">
        <v>66878</v>
      </c>
      <c r="L99" s="13">
        <v>66878</v>
      </c>
      <c r="M99" s="13"/>
      <c r="N99" s="13"/>
      <c r="O99" s="13"/>
      <c r="P99" s="13"/>
      <c r="Q99" s="12"/>
      <c r="R99" s="12"/>
      <c r="S99" s="12"/>
      <c r="T99" s="12"/>
      <c r="U99" s="13"/>
      <c r="V99" s="13"/>
      <c r="W99" s="59" t="s">
        <v>341</v>
      </c>
      <c r="X99" s="49">
        <v>30000</v>
      </c>
      <c r="Y99" s="11" t="s">
        <v>308</v>
      </c>
      <c r="Z99" s="11" t="s">
        <v>332</v>
      </c>
    </row>
    <row r="100" spans="1:26" ht="56.25" customHeight="1">
      <c r="A100" s="3">
        <v>93</v>
      </c>
      <c r="B100" s="77" t="s">
        <v>252</v>
      </c>
      <c r="C100" s="42" t="s">
        <v>253</v>
      </c>
      <c r="D100" s="42" t="s">
        <v>11</v>
      </c>
      <c r="E100" s="42" t="s">
        <v>254</v>
      </c>
      <c r="F100" s="42">
        <v>1</v>
      </c>
      <c r="G100" s="12"/>
      <c r="H100" s="23">
        <v>13300</v>
      </c>
      <c r="I100" s="13">
        <v>0.19</v>
      </c>
      <c r="J100" s="21">
        <v>15827</v>
      </c>
      <c r="K100" s="13">
        <v>15827</v>
      </c>
      <c r="L100" s="13">
        <v>15827</v>
      </c>
      <c r="M100" s="13"/>
      <c r="N100" s="13"/>
      <c r="O100" s="13"/>
      <c r="P100" s="13"/>
      <c r="Q100" s="12"/>
      <c r="R100" s="12"/>
      <c r="S100" s="12"/>
      <c r="T100" s="12"/>
      <c r="U100" s="13"/>
      <c r="V100" s="13"/>
      <c r="W100" s="59" t="s">
        <v>341</v>
      </c>
      <c r="X100" s="49">
        <v>15827</v>
      </c>
      <c r="Y100" s="11" t="s">
        <v>309</v>
      </c>
      <c r="Z100" s="11" t="str">
        <f t="shared" si="2"/>
        <v>SI</v>
      </c>
    </row>
    <row r="101" spans="1:26" ht="56.25" hidden="1" customHeight="1">
      <c r="A101" s="3">
        <v>94</v>
      </c>
      <c r="B101" s="41" t="s">
        <v>255</v>
      </c>
      <c r="C101" s="42" t="s">
        <v>256</v>
      </c>
      <c r="D101" s="42" t="s">
        <v>202</v>
      </c>
      <c r="E101" s="42" t="s">
        <v>46</v>
      </c>
      <c r="F101" s="42">
        <v>1</v>
      </c>
      <c r="G101" s="12"/>
      <c r="H101" s="23"/>
      <c r="I101" s="13"/>
      <c r="J101" s="21">
        <v>0</v>
      </c>
      <c r="K101" s="13">
        <v>0</v>
      </c>
      <c r="L101" s="13">
        <v>0</v>
      </c>
      <c r="M101" s="13"/>
      <c r="N101" s="13"/>
      <c r="O101" s="13"/>
      <c r="P101" s="13"/>
      <c r="Q101" s="12"/>
      <c r="R101" s="12"/>
      <c r="S101" s="12"/>
      <c r="T101" s="12"/>
      <c r="U101" s="13"/>
      <c r="V101" s="13"/>
      <c r="W101" s="59" t="s">
        <v>341</v>
      </c>
      <c r="X101" s="49">
        <v>609756</v>
      </c>
      <c r="Y101" s="11" t="s">
        <v>308</v>
      </c>
      <c r="Z101" s="11" t="s">
        <v>331</v>
      </c>
    </row>
    <row r="102" spans="1:26" ht="56.25" hidden="1" customHeight="1">
      <c r="A102" s="3">
        <v>95</v>
      </c>
      <c r="B102" s="41" t="s">
        <v>255</v>
      </c>
      <c r="C102" s="42" t="s">
        <v>257</v>
      </c>
      <c r="D102" s="42" t="s">
        <v>202</v>
      </c>
      <c r="E102" s="42" t="s">
        <v>46</v>
      </c>
      <c r="F102" s="42">
        <v>1</v>
      </c>
      <c r="G102" s="12"/>
      <c r="H102" s="23"/>
      <c r="I102" s="13"/>
      <c r="J102" s="21">
        <v>0</v>
      </c>
      <c r="K102" s="13">
        <v>0</v>
      </c>
      <c r="L102" s="13">
        <v>0</v>
      </c>
      <c r="M102" s="13"/>
      <c r="N102" s="13"/>
      <c r="O102" s="13"/>
      <c r="P102" s="13"/>
      <c r="Q102" s="12"/>
      <c r="R102" s="12"/>
      <c r="S102" s="12"/>
      <c r="T102" s="12"/>
      <c r="U102" s="13"/>
      <c r="V102" s="13"/>
      <c r="W102" s="59" t="s">
        <v>341</v>
      </c>
      <c r="X102" s="49">
        <v>174305</v>
      </c>
      <c r="Y102" s="11" t="s">
        <v>308</v>
      </c>
      <c r="Z102" s="11" t="s">
        <v>331</v>
      </c>
    </row>
    <row r="103" spans="1:26" ht="56.25" hidden="1" customHeight="1">
      <c r="A103" s="3">
        <v>96</v>
      </c>
      <c r="B103" s="46" t="s">
        <v>203</v>
      </c>
      <c r="C103" s="42" t="s">
        <v>258</v>
      </c>
      <c r="D103" s="42" t="s">
        <v>11</v>
      </c>
      <c r="E103" s="42" t="s">
        <v>46</v>
      </c>
      <c r="F103" s="42">
        <v>1</v>
      </c>
      <c r="G103" s="12"/>
      <c r="H103" s="23"/>
      <c r="I103" s="13"/>
      <c r="J103" s="21">
        <v>0</v>
      </c>
      <c r="K103" s="13">
        <v>0</v>
      </c>
      <c r="L103" s="13">
        <v>0</v>
      </c>
      <c r="M103" s="13"/>
      <c r="N103" s="13"/>
      <c r="O103" s="13"/>
      <c r="P103" s="13"/>
      <c r="Q103" s="12"/>
      <c r="R103" s="12"/>
      <c r="S103" s="12"/>
      <c r="T103" s="12"/>
      <c r="U103" s="13"/>
      <c r="V103" s="13"/>
      <c r="W103" s="59" t="s">
        <v>341</v>
      </c>
      <c r="X103" s="49">
        <v>426079</v>
      </c>
      <c r="Y103" s="11" t="s">
        <v>308</v>
      </c>
      <c r="Z103" s="11" t="s">
        <v>331</v>
      </c>
    </row>
    <row r="104" spans="1:26" ht="56.25" hidden="1" customHeight="1">
      <c r="A104" s="3">
        <v>97</v>
      </c>
      <c r="B104" s="44" t="s">
        <v>203</v>
      </c>
      <c r="C104" s="42" t="s">
        <v>259</v>
      </c>
      <c r="D104" s="42" t="s">
        <v>11</v>
      </c>
      <c r="E104" s="42" t="s">
        <v>46</v>
      </c>
      <c r="F104" s="42">
        <v>1</v>
      </c>
      <c r="G104" s="12"/>
      <c r="H104" s="23"/>
      <c r="I104" s="13"/>
      <c r="J104" s="21">
        <v>0</v>
      </c>
      <c r="K104" s="13">
        <v>0</v>
      </c>
      <c r="L104" s="13">
        <v>0</v>
      </c>
      <c r="M104" s="13"/>
      <c r="N104" s="13"/>
      <c r="O104" s="13"/>
      <c r="P104" s="13"/>
      <c r="Q104" s="12"/>
      <c r="R104" s="12"/>
      <c r="S104" s="12"/>
      <c r="T104" s="12"/>
      <c r="U104" s="13"/>
      <c r="V104" s="13"/>
      <c r="W104" s="59" t="s">
        <v>341</v>
      </c>
      <c r="X104" s="49">
        <v>367977</v>
      </c>
      <c r="Y104" s="11" t="s">
        <v>308</v>
      </c>
      <c r="Z104" s="11" t="s">
        <v>331</v>
      </c>
    </row>
    <row r="105" spans="1:26" ht="56.25" hidden="1" customHeight="1">
      <c r="A105" s="3">
        <v>98</v>
      </c>
      <c r="B105" s="45" t="s">
        <v>206</v>
      </c>
      <c r="C105" s="42" t="s">
        <v>260</v>
      </c>
      <c r="D105" s="42" t="s">
        <v>11</v>
      </c>
      <c r="E105" s="42" t="s">
        <v>46</v>
      </c>
      <c r="F105" s="42">
        <v>1</v>
      </c>
      <c r="G105" s="12"/>
      <c r="H105" s="23"/>
      <c r="I105" s="13"/>
      <c r="J105" s="21">
        <v>0</v>
      </c>
      <c r="K105" s="13">
        <v>0</v>
      </c>
      <c r="L105" s="13">
        <v>0</v>
      </c>
      <c r="M105" s="13"/>
      <c r="N105" s="13"/>
      <c r="O105" s="13"/>
      <c r="P105" s="13"/>
      <c r="Q105" s="12"/>
      <c r="R105" s="12"/>
      <c r="S105" s="12"/>
      <c r="T105" s="12"/>
      <c r="U105" s="13"/>
      <c r="V105" s="13"/>
      <c r="W105" s="59" t="s">
        <v>341</v>
      </c>
      <c r="X105" s="49">
        <v>418582</v>
      </c>
      <c r="Y105" s="11" t="s">
        <v>308</v>
      </c>
      <c r="Z105" s="11" t="s">
        <v>331</v>
      </c>
    </row>
    <row r="106" spans="1:26" ht="56.25" hidden="1" customHeight="1">
      <c r="A106" s="3">
        <v>99</v>
      </c>
      <c r="B106" s="45" t="s">
        <v>206</v>
      </c>
      <c r="C106" s="42" t="s">
        <v>261</v>
      </c>
      <c r="D106" s="42" t="s">
        <v>11</v>
      </c>
      <c r="E106" s="42" t="s">
        <v>46</v>
      </c>
      <c r="F106" s="42">
        <v>1</v>
      </c>
      <c r="G106" s="12"/>
      <c r="H106" s="23"/>
      <c r="I106" s="13"/>
      <c r="J106" s="21">
        <v>0</v>
      </c>
      <c r="K106" s="13">
        <v>0</v>
      </c>
      <c r="L106" s="13">
        <v>0</v>
      </c>
      <c r="M106" s="13"/>
      <c r="N106" s="13"/>
      <c r="O106" s="13"/>
      <c r="P106" s="13"/>
      <c r="Q106" s="12"/>
      <c r="R106" s="12"/>
      <c r="S106" s="12"/>
      <c r="T106" s="12"/>
      <c r="U106" s="13"/>
      <c r="V106" s="13"/>
      <c r="W106" s="59" t="s">
        <v>341</v>
      </c>
      <c r="X106" s="49">
        <v>870187</v>
      </c>
      <c r="Y106" s="11" t="s">
        <v>308</v>
      </c>
      <c r="Z106" s="11" t="s">
        <v>331</v>
      </c>
    </row>
    <row r="107" spans="1:26" ht="56.25" hidden="1" customHeight="1">
      <c r="A107" s="3">
        <v>100</v>
      </c>
      <c r="B107" s="41" t="s">
        <v>262</v>
      </c>
      <c r="C107" s="42" t="s">
        <v>263</v>
      </c>
      <c r="D107" s="42" t="s">
        <v>11</v>
      </c>
      <c r="E107" s="42" t="s">
        <v>46</v>
      </c>
      <c r="F107" s="42">
        <v>2</v>
      </c>
      <c r="G107" s="12"/>
      <c r="H107" s="23"/>
      <c r="I107" s="13"/>
      <c r="J107" s="21">
        <v>0</v>
      </c>
      <c r="K107" s="13">
        <v>0</v>
      </c>
      <c r="L107" s="13">
        <v>0</v>
      </c>
      <c r="M107" s="13"/>
      <c r="N107" s="13"/>
      <c r="O107" s="13"/>
      <c r="P107" s="13"/>
      <c r="Q107" s="12"/>
      <c r="R107" s="12"/>
      <c r="S107" s="12"/>
      <c r="T107" s="12"/>
      <c r="U107" s="13"/>
      <c r="V107" s="13"/>
      <c r="W107" s="59" t="s">
        <v>341</v>
      </c>
      <c r="X107" s="49">
        <v>20028</v>
      </c>
      <c r="Y107" s="11" t="s">
        <v>308</v>
      </c>
      <c r="Z107" s="11" t="s">
        <v>331</v>
      </c>
    </row>
    <row r="108" spans="1:26" ht="56.25" hidden="1" customHeight="1">
      <c r="A108" s="3">
        <v>101</v>
      </c>
      <c r="B108" s="41" t="s">
        <v>213</v>
      </c>
      <c r="C108" s="42" t="s">
        <v>264</v>
      </c>
      <c r="D108" s="42" t="s">
        <v>62</v>
      </c>
      <c r="E108" s="42" t="s">
        <v>46</v>
      </c>
      <c r="F108" s="42">
        <v>10</v>
      </c>
      <c r="G108" s="12"/>
      <c r="H108" s="23">
        <v>8300</v>
      </c>
      <c r="I108" s="13">
        <v>0.19</v>
      </c>
      <c r="J108" s="21">
        <v>9877</v>
      </c>
      <c r="K108" s="13">
        <v>98770</v>
      </c>
      <c r="L108" s="13">
        <v>98770</v>
      </c>
      <c r="M108" s="13"/>
      <c r="N108" s="13"/>
      <c r="O108" s="13"/>
      <c r="P108" s="13"/>
      <c r="Q108" s="12"/>
      <c r="R108" s="12"/>
      <c r="S108" s="12"/>
      <c r="T108" s="12"/>
      <c r="U108" s="13"/>
      <c r="V108" s="13"/>
      <c r="W108" s="59" t="s">
        <v>341</v>
      </c>
      <c r="X108" s="49">
        <v>2683</v>
      </c>
      <c r="Y108" s="11" t="s">
        <v>308</v>
      </c>
      <c r="Z108" s="11" t="s">
        <v>332</v>
      </c>
    </row>
    <row r="109" spans="1:26" ht="56.25" hidden="1" customHeight="1">
      <c r="A109" s="3">
        <v>102</v>
      </c>
      <c r="B109" s="41" t="s">
        <v>213</v>
      </c>
      <c r="C109" s="42" t="s">
        <v>265</v>
      </c>
      <c r="D109" s="42" t="s">
        <v>62</v>
      </c>
      <c r="E109" s="42" t="s">
        <v>46</v>
      </c>
      <c r="F109" s="42">
        <v>10</v>
      </c>
      <c r="G109" s="12"/>
      <c r="H109" s="23">
        <v>8900</v>
      </c>
      <c r="I109" s="13">
        <v>0.19</v>
      </c>
      <c r="J109" s="21">
        <v>10591</v>
      </c>
      <c r="K109" s="13">
        <v>105910</v>
      </c>
      <c r="L109" s="13">
        <v>105910</v>
      </c>
      <c r="M109" s="13"/>
      <c r="N109" s="13"/>
      <c r="O109" s="13"/>
      <c r="P109" s="13"/>
      <c r="Q109" s="12"/>
      <c r="R109" s="12"/>
      <c r="S109" s="12"/>
      <c r="T109" s="12"/>
      <c r="U109" s="13"/>
      <c r="V109" s="13"/>
      <c r="W109" s="59" t="s">
        <v>341</v>
      </c>
      <c r="X109" s="49">
        <v>2945</v>
      </c>
      <c r="Y109" s="11" t="s">
        <v>308</v>
      </c>
      <c r="Z109" s="11" t="s">
        <v>332</v>
      </c>
    </row>
    <row r="110" spans="1:26" ht="56.25" hidden="1" customHeight="1">
      <c r="A110" s="3">
        <v>103</v>
      </c>
      <c r="B110" s="41" t="s">
        <v>213</v>
      </c>
      <c r="C110" s="42" t="s">
        <v>266</v>
      </c>
      <c r="D110" s="42" t="s">
        <v>62</v>
      </c>
      <c r="E110" s="42" t="s">
        <v>46</v>
      </c>
      <c r="F110" s="42">
        <v>10</v>
      </c>
      <c r="G110" s="12"/>
      <c r="H110" s="23">
        <v>8400</v>
      </c>
      <c r="I110" s="13">
        <v>0.19</v>
      </c>
      <c r="J110" s="21">
        <v>9996</v>
      </c>
      <c r="K110" s="13">
        <v>99960</v>
      </c>
      <c r="L110" s="13">
        <v>99960</v>
      </c>
      <c r="M110" s="13"/>
      <c r="N110" s="13"/>
      <c r="O110" s="13"/>
      <c r="P110" s="13"/>
      <c r="Q110" s="12"/>
      <c r="R110" s="12"/>
      <c r="S110" s="12"/>
      <c r="T110" s="12"/>
      <c r="U110" s="13"/>
      <c r="V110" s="13"/>
      <c r="W110" s="59" t="s">
        <v>341</v>
      </c>
      <c r="X110" s="49">
        <v>2618</v>
      </c>
      <c r="Y110" s="11" t="s">
        <v>308</v>
      </c>
      <c r="Z110" s="11" t="s">
        <v>332</v>
      </c>
    </row>
    <row r="111" spans="1:26" ht="56.25" hidden="1" customHeight="1">
      <c r="A111" s="3">
        <v>104</v>
      </c>
      <c r="B111" s="41" t="s">
        <v>267</v>
      </c>
      <c r="C111" s="42" t="s">
        <v>268</v>
      </c>
      <c r="D111" s="42" t="s">
        <v>11</v>
      </c>
      <c r="E111" s="42" t="s">
        <v>46</v>
      </c>
      <c r="F111" s="42">
        <v>1</v>
      </c>
      <c r="G111" s="12"/>
      <c r="H111" s="23"/>
      <c r="I111" s="13"/>
      <c r="J111" s="21">
        <v>0</v>
      </c>
      <c r="K111" s="13">
        <v>0</v>
      </c>
      <c r="L111" s="13">
        <v>0</v>
      </c>
      <c r="M111" s="13"/>
      <c r="N111" s="13"/>
      <c r="O111" s="13"/>
      <c r="P111" s="13"/>
      <c r="Q111" s="12"/>
      <c r="R111" s="12"/>
      <c r="S111" s="12"/>
      <c r="T111" s="12"/>
      <c r="U111" s="13"/>
      <c r="V111" s="13"/>
      <c r="W111" s="59" t="s">
        <v>341</v>
      </c>
      <c r="X111" s="49">
        <v>15381</v>
      </c>
      <c r="Y111" s="11" t="s">
        <v>308</v>
      </c>
      <c r="Z111" s="11" t="s">
        <v>331</v>
      </c>
    </row>
    <row r="112" spans="1:26" ht="56.25" hidden="1" customHeight="1">
      <c r="A112" s="3">
        <v>105</v>
      </c>
      <c r="B112" s="41" t="s">
        <v>269</v>
      </c>
      <c r="C112" s="42" t="s">
        <v>270</v>
      </c>
      <c r="D112" s="42" t="s">
        <v>11</v>
      </c>
      <c r="E112" s="42" t="s">
        <v>46</v>
      </c>
      <c r="F112" s="42">
        <v>2</v>
      </c>
      <c r="G112" s="12"/>
      <c r="H112" s="23"/>
      <c r="I112" s="13"/>
      <c r="J112" s="21">
        <v>0</v>
      </c>
      <c r="K112" s="13">
        <v>0</v>
      </c>
      <c r="L112" s="13">
        <v>0</v>
      </c>
      <c r="M112" s="13"/>
      <c r="N112" s="13"/>
      <c r="O112" s="13"/>
      <c r="P112" s="13"/>
      <c r="Q112" s="12"/>
      <c r="R112" s="12"/>
      <c r="S112" s="12"/>
      <c r="T112" s="12"/>
      <c r="U112" s="13"/>
      <c r="V112" s="13"/>
      <c r="W112" s="59" t="s">
        <v>341</v>
      </c>
      <c r="X112" s="49">
        <v>31416</v>
      </c>
      <c r="Y112" s="11" t="s">
        <v>308</v>
      </c>
      <c r="Z112" s="11" t="s">
        <v>331</v>
      </c>
    </row>
    <row r="113" spans="1:26" ht="56.25" hidden="1" customHeight="1">
      <c r="A113" s="3">
        <v>106</v>
      </c>
      <c r="B113" s="41" t="s">
        <v>271</v>
      </c>
      <c r="C113" s="42" t="s">
        <v>272</v>
      </c>
      <c r="D113" s="42" t="s">
        <v>11</v>
      </c>
      <c r="E113" s="42" t="s">
        <v>46</v>
      </c>
      <c r="F113" s="42">
        <v>1</v>
      </c>
      <c r="G113" s="12"/>
      <c r="H113" s="23">
        <v>403300</v>
      </c>
      <c r="I113" s="13">
        <v>0.19</v>
      </c>
      <c r="J113" s="21">
        <v>479927</v>
      </c>
      <c r="K113" s="13">
        <v>479927</v>
      </c>
      <c r="L113" s="13">
        <v>479927</v>
      </c>
      <c r="M113" s="13"/>
      <c r="N113" s="13"/>
      <c r="O113" s="13"/>
      <c r="P113" s="13"/>
      <c r="Q113" s="12"/>
      <c r="R113" s="12"/>
      <c r="S113" s="12"/>
      <c r="T113" s="12"/>
      <c r="U113" s="13"/>
      <c r="V113" s="13"/>
      <c r="W113" s="59" t="s">
        <v>341</v>
      </c>
      <c r="X113" s="49">
        <v>84954</v>
      </c>
      <c r="Y113" s="11" t="s">
        <v>308</v>
      </c>
      <c r="Z113" s="11" t="s">
        <v>332</v>
      </c>
    </row>
    <row r="114" spans="1:26" ht="56.25" hidden="1" customHeight="1">
      <c r="A114" s="3">
        <v>107</v>
      </c>
      <c r="B114" s="41" t="s">
        <v>273</v>
      </c>
      <c r="C114" s="42" t="s">
        <v>274</v>
      </c>
      <c r="D114" s="42" t="s">
        <v>62</v>
      </c>
      <c r="E114" s="42" t="s">
        <v>46</v>
      </c>
      <c r="F114" s="42">
        <v>20</v>
      </c>
      <c r="G114" s="12"/>
      <c r="H114" s="23">
        <v>24000</v>
      </c>
      <c r="I114" s="13">
        <v>0.19</v>
      </c>
      <c r="J114" s="21">
        <v>28560</v>
      </c>
      <c r="K114" s="13">
        <v>571200</v>
      </c>
      <c r="L114" s="13">
        <v>571200</v>
      </c>
      <c r="M114" s="13"/>
      <c r="N114" s="13"/>
      <c r="O114" s="13"/>
      <c r="P114" s="13"/>
      <c r="Q114" s="12"/>
      <c r="R114" s="12"/>
      <c r="S114" s="12"/>
      <c r="T114" s="12"/>
      <c r="U114" s="13"/>
      <c r="V114" s="13"/>
      <c r="W114" s="59" t="s">
        <v>341</v>
      </c>
      <c r="X114" s="49">
        <v>1702</v>
      </c>
      <c r="Y114" s="11" t="s">
        <v>308</v>
      </c>
      <c r="Z114" s="11" t="s">
        <v>332</v>
      </c>
    </row>
    <row r="115" spans="1:26" ht="56.25" hidden="1" customHeight="1">
      <c r="A115" s="3">
        <v>108</v>
      </c>
      <c r="B115" s="41" t="s">
        <v>275</v>
      </c>
      <c r="C115" s="42" t="s">
        <v>276</v>
      </c>
      <c r="D115" s="42" t="s">
        <v>11</v>
      </c>
      <c r="E115" s="42" t="s">
        <v>46</v>
      </c>
      <c r="F115" s="42">
        <v>2</v>
      </c>
      <c r="G115" s="12"/>
      <c r="H115" s="23">
        <v>3169200</v>
      </c>
      <c r="I115" s="13">
        <v>0.19</v>
      </c>
      <c r="J115" s="21">
        <v>3771348</v>
      </c>
      <c r="K115" s="13">
        <v>7542696</v>
      </c>
      <c r="L115" s="13">
        <v>7542696</v>
      </c>
      <c r="M115" s="13"/>
      <c r="N115" s="13"/>
      <c r="O115" s="13"/>
      <c r="P115" s="13"/>
      <c r="Q115" s="12"/>
      <c r="R115" s="12"/>
      <c r="S115" s="12"/>
      <c r="T115" s="12"/>
      <c r="U115" s="13"/>
      <c r="V115" s="13"/>
      <c r="W115" s="59" t="s">
        <v>341</v>
      </c>
      <c r="X115" s="49">
        <v>392635</v>
      </c>
      <c r="Y115" s="11" t="s">
        <v>308</v>
      </c>
      <c r="Z115" s="11" t="s">
        <v>332</v>
      </c>
    </row>
    <row r="116" spans="1:26" ht="56.25" hidden="1" customHeight="1">
      <c r="A116" s="3">
        <v>109</v>
      </c>
      <c r="B116" s="41" t="s">
        <v>66</v>
      </c>
      <c r="C116" s="42" t="s">
        <v>277</v>
      </c>
      <c r="D116" s="42" t="s">
        <v>68</v>
      </c>
      <c r="E116" s="42" t="s">
        <v>69</v>
      </c>
      <c r="F116" s="42">
        <v>2</v>
      </c>
      <c r="G116" s="12"/>
      <c r="H116" s="23"/>
      <c r="I116" s="13"/>
      <c r="J116" s="21">
        <v>0</v>
      </c>
      <c r="K116" s="13">
        <v>0</v>
      </c>
      <c r="L116" s="13">
        <v>0</v>
      </c>
      <c r="M116" s="13"/>
      <c r="N116" s="13"/>
      <c r="O116" s="13"/>
      <c r="P116" s="13"/>
      <c r="Q116" s="12"/>
      <c r="R116" s="12"/>
      <c r="S116" s="12"/>
      <c r="T116" s="12"/>
      <c r="U116" s="13"/>
      <c r="V116" s="13"/>
      <c r="W116" s="59" t="s">
        <v>341</v>
      </c>
      <c r="X116" s="49">
        <v>71400</v>
      </c>
      <c r="Y116" s="11" t="s">
        <v>308</v>
      </c>
      <c r="Z116" s="11" t="s">
        <v>331</v>
      </c>
    </row>
    <row r="117" spans="1:26" ht="56.25" hidden="1" customHeight="1">
      <c r="A117" s="52">
        <v>110</v>
      </c>
      <c r="B117" s="41" t="s">
        <v>66</v>
      </c>
      <c r="C117" s="42" t="s">
        <v>278</v>
      </c>
      <c r="D117" s="42" t="s">
        <v>68</v>
      </c>
      <c r="E117" s="42" t="s">
        <v>69</v>
      </c>
      <c r="F117" s="42">
        <v>2</v>
      </c>
      <c r="G117" s="12"/>
      <c r="H117" s="23">
        <v>2800</v>
      </c>
      <c r="I117" s="13">
        <v>0.19</v>
      </c>
      <c r="J117" s="21" t="s">
        <v>311</v>
      </c>
      <c r="K117" s="13">
        <v>6664</v>
      </c>
      <c r="L117" s="13">
        <v>6664</v>
      </c>
      <c r="M117" s="13"/>
      <c r="N117" s="13"/>
      <c r="O117" s="13"/>
      <c r="P117" s="13"/>
      <c r="Q117" s="12"/>
      <c r="R117" s="12"/>
      <c r="S117" s="12"/>
      <c r="T117" s="12"/>
      <c r="U117" s="13"/>
      <c r="V117" s="13"/>
      <c r="W117" s="59" t="s">
        <v>341</v>
      </c>
      <c r="X117" s="49">
        <v>95200</v>
      </c>
      <c r="Y117" s="11" t="s">
        <v>308</v>
      </c>
      <c r="Z117" s="58" t="s">
        <v>311</v>
      </c>
    </row>
    <row r="118" spans="1:26" ht="56.25" customHeight="1">
      <c r="A118" s="3">
        <v>111</v>
      </c>
      <c r="B118" s="41" t="s">
        <v>242</v>
      </c>
      <c r="C118" s="42" t="s">
        <v>279</v>
      </c>
      <c r="D118" s="42" t="s">
        <v>62</v>
      </c>
      <c r="E118" s="42" t="s">
        <v>46</v>
      </c>
      <c r="F118" s="42">
        <v>1</v>
      </c>
      <c r="G118" s="12"/>
      <c r="H118" s="23">
        <v>1400</v>
      </c>
      <c r="I118" s="13">
        <v>0.19</v>
      </c>
      <c r="J118" s="21">
        <v>1666</v>
      </c>
      <c r="K118" s="13">
        <v>1666</v>
      </c>
      <c r="L118" s="13">
        <v>1666</v>
      </c>
      <c r="M118" s="13"/>
      <c r="N118" s="13"/>
      <c r="O118" s="13"/>
      <c r="P118" s="13"/>
      <c r="Q118" s="12"/>
      <c r="R118" s="12"/>
      <c r="S118" s="12"/>
      <c r="T118" s="12"/>
      <c r="U118" s="13"/>
      <c r="V118" s="13"/>
      <c r="W118" s="59" t="s">
        <v>341</v>
      </c>
      <c r="X118" s="49">
        <v>1666</v>
      </c>
      <c r="Y118" s="11" t="s">
        <v>309</v>
      </c>
      <c r="Z118" s="11" t="str">
        <f t="shared" si="2"/>
        <v>SI</v>
      </c>
    </row>
    <row r="119" spans="1:26" ht="56.25" hidden="1" customHeight="1">
      <c r="A119" s="3">
        <v>112</v>
      </c>
      <c r="B119" s="41" t="s">
        <v>280</v>
      </c>
      <c r="C119" s="42" t="s">
        <v>281</v>
      </c>
      <c r="D119" s="42" t="s">
        <v>62</v>
      </c>
      <c r="E119" s="42" t="s">
        <v>46</v>
      </c>
      <c r="F119" s="42">
        <v>2</v>
      </c>
      <c r="G119" s="12"/>
      <c r="H119" s="23">
        <v>13200</v>
      </c>
      <c r="I119" s="13">
        <v>0.19</v>
      </c>
      <c r="J119" s="21">
        <v>15708</v>
      </c>
      <c r="K119" s="13">
        <v>31416</v>
      </c>
      <c r="L119" s="13">
        <v>31416</v>
      </c>
      <c r="M119" s="13"/>
      <c r="N119" s="13"/>
      <c r="O119" s="13"/>
      <c r="P119" s="13"/>
      <c r="Q119" s="12"/>
      <c r="R119" s="12"/>
      <c r="S119" s="12"/>
      <c r="T119" s="12"/>
      <c r="U119" s="13"/>
      <c r="V119" s="13"/>
      <c r="W119" s="59" t="s">
        <v>341</v>
      </c>
      <c r="X119" s="49">
        <v>14518</v>
      </c>
      <c r="Y119" s="11" t="s">
        <v>308</v>
      </c>
      <c r="Z119" s="11" t="s">
        <v>332</v>
      </c>
    </row>
    <row r="120" spans="1:26" ht="56.25" hidden="1" customHeight="1">
      <c r="A120" s="3">
        <v>113</v>
      </c>
      <c r="B120" s="41" t="s">
        <v>282</v>
      </c>
      <c r="C120" s="42" t="s">
        <v>283</v>
      </c>
      <c r="D120" s="42" t="s">
        <v>11</v>
      </c>
      <c r="E120" s="42" t="s">
        <v>46</v>
      </c>
      <c r="F120" s="42">
        <v>5</v>
      </c>
      <c r="G120" s="12"/>
      <c r="H120" s="23"/>
      <c r="I120" s="13"/>
      <c r="J120" s="21">
        <v>0</v>
      </c>
      <c r="K120" s="13">
        <v>0</v>
      </c>
      <c r="L120" s="13">
        <v>0</v>
      </c>
      <c r="M120" s="13"/>
      <c r="N120" s="13"/>
      <c r="O120" s="13"/>
      <c r="P120" s="13"/>
      <c r="Q120" s="12"/>
      <c r="R120" s="12"/>
      <c r="S120" s="12"/>
      <c r="T120" s="12"/>
      <c r="U120" s="13"/>
      <c r="V120" s="13"/>
      <c r="W120" s="59" t="s">
        <v>341</v>
      </c>
      <c r="X120" s="49">
        <v>869</v>
      </c>
      <c r="Y120" s="11" t="s">
        <v>308</v>
      </c>
      <c r="Z120" s="11" t="s">
        <v>331</v>
      </c>
    </row>
    <row r="121" spans="1:26" ht="56.25" customHeight="1">
      <c r="A121" s="3">
        <v>114</v>
      </c>
      <c r="B121" s="41" t="s">
        <v>284</v>
      </c>
      <c r="C121" s="42" t="s">
        <v>285</v>
      </c>
      <c r="D121" s="42" t="s">
        <v>11</v>
      </c>
      <c r="E121" s="42" t="s">
        <v>46</v>
      </c>
      <c r="F121" s="42">
        <v>2</v>
      </c>
      <c r="G121" s="12"/>
      <c r="H121" s="23">
        <v>12300</v>
      </c>
      <c r="I121" s="13">
        <v>0.19</v>
      </c>
      <c r="J121" s="21">
        <v>14637</v>
      </c>
      <c r="K121" s="13">
        <v>29274</v>
      </c>
      <c r="L121" s="13">
        <v>29274</v>
      </c>
      <c r="M121" s="13"/>
      <c r="N121" s="13"/>
      <c r="O121" s="13"/>
      <c r="P121" s="13"/>
      <c r="Q121" s="12"/>
      <c r="R121" s="12"/>
      <c r="S121" s="12"/>
      <c r="T121" s="12"/>
      <c r="U121" s="13"/>
      <c r="V121" s="13"/>
      <c r="W121" s="59" t="s">
        <v>341</v>
      </c>
      <c r="X121" s="49">
        <v>14637</v>
      </c>
      <c r="Y121" s="11" t="s">
        <v>309</v>
      </c>
      <c r="Z121" s="11" t="str">
        <f t="shared" si="2"/>
        <v>SI</v>
      </c>
    </row>
    <row r="122" spans="1:26" ht="56.25" customHeight="1">
      <c r="A122" s="3">
        <v>115</v>
      </c>
      <c r="B122" s="41" t="s">
        <v>286</v>
      </c>
      <c r="C122" s="42" t="s">
        <v>287</v>
      </c>
      <c r="D122" s="42" t="s">
        <v>11</v>
      </c>
      <c r="E122" s="42" t="s">
        <v>104</v>
      </c>
      <c r="F122" s="42">
        <v>3</v>
      </c>
      <c r="G122" s="12"/>
      <c r="H122" s="23">
        <v>2200</v>
      </c>
      <c r="I122" s="51">
        <v>0.19</v>
      </c>
      <c r="J122" s="21">
        <v>2618</v>
      </c>
      <c r="K122" s="13">
        <v>7854</v>
      </c>
      <c r="L122" s="13">
        <v>7854</v>
      </c>
      <c r="M122" s="13"/>
      <c r="N122" s="13"/>
      <c r="O122" s="13"/>
      <c r="P122" s="13"/>
      <c r="Q122" s="12"/>
      <c r="R122" s="12"/>
      <c r="S122" s="12"/>
      <c r="T122" s="12"/>
      <c r="U122" s="13"/>
      <c r="V122" s="13"/>
      <c r="W122" s="59" t="s">
        <v>341</v>
      </c>
      <c r="X122" s="49">
        <v>6843</v>
      </c>
      <c r="Y122" s="11" t="s">
        <v>309</v>
      </c>
      <c r="Z122" s="11" t="str">
        <f t="shared" si="2"/>
        <v>SI</v>
      </c>
    </row>
    <row r="123" spans="1:26" ht="56.25" hidden="1" customHeight="1">
      <c r="A123" s="3">
        <v>116</v>
      </c>
      <c r="B123" s="41" t="s">
        <v>194</v>
      </c>
      <c r="C123" s="42" t="s">
        <v>288</v>
      </c>
      <c r="D123" s="42" t="s">
        <v>68</v>
      </c>
      <c r="E123" s="42" t="s">
        <v>136</v>
      </c>
      <c r="F123" s="42">
        <v>2</v>
      </c>
      <c r="G123" s="12"/>
      <c r="H123" s="23">
        <v>2200</v>
      </c>
      <c r="I123" s="13">
        <v>0.19</v>
      </c>
      <c r="J123" s="21">
        <v>2618</v>
      </c>
      <c r="K123" s="13">
        <v>5236</v>
      </c>
      <c r="L123" s="13">
        <v>5236</v>
      </c>
      <c r="M123" s="13"/>
      <c r="N123" s="13"/>
      <c r="O123" s="13"/>
      <c r="P123" s="13"/>
      <c r="Q123" s="12"/>
      <c r="R123" s="12"/>
      <c r="S123" s="12"/>
      <c r="T123" s="12"/>
      <c r="U123" s="13"/>
      <c r="V123" s="13"/>
      <c r="W123" s="59" t="s">
        <v>341</v>
      </c>
      <c r="X123" s="49">
        <v>2023</v>
      </c>
      <c r="Y123" s="11" t="s">
        <v>308</v>
      </c>
      <c r="Z123" s="11" t="s">
        <v>332</v>
      </c>
    </row>
    <row r="124" spans="1:26" ht="56.25" customHeight="1">
      <c r="A124" s="3">
        <v>117</v>
      </c>
      <c r="B124" s="41" t="s">
        <v>289</v>
      </c>
      <c r="C124" s="42" t="s">
        <v>290</v>
      </c>
      <c r="D124" s="42" t="s">
        <v>11</v>
      </c>
      <c r="E124" s="42" t="s">
        <v>136</v>
      </c>
      <c r="F124" s="42">
        <v>2</v>
      </c>
      <c r="G124" s="12"/>
      <c r="H124" s="23">
        <v>29800</v>
      </c>
      <c r="I124" s="13">
        <v>0.19</v>
      </c>
      <c r="J124" s="21">
        <v>35462</v>
      </c>
      <c r="K124" s="13">
        <v>70924</v>
      </c>
      <c r="L124" s="13">
        <v>70924</v>
      </c>
      <c r="M124" s="13"/>
      <c r="N124" s="13"/>
      <c r="O124" s="13"/>
      <c r="P124" s="13"/>
      <c r="Q124" s="12"/>
      <c r="R124" s="12"/>
      <c r="S124" s="12"/>
      <c r="T124" s="12"/>
      <c r="U124" s="13"/>
      <c r="V124" s="13"/>
      <c r="W124" s="59" t="s">
        <v>341</v>
      </c>
      <c r="X124" s="49">
        <v>35462</v>
      </c>
      <c r="Y124" s="11" t="s">
        <v>309</v>
      </c>
      <c r="Z124" s="11" t="str">
        <f t="shared" si="2"/>
        <v>SI</v>
      </c>
    </row>
    <row r="125" spans="1:26" ht="56.25" hidden="1" customHeight="1">
      <c r="A125" s="3">
        <v>118</v>
      </c>
      <c r="B125" s="41" t="s">
        <v>142</v>
      </c>
      <c r="C125" s="42" t="s">
        <v>291</v>
      </c>
      <c r="D125" s="42" t="s">
        <v>11</v>
      </c>
      <c r="E125" s="42" t="s">
        <v>144</v>
      </c>
      <c r="F125" s="42">
        <v>7</v>
      </c>
      <c r="G125" s="12"/>
      <c r="H125" s="23">
        <v>16000</v>
      </c>
      <c r="I125" s="13">
        <v>0.19</v>
      </c>
      <c r="J125" s="21">
        <v>19040</v>
      </c>
      <c r="K125" s="13">
        <v>133280</v>
      </c>
      <c r="L125" s="13">
        <v>133280</v>
      </c>
      <c r="M125" s="13"/>
      <c r="N125" s="13"/>
      <c r="O125" s="13"/>
      <c r="P125" s="13"/>
      <c r="Q125" s="12"/>
      <c r="R125" s="12"/>
      <c r="S125" s="12"/>
      <c r="T125" s="12"/>
      <c r="U125" s="13"/>
      <c r="V125" s="13"/>
      <c r="W125" s="59" t="s">
        <v>341</v>
      </c>
      <c r="X125" s="49">
        <v>12495</v>
      </c>
      <c r="Y125" s="11" t="s">
        <v>308</v>
      </c>
      <c r="Z125" s="11" t="s">
        <v>332</v>
      </c>
    </row>
    <row r="126" spans="1:26" ht="56.25" customHeight="1">
      <c r="A126" s="3">
        <v>119</v>
      </c>
      <c r="B126" s="41" t="s">
        <v>292</v>
      </c>
      <c r="C126" s="42" t="s">
        <v>293</v>
      </c>
      <c r="D126" s="42" t="s">
        <v>294</v>
      </c>
      <c r="E126" s="42" t="s">
        <v>295</v>
      </c>
      <c r="F126" s="42">
        <v>1</v>
      </c>
      <c r="G126" s="12"/>
      <c r="H126" s="23">
        <v>112000</v>
      </c>
      <c r="I126" s="13">
        <v>0.19</v>
      </c>
      <c r="J126" s="21">
        <v>133280</v>
      </c>
      <c r="K126" s="13">
        <v>133280</v>
      </c>
      <c r="L126" s="13">
        <v>133280</v>
      </c>
      <c r="M126" s="13"/>
      <c r="N126" s="13"/>
      <c r="O126" s="13"/>
      <c r="P126" s="13"/>
      <c r="Q126" s="12"/>
      <c r="R126" s="12"/>
      <c r="S126" s="12"/>
      <c r="T126" s="12"/>
      <c r="U126" s="13"/>
      <c r="V126" s="13"/>
      <c r="W126" s="59" t="s">
        <v>341</v>
      </c>
      <c r="X126" s="49">
        <v>133280</v>
      </c>
      <c r="Y126" s="11" t="s">
        <v>309</v>
      </c>
      <c r="Z126" s="11" t="str">
        <f t="shared" si="2"/>
        <v>SI</v>
      </c>
    </row>
    <row r="127" spans="1:26" ht="56.25" hidden="1" customHeight="1">
      <c r="A127" s="3">
        <v>120</v>
      </c>
      <c r="B127" s="41" t="s">
        <v>296</v>
      </c>
      <c r="C127" s="42" t="s">
        <v>297</v>
      </c>
      <c r="D127" s="42" t="s">
        <v>11</v>
      </c>
      <c r="E127" s="42" t="s">
        <v>136</v>
      </c>
      <c r="F127" s="42">
        <v>2</v>
      </c>
      <c r="G127" s="12"/>
      <c r="H127" s="23">
        <v>15400</v>
      </c>
      <c r="I127" s="13">
        <v>0.19</v>
      </c>
      <c r="J127" s="21">
        <v>18326</v>
      </c>
      <c r="K127" s="13">
        <v>36652</v>
      </c>
      <c r="L127" s="13">
        <v>36652</v>
      </c>
      <c r="M127" s="13"/>
      <c r="N127" s="13"/>
      <c r="O127" s="13"/>
      <c r="P127" s="13"/>
      <c r="Q127" s="12"/>
      <c r="R127" s="12"/>
      <c r="S127" s="12"/>
      <c r="T127" s="12"/>
      <c r="U127" s="13"/>
      <c r="V127" s="13"/>
      <c r="W127" s="59" t="s">
        <v>341</v>
      </c>
      <c r="X127" s="49">
        <v>17017</v>
      </c>
      <c r="Y127" s="11" t="s">
        <v>308</v>
      </c>
      <c r="Z127" s="11" t="s">
        <v>332</v>
      </c>
    </row>
    <row r="128" spans="1:26" ht="56.25" hidden="1" customHeight="1">
      <c r="A128" s="3">
        <v>121</v>
      </c>
      <c r="B128" s="41" t="s">
        <v>298</v>
      </c>
      <c r="C128" s="42" t="s">
        <v>299</v>
      </c>
      <c r="D128" s="42" t="s">
        <v>11</v>
      </c>
      <c r="E128" s="42" t="s">
        <v>46</v>
      </c>
      <c r="F128" s="42">
        <v>2</v>
      </c>
      <c r="G128" s="12"/>
      <c r="H128" s="23">
        <v>71500</v>
      </c>
      <c r="I128" s="13">
        <v>0.19</v>
      </c>
      <c r="J128" s="21">
        <v>85085</v>
      </c>
      <c r="K128" s="13">
        <v>170170</v>
      </c>
      <c r="L128" s="13">
        <v>170170</v>
      </c>
      <c r="M128" s="13"/>
      <c r="N128" s="13"/>
      <c r="O128" s="13"/>
      <c r="P128" s="13"/>
      <c r="Q128" s="12"/>
      <c r="R128" s="12"/>
      <c r="S128" s="12"/>
      <c r="T128" s="12"/>
      <c r="U128" s="13"/>
      <c r="V128" s="13"/>
      <c r="W128" s="59" t="s">
        <v>341</v>
      </c>
      <c r="X128" s="49">
        <v>10668</v>
      </c>
      <c r="Y128" s="11" t="s">
        <v>308</v>
      </c>
      <c r="Z128" s="11" t="s">
        <v>332</v>
      </c>
    </row>
    <row r="129" spans="1:26" ht="56.25" hidden="1" customHeight="1">
      <c r="A129" s="3">
        <v>122</v>
      </c>
      <c r="B129" s="47" t="s">
        <v>300</v>
      </c>
      <c r="C129" s="22" t="s">
        <v>301</v>
      </c>
      <c r="D129" s="22" t="s">
        <v>62</v>
      </c>
      <c r="E129" s="22" t="s">
        <v>46</v>
      </c>
      <c r="F129" s="22">
        <v>30</v>
      </c>
      <c r="G129" s="12"/>
      <c r="H129" s="23"/>
      <c r="I129" s="13"/>
      <c r="J129" s="21">
        <v>0</v>
      </c>
      <c r="K129" s="13">
        <v>0</v>
      </c>
      <c r="L129" s="13">
        <v>0</v>
      </c>
      <c r="M129" s="13"/>
      <c r="N129" s="13"/>
      <c r="O129" s="13"/>
      <c r="P129" s="13"/>
      <c r="Q129" s="12"/>
      <c r="R129" s="12"/>
      <c r="S129" s="12"/>
      <c r="T129" s="12"/>
      <c r="U129" s="13"/>
      <c r="V129" s="13"/>
      <c r="W129" s="59" t="s">
        <v>341</v>
      </c>
      <c r="X129" s="49">
        <v>1100</v>
      </c>
      <c r="Y129" s="11" t="s">
        <v>308</v>
      </c>
      <c r="Z129" s="11" t="s">
        <v>331</v>
      </c>
    </row>
    <row r="130" spans="1:26" ht="56.25" customHeight="1">
      <c r="A130" s="3">
        <v>123</v>
      </c>
      <c r="B130" s="47" t="s">
        <v>302</v>
      </c>
      <c r="C130" s="22" t="s">
        <v>303</v>
      </c>
      <c r="D130" s="22" t="s">
        <v>11</v>
      </c>
      <c r="E130" s="22" t="s">
        <v>46</v>
      </c>
      <c r="F130" s="22">
        <v>1</v>
      </c>
      <c r="G130" s="12"/>
      <c r="H130" s="23">
        <v>110000</v>
      </c>
      <c r="I130" s="13">
        <v>0.19</v>
      </c>
      <c r="J130" s="21">
        <v>130900</v>
      </c>
      <c r="K130" s="13">
        <v>130900</v>
      </c>
      <c r="L130" s="13">
        <v>130900</v>
      </c>
      <c r="M130" s="13"/>
      <c r="N130" s="13"/>
      <c r="O130" s="13"/>
      <c r="P130" s="13"/>
      <c r="Q130" s="12"/>
      <c r="R130" s="12"/>
      <c r="S130" s="12"/>
      <c r="T130" s="12"/>
      <c r="U130" s="13"/>
      <c r="V130" s="13"/>
      <c r="W130" s="59" t="s">
        <v>341</v>
      </c>
      <c r="X130" s="49">
        <v>130900</v>
      </c>
      <c r="Y130" s="11" t="s">
        <v>309</v>
      </c>
      <c r="Z130" s="11" t="str">
        <f t="shared" si="2"/>
        <v>SI</v>
      </c>
    </row>
    <row r="131" spans="1:26" ht="43.5" hidden="1" customHeight="1">
      <c r="A131" s="3">
        <v>124</v>
      </c>
      <c r="B131" s="47" t="s">
        <v>304</v>
      </c>
      <c r="C131" s="22" t="s">
        <v>305</v>
      </c>
      <c r="D131" s="22" t="s">
        <v>11</v>
      </c>
      <c r="E131" s="22" t="s">
        <v>46</v>
      </c>
      <c r="F131" s="22">
        <v>1</v>
      </c>
      <c r="G131" s="12"/>
      <c r="H131" s="23">
        <v>852000</v>
      </c>
      <c r="I131" s="13">
        <v>0.19</v>
      </c>
      <c r="J131" s="21">
        <v>1013880</v>
      </c>
      <c r="K131" s="13">
        <v>1013880</v>
      </c>
      <c r="L131" s="13">
        <v>1013880</v>
      </c>
      <c r="M131" s="13"/>
      <c r="N131" s="13"/>
      <c r="O131" s="13"/>
      <c r="P131" s="13"/>
      <c r="Q131" s="12"/>
      <c r="R131" s="12"/>
      <c r="S131" s="12"/>
      <c r="T131" s="12"/>
      <c r="U131" s="13" t="e">
        <f>MIN(J131,#REF!,#REF!)</f>
        <v>#REF!</v>
      </c>
      <c r="V131" s="13" t="e">
        <f>U131*F131</f>
        <v>#REF!</v>
      </c>
      <c r="W131" s="59" t="s">
        <v>341</v>
      </c>
      <c r="X131" s="49">
        <v>999957</v>
      </c>
      <c r="Y131" s="11" t="s">
        <v>308</v>
      </c>
      <c r="Z131" s="11" t="s">
        <v>332</v>
      </c>
    </row>
    <row r="132" spans="1:26" ht="26.25" hidden="1" customHeight="1">
      <c r="A132" s="88" t="s">
        <v>13</v>
      </c>
      <c r="B132" s="88"/>
      <c r="C132" s="88"/>
      <c r="D132" s="88"/>
      <c r="E132" s="88"/>
      <c r="F132" s="88"/>
      <c r="K132" s="5">
        <f>SUM(K8:K131)</f>
        <v>36909326</v>
      </c>
      <c r="U132" s="15"/>
      <c r="V132" s="15" t="e">
        <f>SUM(V8:V131)</f>
        <v>#REF!</v>
      </c>
      <c r="W132" s="16"/>
      <c r="X132" s="33"/>
    </row>
    <row r="133" spans="1:26" hidden="1">
      <c r="A133" s="79"/>
      <c r="B133" s="79"/>
      <c r="C133" s="79"/>
      <c r="D133" s="79"/>
      <c r="E133" s="79"/>
      <c r="F133" s="79"/>
    </row>
    <row r="134" spans="1:26" hidden="1"/>
    <row r="135" spans="1:26" hidden="1"/>
    <row r="136" spans="1:26" ht="15.75" hidden="1">
      <c r="J136" s="55" t="s">
        <v>312</v>
      </c>
      <c r="K136" s="56">
        <f>SUM(K9+K11+K15+K16+K18+K19+K20+K21+K22+K24+K25+K29+K31+K33+K34+K35+K38+K41+K42+K45+K46+K48+K49+K52+K56+K58+K59+K62+K63+K66+K67+K69+K78+K82+K83+K90+K91+K92+K93+K94+K95+K96+K100+K118+K121+K122+K124+K126+K130)</f>
        <v>5723607</v>
      </c>
    </row>
    <row r="137" spans="1:26" hidden="1">
      <c r="U137" s="54"/>
    </row>
  </sheetData>
  <autoFilter ref="Y1:Y137">
    <filterColumn colId="0">
      <filters>
        <filter val="ADJUDICADO"/>
      </filters>
    </filterColumn>
  </autoFilter>
  <mergeCells count="7">
    <mergeCell ref="A132:F132"/>
    <mergeCell ref="A133:F133"/>
    <mergeCell ref="A1:U1"/>
    <mergeCell ref="A2:U2"/>
    <mergeCell ref="A3:U4"/>
    <mergeCell ref="Q6:T6"/>
    <mergeCell ref="G6:O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zoomScale="75" zoomScaleNormal="75" workbookViewId="0">
      <selection activeCell="D30" sqref="D30"/>
    </sheetView>
  </sheetViews>
  <sheetFormatPr baseColWidth="10" defaultRowHeight="11.25"/>
  <cols>
    <col min="1" max="1" width="9" style="1" customWidth="1"/>
    <col min="2" max="2" width="27.7109375" style="1" bestFit="1" customWidth="1"/>
    <col min="3" max="3" width="33.140625" style="1" customWidth="1"/>
    <col min="4" max="4" width="10.140625" style="1" bestFit="1" customWidth="1"/>
    <col min="5" max="5" width="9.140625" style="1" bestFit="1" customWidth="1"/>
    <col min="6" max="6" width="9.140625" style="1" customWidth="1"/>
    <col min="7" max="7" width="17" style="1" hidden="1" customWidth="1"/>
    <col min="8" max="8" width="13.85546875" style="1" bestFit="1" customWidth="1"/>
    <col min="9" max="9" width="13.140625" style="1" bestFit="1" customWidth="1"/>
    <col min="10" max="10" width="13.7109375" style="1" customWidth="1"/>
    <col min="11" max="11" width="14.5703125" style="1" bestFit="1" customWidth="1"/>
    <col min="12" max="20" width="0" style="1" hidden="1" customWidth="1"/>
    <col min="21" max="22" width="25" style="1" customWidth="1"/>
    <col min="23" max="23" width="88" style="1" customWidth="1"/>
    <col min="24" max="16384" width="11.42578125" style="1"/>
  </cols>
  <sheetData>
    <row r="1" spans="1:23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24"/>
    </row>
    <row r="2" spans="1:23" ht="38.25" customHeight="1">
      <c r="A2" s="81" t="s">
        <v>38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25"/>
    </row>
    <row r="3" spans="1:23">
      <c r="A3" s="80" t="s">
        <v>27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26"/>
    </row>
    <row r="4" spans="1:23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26"/>
    </row>
    <row r="5" spans="1:23">
      <c r="A5" s="2"/>
      <c r="B5" s="2"/>
      <c r="C5" s="2"/>
      <c r="D5" s="2"/>
      <c r="E5" s="2"/>
      <c r="F5" s="2"/>
    </row>
    <row r="6" spans="1:23" ht="27" customHeight="1">
      <c r="A6" s="2"/>
      <c r="B6" s="2"/>
      <c r="C6" s="2"/>
      <c r="D6" s="2"/>
      <c r="E6" s="2"/>
      <c r="F6" s="2"/>
      <c r="G6" s="82" t="s">
        <v>317</v>
      </c>
      <c r="H6" s="83"/>
      <c r="I6" s="83"/>
      <c r="J6" s="83"/>
      <c r="K6" s="83"/>
      <c r="L6" s="83"/>
      <c r="M6" s="83"/>
      <c r="N6" s="83"/>
      <c r="O6" s="84"/>
      <c r="P6" s="53" t="s">
        <v>33</v>
      </c>
      <c r="Q6" s="87"/>
      <c r="R6" s="87"/>
      <c r="S6" s="87"/>
      <c r="T6" s="87"/>
    </row>
    <row r="7" spans="1:23" ht="67.5">
      <c r="A7" s="3" t="s">
        <v>24</v>
      </c>
      <c r="B7" s="3" t="s">
        <v>10</v>
      </c>
      <c r="C7" s="3" t="s">
        <v>1</v>
      </c>
      <c r="D7" s="3" t="s">
        <v>14</v>
      </c>
      <c r="E7" s="3" t="s">
        <v>2</v>
      </c>
      <c r="F7" s="4" t="s">
        <v>3</v>
      </c>
      <c r="G7" s="20" t="s">
        <v>4</v>
      </c>
      <c r="H7" s="20" t="s">
        <v>16</v>
      </c>
      <c r="I7" s="20" t="s">
        <v>17</v>
      </c>
      <c r="J7" s="6" t="s">
        <v>5</v>
      </c>
      <c r="K7" s="6" t="s">
        <v>6</v>
      </c>
      <c r="L7" s="6" t="s">
        <v>7</v>
      </c>
      <c r="M7" s="6" t="s">
        <v>8</v>
      </c>
      <c r="N7" s="6" t="s">
        <v>12</v>
      </c>
      <c r="O7" s="6" t="s">
        <v>15</v>
      </c>
      <c r="P7" s="7" t="s">
        <v>4</v>
      </c>
      <c r="Q7" s="10" t="s">
        <v>7</v>
      </c>
      <c r="R7" s="10" t="s">
        <v>8</v>
      </c>
      <c r="S7" s="10" t="s">
        <v>12</v>
      </c>
      <c r="T7" s="10" t="s">
        <v>15</v>
      </c>
      <c r="U7" s="11" t="s">
        <v>18</v>
      </c>
      <c r="V7" s="11" t="s">
        <v>31</v>
      </c>
      <c r="W7" s="11" t="s">
        <v>19</v>
      </c>
    </row>
    <row r="8" spans="1:23" ht="109.5" customHeight="1">
      <c r="A8" s="3">
        <v>1</v>
      </c>
      <c r="B8" s="42" t="s">
        <v>313</v>
      </c>
      <c r="C8" s="42" t="s">
        <v>314</v>
      </c>
      <c r="D8" s="42" t="s">
        <v>11</v>
      </c>
      <c r="E8" s="42" t="s">
        <v>315</v>
      </c>
      <c r="F8" s="42">
        <v>18</v>
      </c>
      <c r="G8" s="57" t="s">
        <v>316</v>
      </c>
      <c r="H8" s="23">
        <v>355568.64000000001</v>
      </c>
      <c r="I8" s="13">
        <v>67558.041599999997</v>
      </c>
      <c r="J8" s="21">
        <v>423127</v>
      </c>
      <c r="K8" s="13">
        <f>J8*F8</f>
        <v>7616286</v>
      </c>
      <c r="L8" s="13"/>
      <c r="M8" s="13"/>
      <c r="N8" s="13"/>
      <c r="O8" s="13"/>
      <c r="P8" s="13"/>
      <c r="Q8" s="12" t="s">
        <v>20</v>
      </c>
      <c r="R8" s="12">
        <v>19</v>
      </c>
      <c r="S8" s="12" t="s">
        <v>21</v>
      </c>
      <c r="T8" s="12"/>
      <c r="U8" s="13">
        <f>J8</f>
        <v>423127</v>
      </c>
      <c r="V8" s="13">
        <f>U8*F8</f>
        <v>7616286</v>
      </c>
      <c r="W8" s="14" t="str">
        <f>IF(U8=J8,$G$6,IF(U8=#REF!,$P$6,IF(U8=#REF!,#REF!)))</f>
        <v>ABLOY COLOMBIA</v>
      </c>
    </row>
    <row r="9" spans="1:23" ht="29.25" customHeight="1">
      <c r="A9" s="78" t="s">
        <v>13</v>
      </c>
      <c r="B9" s="78"/>
      <c r="C9" s="78"/>
      <c r="D9" s="78"/>
      <c r="E9" s="78"/>
      <c r="F9" s="78"/>
      <c r="K9" s="20">
        <f>SUM(K8:K8)</f>
        <v>7616286</v>
      </c>
      <c r="U9" s="15">
        <f>SUM(U8:U8)</f>
        <v>423127</v>
      </c>
      <c r="V9" s="29">
        <f>SUM(V8:V8)</f>
        <v>7616286</v>
      </c>
      <c r="W9" s="16"/>
    </row>
    <row r="10" spans="1:23">
      <c r="A10" s="79"/>
      <c r="B10" s="79"/>
      <c r="C10" s="79"/>
      <c r="D10" s="79"/>
      <c r="E10" s="79"/>
      <c r="F10" s="79"/>
    </row>
    <row r="11" spans="1:23" ht="48" customHeight="1">
      <c r="A11" s="90" t="s">
        <v>9</v>
      </c>
      <c r="B11" s="90"/>
      <c r="C11" s="90"/>
      <c r="D11" s="90"/>
      <c r="E11" s="90"/>
      <c r="F11" s="90"/>
    </row>
    <row r="12" spans="1:23">
      <c r="A12" s="19"/>
      <c r="B12" s="19"/>
      <c r="C12" s="19"/>
      <c r="D12" s="19"/>
      <c r="E12" s="19"/>
      <c r="F12" s="19"/>
    </row>
    <row r="13" spans="1:23">
      <c r="A13" s="19"/>
      <c r="B13" s="19"/>
      <c r="C13" s="19"/>
      <c r="D13" s="19"/>
      <c r="E13" s="19"/>
      <c r="F13" s="19"/>
    </row>
    <row r="16" spans="1:23">
      <c r="B16" s="2"/>
      <c r="C16" s="2"/>
    </row>
  </sheetData>
  <autoFilter ref="W1:W16"/>
  <mergeCells count="8">
    <mergeCell ref="A9:F9"/>
    <mergeCell ref="A10:F10"/>
    <mergeCell ref="A11:F11"/>
    <mergeCell ref="A1:U1"/>
    <mergeCell ref="A2:U2"/>
    <mergeCell ref="A3:U4"/>
    <mergeCell ref="G6:O6"/>
    <mergeCell ref="Q6:T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8"/>
  <sheetViews>
    <sheetView workbookViewId="0">
      <selection activeCell="D14" sqref="D14"/>
    </sheetView>
  </sheetViews>
  <sheetFormatPr baseColWidth="10" defaultRowHeight="15"/>
  <cols>
    <col min="2" max="2" width="16.42578125" customWidth="1"/>
    <col min="3" max="3" width="6.28515625" customWidth="1"/>
    <col min="4" max="4" width="47.28515625" customWidth="1"/>
    <col min="5" max="5" width="21.85546875" customWidth="1"/>
    <col min="6" max="6" width="11.85546875" bestFit="1" customWidth="1"/>
    <col min="8" max="8" width="13.7109375" customWidth="1"/>
    <col min="10" max="10" width="15" customWidth="1"/>
    <col min="13" max="13" width="15.7109375" customWidth="1"/>
  </cols>
  <sheetData>
    <row r="2" spans="2:13">
      <c r="B2" s="27"/>
      <c r="H2" s="27" t="s">
        <v>338</v>
      </c>
      <c r="I2" s="27" t="s">
        <v>335</v>
      </c>
      <c r="J2" s="27" t="s">
        <v>340</v>
      </c>
      <c r="K2" s="27" t="s">
        <v>311</v>
      </c>
      <c r="M2" s="27" t="s">
        <v>343</v>
      </c>
    </row>
    <row r="3" spans="2:13">
      <c r="B3" s="70" t="s">
        <v>19</v>
      </c>
      <c r="C3" s="60" t="s">
        <v>29</v>
      </c>
      <c r="D3" s="61" t="s">
        <v>28</v>
      </c>
      <c r="E3" s="60" t="s">
        <v>22</v>
      </c>
      <c r="H3" s="3">
        <v>2</v>
      </c>
      <c r="I3" s="3">
        <v>1</v>
      </c>
      <c r="J3" s="3">
        <v>7</v>
      </c>
      <c r="K3" s="3">
        <v>3</v>
      </c>
      <c r="M3" s="3">
        <v>1</v>
      </c>
    </row>
    <row r="4" spans="2:13" ht="22.5">
      <c r="B4" s="72" t="s">
        <v>306</v>
      </c>
      <c r="C4" s="60">
        <v>1</v>
      </c>
      <c r="D4" s="75" t="s">
        <v>307</v>
      </c>
      <c r="E4" s="63">
        <f>'ANEXO 1 '!L14</f>
        <v>1074213</v>
      </c>
      <c r="H4" s="3">
        <v>4</v>
      </c>
      <c r="I4" s="3">
        <v>5</v>
      </c>
      <c r="J4" s="3">
        <v>10</v>
      </c>
      <c r="K4" s="3">
        <v>48</v>
      </c>
      <c r="M4" s="3">
        <v>3</v>
      </c>
    </row>
    <row r="5" spans="2:13">
      <c r="B5" s="72"/>
      <c r="C5" s="64"/>
      <c r="D5" s="64"/>
      <c r="E5" s="63"/>
      <c r="H5" s="3">
        <v>8</v>
      </c>
      <c r="I5" s="3">
        <v>6</v>
      </c>
      <c r="J5" s="3">
        <v>16</v>
      </c>
      <c r="K5" s="3">
        <v>73</v>
      </c>
      <c r="M5" s="3">
        <v>5</v>
      </c>
    </row>
    <row r="6" spans="2:13" ht="22.5">
      <c r="B6" s="72" t="s">
        <v>30</v>
      </c>
      <c r="C6" s="64"/>
      <c r="D6" s="62"/>
      <c r="E6" s="65">
        <f>E4</f>
        <v>1074213</v>
      </c>
      <c r="H6" s="3">
        <v>9</v>
      </c>
      <c r="I6" s="3">
        <v>29</v>
      </c>
      <c r="J6" s="3">
        <v>19</v>
      </c>
      <c r="K6" s="3">
        <v>74</v>
      </c>
      <c r="M6" s="3">
        <v>6</v>
      </c>
    </row>
    <row r="7" spans="2:13">
      <c r="B7" s="72"/>
      <c r="C7" s="64"/>
      <c r="D7" s="62"/>
      <c r="E7" s="65"/>
      <c r="H7" s="3">
        <v>11</v>
      </c>
      <c r="I7" s="3">
        <v>30</v>
      </c>
      <c r="J7" s="3">
        <v>20</v>
      </c>
      <c r="K7" s="52">
        <v>110</v>
      </c>
      <c r="M7" s="3">
        <v>7</v>
      </c>
    </row>
    <row r="8" spans="2:13">
      <c r="B8" s="72"/>
      <c r="C8" s="62"/>
      <c r="D8" s="62"/>
      <c r="E8" s="62"/>
      <c r="H8" s="3">
        <v>12</v>
      </c>
      <c r="I8" s="3">
        <v>40</v>
      </c>
      <c r="J8" s="3">
        <v>21</v>
      </c>
      <c r="M8" s="3">
        <v>10</v>
      </c>
    </row>
    <row r="9" spans="2:13">
      <c r="B9" s="74" t="s">
        <v>19</v>
      </c>
      <c r="C9" s="60" t="s">
        <v>29</v>
      </c>
      <c r="D9" s="61" t="s">
        <v>28</v>
      </c>
      <c r="E9" s="60" t="s">
        <v>22</v>
      </c>
      <c r="H9" s="3">
        <v>13</v>
      </c>
      <c r="I9" s="3">
        <v>43</v>
      </c>
      <c r="J9" s="3">
        <v>23</v>
      </c>
      <c r="M9" s="3">
        <v>16</v>
      </c>
    </row>
    <row r="10" spans="2:13" ht="36.75" customHeight="1">
      <c r="B10" s="72" t="s">
        <v>306</v>
      </c>
      <c r="C10" s="60">
        <v>2</v>
      </c>
      <c r="D10" s="66" t="s">
        <v>320</v>
      </c>
      <c r="E10" s="63">
        <f>'Anexo 2 '!K136</f>
        <v>5723607</v>
      </c>
      <c r="H10" s="3">
        <v>14</v>
      </c>
      <c r="I10" s="3">
        <v>47</v>
      </c>
      <c r="J10" s="3">
        <v>25</v>
      </c>
      <c r="M10" s="3">
        <v>19</v>
      </c>
    </row>
    <row r="11" spans="2:13">
      <c r="B11" s="72"/>
      <c r="C11" s="60"/>
      <c r="D11" s="67"/>
      <c r="E11" s="63"/>
      <c r="H11" s="3">
        <v>15</v>
      </c>
      <c r="I11" s="3">
        <v>50</v>
      </c>
      <c r="J11" s="3">
        <v>32</v>
      </c>
      <c r="M11" s="3">
        <v>20</v>
      </c>
    </row>
    <row r="12" spans="2:13" ht="22.5">
      <c r="B12" s="72" t="s">
        <v>32</v>
      </c>
      <c r="C12" s="64"/>
      <c r="D12" s="62"/>
      <c r="E12" s="65">
        <f>E10</f>
        <v>5723607</v>
      </c>
      <c r="H12" s="3">
        <v>17</v>
      </c>
      <c r="I12" s="3">
        <v>57</v>
      </c>
      <c r="J12" s="3">
        <v>33</v>
      </c>
      <c r="M12" s="3">
        <v>21</v>
      </c>
    </row>
    <row r="13" spans="2:13">
      <c r="B13" s="72"/>
      <c r="C13" s="62"/>
      <c r="D13" s="62"/>
      <c r="E13" s="62"/>
      <c r="H13" s="3">
        <v>18</v>
      </c>
      <c r="I13" s="3">
        <v>64</v>
      </c>
      <c r="J13" s="3">
        <v>36</v>
      </c>
      <c r="M13" s="3">
        <v>23</v>
      </c>
    </row>
    <row r="14" spans="2:13">
      <c r="B14" s="74" t="s">
        <v>19</v>
      </c>
      <c r="C14" s="60" t="s">
        <v>29</v>
      </c>
      <c r="D14" s="61" t="s">
        <v>28</v>
      </c>
      <c r="E14" s="60" t="s">
        <v>22</v>
      </c>
      <c r="H14" s="3">
        <v>22</v>
      </c>
      <c r="I14" s="3">
        <v>65</v>
      </c>
      <c r="J14" s="3">
        <v>37</v>
      </c>
      <c r="M14" s="3">
        <v>25</v>
      </c>
    </row>
    <row r="15" spans="2:13">
      <c r="B15" s="72" t="s">
        <v>317</v>
      </c>
      <c r="C15" s="60">
        <v>6</v>
      </c>
      <c r="D15" s="67" t="s">
        <v>318</v>
      </c>
      <c r="E15" s="63">
        <f>'anexo 6'!V9</f>
        <v>7616286</v>
      </c>
      <c r="H15" s="3">
        <v>24</v>
      </c>
      <c r="I15" s="3">
        <v>66</v>
      </c>
      <c r="J15" s="3">
        <v>44</v>
      </c>
      <c r="M15" s="3">
        <v>29</v>
      </c>
    </row>
    <row r="16" spans="2:13">
      <c r="B16" s="62"/>
      <c r="C16" s="64"/>
      <c r="D16" s="62"/>
      <c r="E16" s="65">
        <f>SUM(E15:E15)</f>
        <v>7616286</v>
      </c>
      <c r="H16" s="3">
        <v>26</v>
      </c>
      <c r="I16" s="3">
        <v>67</v>
      </c>
      <c r="J16" s="3">
        <v>46</v>
      </c>
      <c r="M16" s="3">
        <v>30</v>
      </c>
    </row>
    <row r="17" spans="2:13">
      <c r="B17" s="62"/>
      <c r="C17" s="62"/>
      <c r="D17" s="62"/>
      <c r="E17" s="62"/>
      <c r="H17" s="3">
        <v>27</v>
      </c>
      <c r="I17" s="3">
        <v>68</v>
      </c>
      <c r="J17" s="3">
        <v>53</v>
      </c>
      <c r="M17" s="3">
        <v>32</v>
      </c>
    </row>
    <row r="18" spans="2:13">
      <c r="H18" s="3">
        <v>28</v>
      </c>
      <c r="I18" s="3">
        <v>69</v>
      </c>
      <c r="J18" s="3">
        <v>54</v>
      </c>
      <c r="M18" s="3">
        <v>33</v>
      </c>
    </row>
    <row r="19" spans="2:13">
      <c r="B19" s="69" t="s">
        <v>41</v>
      </c>
      <c r="C19" s="70" t="s">
        <v>319</v>
      </c>
      <c r="D19" s="70" t="s">
        <v>28</v>
      </c>
      <c r="E19" s="68"/>
      <c r="H19" s="3">
        <v>31</v>
      </c>
      <c r="I19" s="3">
        <v>70</v>
      </c>
      <c r="J19" s="3">
        <v>58</v>
      </c>
      <c r="M19" s="3">
        <v>36</v>
      </c>
    </row>
    <row r="20" spans="2:13" ht="25.5" customHeight="1">
      <c r="B20" s="71"/>
      <c r="C20" s="60"/>
      <c r="D20" s="72" t="s">
        <v>334</v>
      </c>
      <c r="E20" s="60" t="s">
        <v>333</v>
      </c>
      <c r="H20" s="3">
        <v>34</v>
      </c>
      <c r="I20" s="3">
        <v>80</v>
      </c>
      <c r="J20" s="3">
        <v>61</v>
      </c>
      <c r="M20" s="3">
        <v>37</v>
      </c>
    </row>
    <row r="21" spans="2:13" ht="41.25" customHeight="1">
      <c r="B21" s="71"/>
      <c r="C21" s="60"/>
      <c r="D21" s="72" t="s">
        <v>339</v>
      </c>
      <c r="E21" s="60" t="s">
        <v>335</v>
      </c>
      <c r="H21" s="3">
        <v>35</v>
      </c>
      <c r="I21" s="3">
        <v>94</v>
      </c>
      <c r="J21" s="3">
        <v>63</v>
      </c>
      <c r="M21" s="3">
        <v>40</v>
      </c>
    </row>
    <row r="22" spans="2:13" ht="58.5" customHeight="1">
      <c r="B22" s="71"/>
      <c r="C22" s="60"/>
      <c r="D22" s="72" t="s">
        <v>337</v>
      </c>
      <c r="E22" s="72" t="s">
        <v>336</v>
      </c>
      <c r="H22" s="3">
        <v>38</v>
      </c>
      <c r="I22" s="3">
        <v>95</v>
      </c>
      <c r="J22" s="3">
        <v>72</v>
      </c>
      <c r="M22" s="3">
        <v>43</v>
      </c>
    </row>
    <row r="23" spans="2:13">
      <c r="B23" s="73"/>
      <c r="C23" s="60" t="s">
        <v>321</v>
      </c>
      <c r="D23" s="60" t="s">
        <v>322</v>
      </c>
      <c r="E23" s="60" t="s">
        <v>330</v>
      </c>
      <c r="H23" s="3">
        <v>39</v>
      </c>
      <c r="I23" s="3">
        <v>96</v>
      </c>
      <c r="J23" s="3">
        <v>77</v>
      </c>
      <c r="M23" s="3">
        <v>44</v>
      </c>
    </row>
    <row r="24" spans="2:13">
      <c r="B24" s="73"/>
      <c r="C24" s="60" t="s">
        <v>323</v>
      </c>
      <c r="D24" s="60" t="s">
        <v>322</v>
      </c>
      <c r="E24" s="60" t="s">
        <v>330</v>
      </c>
      <c r="H24" s="3">
        <v>41</v>
      </c>
      <c r="I24" s="3">
        <v>97</v>
      </c>
      <c r="J24" s="3">
        <v>78</v>
      </c>
      <c r="M24" s="3">
        <v>46</v>
      </c>
    </row>
    <row r="25" spans="2:13">
      <c r="B25" s="73"/>
      <c r="C25" s="60" t="s">
        <v>324</v>
      </c>
      <c r="D25" s="60" t="s">
        <v>322</v>
      </c>
      <c r="E25" s="60" t="s">
        <v>330</v>
      </c>
      <c r="H25" s="3">
        <v>42</v>
      </c>
      <c r="I25" s="3">
        <v>98</v>
      </c>
      <c r="J25" s="3">
        <v>79</v>
      </c>
      <c r="M25" s="3">
        <v>47</v>
      </c>
    </row>
    <row r="26" spans="2:13">
      <c r="B26" s="73"/>
      <c r="C26" s="60" t="s">
        <v>325</v>
      </c>
      <c r="D26" s="60" t="s">
        <v>322</v>
      </c>
      <c r="E26" s="60" t="s">
        <v>330</v>
      </c>
      <c r="H26" s="3">
        <v>45</v>
      </c>
      <c r="I26" s="3">
        <v>99</v>
      </c>
      <c r="J26" s="3">
        <v>81</v>
      </c>
      <c r="M26" s="3">
        <v>48</v>
      </c>
    </row>
    <row r="27" spans="2:13">
      <c r="B27" s="73"/>
      <c r="C27" s="60" t="s">
        <v>326</v>
      </c>
      <c r="D27" s="60" t="s">
        <v>322</v>
      </c>
      <c r="E27" s="60" t="s">
        <v>330</v>
      </c>
      <c r="H27" s="3">
        <v>49</v>
      </c>
      <c r="I27" s="3">
        <v>100</v>
      </c>
      <c r="J27" s="3">
        <v>82</v>
      </c>
      <c r="M27" s="3">
        <v>50</v>
      </c>
    </row>
    <row r="28" spans="2:13">
      <c r="B28" s="73"/>
      <c r="C28" s="60" t="s">
        <v>327</v>
      </c>
      <c r="D28" s="60" t="s">
        <v>322</v>
      </c>
      <c r="E28" s="60" t="s">
        <v>330</v>
      </c>
      <c r="H28" s="3">
        <v>51</v>
      </c>
      <c r="I28" s="3">
        <v>104</v>
      </c>
      <c r="J28" s="3">
        <v>90</v>
      </c>
      <c r="M28" s="3">
        <v>53</v>
      </c>
    </row>
    <row r="29" spans="2:13">
      <c r="B29" s="73"/>
      <c r="C29" s="60" t="s">
        <v>328</v>
      </c>
      <c r="D29" s="60" t="s">
        <v>322</v>
      </c>
      <c r="E29" s="60" t="s">
        <v>330</v>
      </c>
      <c r="H29" s="3">
        <v>52</v>
      </c>
      <c r="I29" s="3">
        <v>105</v>
      </c>
      <c r="J29" s="3">
        <v>91</v>
      </c>
      <c r="M29" s="3">
        <v>54</v>
      </c>
    </row>
    <row r="30" spans="2:13">
      <c r="B30" s="73"/>
      <c r="C30" s="60" t="s">
        <v>329</v>
      </c>
      <c r="D30" s="60" t="s">
        <v>322</v>
      </c>
      <c r="E30" s="60" t="s">
        <v>330</v>
      </c>
      <c r="H30" s="3">
        <v>55</v>
      </c>
      <c r="I30" s="3">
        <v>109</v>
      </c>
      <c r="J30" s="3">
        <v>92</v>
      </c>
      <c r="M30" s="3">
        <v>57</v>
      </c>
    </row>
    <row r="31" spans="2:13">
      <c r="B31" s="73"/>
      <c r="C31" s="62"/>
      <c r="D31" s="62"/>
      <c r="E31" s="62"/>
      <c r="H31" s="3">
        <v>56</v>
      </c>
      <c r="I31" s="3">
        <v>113</v>
      </c>
      <c r="J31" s="3">
        <v>101</v>
      </c>
      <c r="M31" s="3">
        <v>58</v>
      </c>
    </row>
    <row r="32" spans="2:13">
      <c r="H32" s="3">
        <v>59</v>
      </c>
      <c r="I32" s="3">
        <v>122</v>
      </c>
      <c r="J32" s="3">
        <v>102</v>
      </c>
      <c r="M32" s="3">
        <v>61</v>
      </c>
    </row>
    <row r="33" spans="8:13">
      <c r="H33" s="3">
        <v>60</v>
      </c>
      <c r="J33" s="3">
        <v>103</v>
      </c>
      <c r="M33" s="3">
        <v>63</v>
      </c>
    </row>
    <row r="34" spans="8:13">
      <c r="H34" s="3">
        <v>62</v>
      </c>
      <c r="J34" s="3">
        <v>106</v>
      </c>
      <c r="M34" s="3">
        <v>64</v>
      </c>
    </row>
    <row r="35" spans="8:13">
      <c r="H35" s="3">
        <v>71</v>
      </c>
      <c r="J35" s="3">
        <v>107</v>
      </c>
      <c r="M35" s="3">
        <v>65</v>
      </c>
    </row>
    <row r="36" spans="8:13">
      <c r="H36" s="3">
        <v>75</v>
      </c>
      <c r="J36" s="3">
        <v>108</v>
      </c>
      <c r="M36" s="3">
        <v>66</v>
      </c>
    </row>
    <row r="37" spans="8:13">
      <c r="H37" s="3">
        <v>76</v>
      </c>
      <c r="J37" s="3">
        <v>112</v>
      </c>
      <c r="M37" s="3">
        <v>67</v>
      </c>
    </row>
    <row r="38" spans="8:13">
      <c r="H38" s="3">
        <v>83</v>
      </c>
      <c r="J38" s="3">
        <v>116</v>
      </c>
      <c r="M38" s="3">
        <v>68</v>
      </c>
    </row>
    <row r="39" spans="8:13">
      <c r="H39" s="3">
        <v>84</v>
      </c>
      <c r="J39" s="3">
        <v>118</v>
      </c>
      <c r="M39" s="3">
        <v>69</v>
      </c>
    </row>
    <row r="40" spans="8:13">
      <c r="H40" s="3">
        <v>85</v>
      </c>
      <c r="J40" s="3">
        <v>120</v>
      </c>
      <c r="M40" s="3">
        <v>70</v>
      </c>
    </row>
    <row r="41" spans="8:13">
      <c r="H41" s="3">
        <v>86</v>
      </c>
      <c r="J41" s="3">
        <v>121</v>
      </c>
      <c r="M41" s="3">
        <v>72</v>
      </c>
    </row>
    <row r="42" spans="8:13">
      <c r="H42" s="3">
        <v>87</v>
      </c>
      <c r="J42" s="3">
        <v>124</v>
      </c>
      <c r="M42" s="3">
        <v>73</v>
      </c>
    </row>
    <row r="43" spans="8:13">
      <c r="H43" s="3">
        <v>88</v>
      </c>
      <c r="M43" s="3">
        <v>74</v>
      </c>
    </row>
    <row r="44" spans="8:13">
      <c r="H44" s="3">
        <v>89</v>
      </c>
      <c r="M44" s="3">
        <v>77</v>
      </c>
    </row>
    <row r="45" spans="8:13">
      <c r="H45" s="3">
        <v>93</v>
      </c>
      <c r="M45" s="3">
        <v>78</v>
      </c>
    </row>
    <row r="46" spans="8:13">
      <c r="H46" s="3">
        <v>111</v>
      </c>
      <c r="M46" s="3">
        <v>79</v>
      </c>
    </row>
    <row r="47" spans="8:13">
      <c r="H47" s="3">
        <v>114</v>
      </c>
      <c r="M47" s="3">
        <v>80</v>
      </c>
    </row>
    <row r="48" spans="8:13">
      <c r="H48" s="3">
        <v>115</v>
      </c>
      <c r="M48" s="3">
        <v>81</v>
      </c>
    </row>
    <row r="49" spans="8:13">
      <c r="H49" s="3">
        <v>117</v>
      </c>
      <c r="M49" s="3">
        <v>82</v>
      </c>
    </row>
    <row r="50" spans="8:13">
      <c r="H50" s="3">
        <v>119</v>
      </c>
      <c r="M50" s="3">
        <v>90</v>
      </c>
    </row>
    <row r="51" spans="8:13">
      <c r="H51" s="3">
        <v>123</v>
      </c>
      <c r="M51" s="3">
        <v>91</v>
      </c>
    </row>
    <row r="52" spans="8:13">
      <c r="M52" s="3">
        <v>92</v>
      </c>
    </row>
    <row r="53" spans="8:13">
      <c r="H53">
        <f>COUNT(H3:H51)</f>
        <v>49</v>
      </c>
      <c r="I53">
        <f>COUNT(I3:I32)</f>
        <v>30</v>
      </c>
      <c r="J53">
        <f>COUNT(J3:J42)</f>
        <v>40</v>
      </c>
      <c r="K53">
        <f>COUNT(K3:K7)</f>
        <v>5</v>
      </c>
      <c r="L53">
        <f>SUM(H53:K53)</f>
        <v>124</v>
      </c>
      <c r="M53" s="3">
        <v>94</v>
      </c>
    </row>
    <row r="54" spans="8:13">
      <c r="M54" s="3">
        <v>95</v>
      </c>
    </row>
    <row r="55" spans="8:13">
      <c r="M55" s="3">
        <v>96</v>
      </c>
    </row>
    <row r="56" spans="8:13">
      <c r="M56" s="3">
        <v>97</v>
      </c>
    </row>
    <row r="57" spans="8:13">
      <c r="M57" s="3">
        <v>98</v>
      </c>
    </row>
    <row r="58" spans="8:13">
      <c r="M58" s="3">
        <v>99</v>
      </c>
    </row>
    <row r="59" spans="8:13">
      <c r="M59" s="3">
        <v>100</v>
      </c>
    </row>
    <row r="60" spans="8:13">
      <c r="M60" s="3">
        <v>101</v>
      </c>
    </row>
    <row r="61" spans="8:13">
      <c r="M61" s="3">
        <v>102</v>
      </c>
    </row>
    <row r="62" spans="8:13">
      <c r="M62" s="3">
        <v>103</v>
      </c>
    </row>
    <row r="63" spans="8:13">
      <c r="M63" s="3">
        <v>104</v>
      </c>
    </row>
    <row r="64" spans="8:13">
      <c r="M64" s="3">
        <v>105</v>
      </c>
    </row>
    <row r="65" spans="13:13">
      <c r="M65" s="3">
        <v>106</v>
      </c>
    </row>
    <row r="66" spans="13:13">
      <c r="M66" s="3">
        <v>107</v>
      </c>
    </row>
    <row r="67" spans="13:13">
      <c r="M67" s="3">
        <v>108</v>
      </c>
    </row>
    <row r="68" spans="13:13">
      <c r="M68" s="3">
        <v>109</v>
      </c>
    </row>
    <row r="69" spans="13:13">
      <c r="M69" s="52">
        <v>110</v>
      </c>
    </row>
    <row r="70" spans="13:13">
      <c r="M70" s="3">
        <v>112</v>
      </c>
    </row>
    <row r="71" spans="13:13">
      <c r="M71" s="3">
        <v>113</v>
      </c>
    </row>
    <row r="72" spans="13:13">
      <c r="M72" s="3">
        <v>116</v>
      </c>
    </row>
    <row r="73" spans="13:13">
      <c r="M73" s="3">
        <v>118</v>
      </c>
    </row>
    <row r="74" spans="13:13">
      <c r="M74" s="3">
        <v>120</v>
      </c>
    </row>
    <row r="75" spans="13:13">
      <c r="M75" s="3">
        <v>121</v>
      </c>
    </row>
    <row r="76" spans="13:13">
      <c r="M76" s="3">
        <v>122</v>
      </c>
    </row>
    <row r="77" spans="13:13">
      <c r="M77" s="3">
        <v>124</v>
      </c>
    </row>
    <row r="78" spans="13:13">
      <c r="M78">
        <f>COUNT(M3:M77)</f>
        <v>75</v>
      </c>
    </row>
  </sheetData>
  <autoFilter ref="B2:B1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1 </vt:lpstr>
      <vt:lpstr>Anexo 2 </vt:lpstr>
      <vt:lpstr>anexo 6</vt:lpstr>
      <vt:lpstr>adjudicación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cp:lastPrinted>2019-10-17T21:26:20Z</cp:lastPrinted>
  <dcterms:created xsi:type="dcterms:W3CDTF">2019-08-09T21:45:23Z</dcterms:created>
  <dcterms:modified xsi:type="dcterms:W3CDTF">2022-06-15T22:22:54Z</dcterms:modified>
</cp:coreProperties>
</file>