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rels" ContentType="application/vnd.openxmlformats-package.relationships+xml"/>
  <Default Extension="tiff" ContentType="image/tif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913"/>
  <workbookPr defaultThemeVersion="166925"/>
  <mc:AlternateContent xmlns:mc="http://schemas.openxmlformats.org/markup-compatibility/2006">
    <mc:Choice Requires="x15">
      <x15ac:absPath xmlns:x15ac="http://schemas.microsoft.com/office/spreadsheetml/2010/11/ac" url="/Users/user/Desktop/BD PLIEGOS/"/>
    </mc:Choice>
  </mc:AlternateContent>
  <xr:revisionPtr revIDLastSave="0" documentId="13_ncr:1_{8B5C2F39-8897-6642-ABA1-F37B745A9AE2}" xr6:coauthVersionLast="45" xr6:coauthVersionMax="45" xr10:uidLastSave="{00000000-0000-0000-0000-000000000000}"/>
  <bookViews>
    <workbookView xWindow="-31760" yWindow="1320" windowWidth="18980" windowHeight="15660" xr2:uid="{D19E1BD7-E24F-4365-A8A7-5D971834A9BE}"/>
  </bookViews>
  <sheets>
    <sheet name="01 EXP GRAL PROP" sheetId="9" r:id="rId1"/>
    <sheet name="02 EXP ESP PROP" sheetId="11" r:id="rId2"/>
    <sheet name="03 EXP PERSONAL" sheetId="18" r:id="rId3"/>
    <sheet name="04 CTOS EJECUCION" sheetId="17" r:id="rId4"/>
    <sheet name="05 CERTI CTOS" sheetId="16" r:id="rId5"/>
    <sheet name="06 CAP TECNICA" sheetId="15" r:id="rId6"/>
    <sheet name="07 INFO FINANCIERA" sheetId="14" r:id="rId7"/>
    <sheet name="08 CARTA PRESENTA" sheetId="19" r:id="rId8"/>
    <sheet name="09 CANT y PRECIOS" sheetId="13" r:id="rId9"/>
    <sheet name="10 APU" sheetId="21" r:id="rId10"/>
    <sheet name="11 AIU" sheetId="12" r:id="rId11"/>
    <sheet name="12 ANTICIPO" sheetId="22" r:id="rId12"/>
  </sheets>
  <definedNames>
    <definedName name="_xlnm._FilterDatabase" localSheetId="8" hidden="1">'09 CANT y PRECIOS'!$C$3:$H$584</definedName>
    <definedName name="_ftn1" localSheetId="1">'02 EXP ESP PROP'!$B$24</definedName>
    <definedName name="_ftn1" localSheetId="2">'03 EXP PERSONAL'!#REF!</definedName>
    <definedName name="_ftn1" localSheetId="3">'04 CTOS EJECUCION'!#REF!</definedName>
    <definedName name="_ftn2" localSheetId="1">'02 EXP ESP PROP'!$B$25</definedName>
    <definedName name="_ftn2" localSheetId="2">'03 EXP PERSONAL'!#REF!</definedName>
    <definedName name="_ftn2" localSheetId="3">'04 CTOS EJECUCION'!#REF!</definedName>
    <definedName name="_ftn3" localSheetId="1">'02 EXP ESP PROP'!$B$26</definedName>
    <definedName name="_ftn3" localSheetId="2">'03 EXP PERSONAL'!#REF!</definedName>
    <definedName name="_ftn3" localSheetId="3">'04 CTOS EJECUCION'!#REF!</definedName>
    <definedName name="_ftnref1" localSheetId="1">'02 EXP ESP PROP'!$I$12</definedName>
    <definedName name="_ftnref1" localSheetId="2">'03 EXP PERSONAL'!#REF!</definedName>
    <definedName name="_ftnref1" localSheetId="3">'04 CTOS EJECUCION'!#REF!</definedName>
    <definedName name="_ftnref2" localSheetId="1">'02 EXP ESP PROP'!$J$12</definedName>
    <definedName name="_ftnref2" localSheetId="2">'03 EXP PERSONAL'!#REF!</definedName>
    <definedName name="_ftnref2" localSheetId="3">'04 CTOS EJECUCION'!#REF!</definedName>
    <definedName name="_ftnref3" localSheetId="1">'02 EXP ESP PROP'!$K$13</definedName>
    <definedName name="_ftnref3" localSheetId="2">'03 EXP PERSONAL'!#REF!</definedName>
    <definedName name="_ftnref3" localSheetId="3">'04 CTOS EJECUCION'!#REF!</definedName>
    <definedName name="_xlnm.Print_Area" localSheetId="0">'01 EXP GRAL PROP'!$B$5:$H$13</definedName>
    <definedName name="_xlnm.Print_Area" localSheetId="1">'02 EXP ESP PROP'!$B$5:$H$11</definedName>
    <definedName name="_xlnm.Print_Area" localSheetId="2">'03 EXP PERSONAL'!$B$5:$I$10</definedName>
    <definedName name="_xlnm.Print_Area" localSheetId="3">'04 CTOS EJECUCION'!$B$5:$H$8</definedName>
    <definedName name="_xlnm.Print_Area" localSheetId="4">'05 CERTI CTOS'!$B$5:$F$10</definedName>
    <definedName name="_xlnm.Print_Area" localSheetId="5">'06 CAP TECNICA'!$B$5:$H$10</definedName>
    <definedName name="_xlnm.Print_Area" localSheetId="6">'07 INFO FINANCIERA'!$B$5:$H$13</definedName>
    <definedName name="_xlnm.Print_Area" localSheetId="7">'08 CARTA PRESENTA'!$B$5:$D$5</definedName>
    <definedName name="_xlnm.Print_Area" localSheetId="9">'10 APU'!$B$1:$M$64</definedName>
    <definedName name="_xlnm.Print_Area" localSheetId="10">'11 AIU'!$B$5:$H$64</definedName>
    <definedName name="_xlnm.Print_Area" localSheetId="11">'12 ANTICIPO'!$B$1:$L$57</definedName>
    <definedName name="_xlnm.Print_Titles" localSheetId="0">'01 EXP GRAL PROP'!$2:$4</definedName>
    <definedName name="_xlnm.Print_Titles" localSheetId="1">'02 EXP ESP PROP'!$2:$4</definedName>
    <definedName name="_xlnm.Print_Titles" localSheetId="2">'03 EXP PERSONAL'!$2:$4</definedName>
    <definedName name="_xlnm.Print_Titles" localSheetId="3">'04 CTOS EJECUCION'!$2:$4</definedName>
    <definedName name="_xlnm.Print_Titles" localSheetId="4">'05 CERTI CTOS'!$2:$4</definedName>
    <definedName name="_xlnm.Print_Titles" localSheetId="5">'06 CAP TECNICA'!$2:$4</definedName>
    <definedName name="_xlnm.Print_Titles" localSheetId="6">'07 INFO FINANCIERA'!$2:$4</definedName>
    <definedName name="_xlnm.Print_Titles" localSheetId="7">'08 CARTA PRESENTA'!$2:$4</definedName>
    <definedName name="_xlnm.Print_Titles" localSheetId="10">'11 AIU'!$2:$4</definedName>
  </definedNames>
  <calcPr calcId="191029" concurrentCalc="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H17" i="12" l="1"/>
  <c r="G308" i="13"/>
  <c r="G309" i="13"/>
  <c r="G310" i="13"/>
  <c r="G311" i="13"/>
  <c r="G312" i="13"/>
  <c r="G313" i="13"/>
  <c r="G314" i="13"/>
  <c r="G4" i="13"/>
  <c r="G5" i="13"/>
  <c r="G6" i="13"/>
  <c r="G7" i="13"/>
  <c r="G8" i="13"/>
  <c r="G9" i="13"/>
  <c r="G10" i="13"/>
  <c r="G11" i="13"/>
  <c r="G12" i="13"/>
  <c r="G13" i="13"/>
  <c r="G14" i="13"/>
  <c r="G15" i="13"/>
  <c r="G16" i="13"/>
  <c r="G17" i="13"/>
  <c r="G18" i="13"/>
  <c r="G3" i="13"/>
  <c r="G20" i="13"/>
  <c r="G21" i="13"/>
  <c r="G22" i="13"/>
  <c r="G23" i="13"/>
  <c r="G24" i="13"/>
  <c r="G25" i="13"/>
  <c r="G19" i="13"/>
  <c r="G27" i="13"/>
  <c r="G28" i="13"/>
  <c r="G29" i="13"/>
  <c r="G30" i="13"/>
  <c r="G26" i="13"/>
  <c r="G32" i="13"/>
  <c r="G33" i="13"/>
  <c r="G34" i="13"/>
  <c r="G31" i="13"/>
  <c r="G36" i="13"/>
  <c r="G37" i="13"/>
  <c r="G35" i="13"/>
  <c r="G39" i="13"/>
  <c r="G40" i="13"/>
  <c r="G41" i="13"/>
  <c r="G42" i="13"/>
  <c r="G38" i="13"/>
  <c r="G44" i="13"/>
  <c r="G45" i="13"/>
  <c r="G46" i="13"/>
  <c r="G47" i="13"/>
  <c r="G43" i="13"/>
  <c r="G49" i="13"/>
  <c r="G50" i="13"/>
  <c r="G51" i="13"/>
  <c r="G52" i="13"/>
  <c r="G53" i="13"/>
  <c r="G54" i="13"/>
  <c r="G55" i="13"/>
  <c r="G48" i="13"/>
  <c r="G57" i="13"/>
  <c r="G58" i="13"/>
  <c r="G59" i="13"/>
  <c r="G60" i="13"/>
  <c r="G61" i="13"/>
  <c r="G56" i="13"/>
  <c r="G63" i="13"/>
  <c r="G64" i="13"/>
  <c r="G65" i="13"/>
  <c r="G66" i="13"/>
  <c r="G67" i="13"/>
  <c r="G68" i="13"/>
  <c r="G69" i="13"/>
  <c r="G70" i="13"/>
  <c r="G71" i="13"/>
  <c r="G72" i="13"/>
  <c r="G73" i="13"/>
  <c r="G62" i="13"/>
  <c r="G75" i="13"/>
  <c r="G76" i="13"/>
  <c r="G77" i="13"/>
  <c r="G78" i="13"/>
  <c r="G79" i="13"/>
  <c r="G80" i="13"/>
  <c r="G81" i="13"/>
  <c r="G82" i="13"/>
  <c r="G83" i="13"/>
  <c r="G84" i="13"/>
  <c r="G85" i="13"/>
  <c r="G86" i="13"/>
  <c r="G87" i="13"/>
  <c r="G88" i="13"/>
  <c r="G89" i="13"/>
  <c r="G90" i="13"/>
  <c r="G91" i="13"/>
  <c r="G92" i="13"/>
  <c r="G93" i="13"/>
  <c r="G94" i="13"/>
  <c r="G95" i="13"/>
  <c r="G96" i="13"/>
  <c r="G97" i="13"/>
  <c r="G98" i="13"/>
  <c r="G99" i="13"/>
  <c r="G100" i="13"/>
  <c r="G101" i="13"/>
  <c r="G102" i="13"/>
  <c r="G103" i="13"/>
  <c r="G104" i="13"/>
  <c r="G105" i="13"/>
  <c r="G106" i="13"/>
  <c r="G107" i="13"/>
  <c r="G108" i="13"/>
  <c r="G109" i="13"/>
  <c r="G110" i="13"/>
  <c r="G111" i="13"/>
  <c r="G112" i="13"/>
  <c r="G113" i="13"/>
  <c r="G114" i="13"/>
  <c r="G115" i="13"/>
  <c r="G116" i="13"/>
  <c r="G117" i="13"/>
  <c r="G118" i="13"/>
  <c r="G119" i="13"/>
  <c r="G120" i="13"/>
  <c r="G121" i="13"/>
  <c r="G74" i="13"/>
  <c r="G138" i="13"/>
  <c r="G139" i="13"/>
  <c r="G140" i="13"/>
  <c r="G141" i="13"/>
  <c r="G142" i="13"/>
  <c r="G143" i="13"/>
  <c r="G144" i="13"/>
  <c r="G145" i="13"/>
  <c r="G137" i="13"/>
  <c r="G147" i="13"/>
  <c r="G148" i="13"/>
  <c r="G149" i="13"/>
  <c r="G150" i="13"/>
  <c r="G151" i="13"/>
  <c r="G146" i="13"/>
  <c r="G154" i="13"/>
  <c r="G155" i="13"/>
  <c r="G156" i="13"/>
  <c r="G157" i="13"/>
  <c r="G158" i="13"/>
  <c r="G159" i="13"/>
  <c r="G160" i="13"/>
  <c r="G161" i="13"/>
  <c r="G162" i="13"/>
  <c r="G163" i="13"/>
  <c r="G164" i="13"/>
  <c r="G165" i="13"/>
  <c r="G167" i="13"/>
  <c r="G168" i="13"/>
  <c r="G169" i="13"/>
  <c r="G170" i="13"/>
  <c r="G171" i="13"/>
  <c r="G172" i="13"/>
  <c r="G173" i="13"/>
  <c r="G174" i="13"/>
  <c r="G175" i="13"/>
  <c r="G177" i="13"/>
  <c r="G178" i="13"/>
  <c r="G179" i="13"/>
  <c r="G180" i="13"/>
  <c r="G181" i="13"/>
  <c r="G182" i="13"/>
  <c r="G183" i="13"/>
  <c r="G184" i="13"/>
  <c r="G185" i="13"/>
  <c r="G187" i="13"/>
  <c r="G188" i="13"/>
  <c r="G189" i="13"/>
  <c r="G190" i="13"/>
  <c r="G191" i="13"/>
  <c r="G192" i="13"/>
  <c r="G194" i="13"/>
  <c r="G195" i="13"/>
  <c r="G196" i="13"/>
  <c r="G197" i="13"/>
  <c r="G198" i="13"/>
  <c r="G199" i="13"/>
  <c r="G200" i="13"/>
  <c r="G201" i="13"/>
  <c r="G202" i="13"/>
  <c r="G203" i="13"/>
  <c r="G204" i="13"/>
  <c r="G205" i="13"/>
  <c r="G206" i="13"/>
  <c r="G207" i="13"/>
  <c r="G208" i="13"/>
  <c r="G209" i="13"/>
  <c r="G210" i="13"/>
  <c r="G211" i="13"/>
  <c r="G213" i="13"/>
  <c r="G214" i="13"/>
  <c r="G215" i="13"/>
  <c r="G216" i="13"/>
  <c r="G217" i="13"/>
  <c r="G218" i="13"/>
  <c r="G219" i="13"/>
  <c r="G220" i="13"/>
  <c r="G221" i="13"/>
  <c r="G222" i="13"/>
  <c r="G223" i="13"/>
  <c r="G224" i="13"/>
  <c r="G225" i="13"/>
  <c r="G226" i="13"/>
  <c r="G227" i="13"/>
  <c r="G228" i="13"/>
  <c r="G230" i="13"/>
  <c r="G231" i="13"/>
  <c r="G232" i="13"/>
  <c r="G233" i="13"/>
  <c r="G234" i="13"/>
  <c r="G235" i="13"/>
  <c r="G236" i="13"/>
  <c r="G237" i="13"/>
  <c r="G238" i="13"/>
  <c r="G239" i="13"/>
  <c r="G240" i="13"/>
  <c r="G241" i="13"/>
  <c r="G242" i="13"/>
  <c r="G243" i="13"/>
  <c r="G244" i="13"/>
  <c r="G245" i="13"/>
  <c r="G247" i="13"/>
  <c r="G248" i="13"/>
  <c r="G249" i="13"/>
  <c r="G250" i="13"/>
  <c r="G251" i="13"/>
  <c r="G252" i="13"/>
  <c r="G253" i="13"/>
  <c r="G254" i="13"/>
  <c r="G255" i="13"/>
  <c r="G256" i="13"/>
  <c r="G257" i="13"/>
  <c r="G259" i="13"/>
  <c r="G260" i="13"/>
  <c r="G261" i="13"/>
  <c r="G262" i="13"/>
  <c r="G263" i="13"/>
  <c r="G264" i="13"/>
  <c r="G265" i="13"/>
  <c r="G267" i="13"/>
  <c r="G268" i="13"/>
  <c r="G269" i="13"/>
  <c r="G152" i="13"/>
  <c r="G123" i="13"/>
  <c r="G124" i="13"/>
  <c r="G125" i="13"/>
  <c r="G126" i="13"/>
  <c r="G127" i="13"/>
  <c r="G128" i="13"/>
  <c r="G129" i="13"/>
  <c r="G130" i="13"/>
  <c r="G131" i="13"/>
  <c r="G132" i="13"/>
  <c r="G133" i="13"/>
  <c r="G134" i="13"/>
  <c r="G135" i="13"/>
  <c r="G136" i="13"/>
  <c r="G122" i="13"/>
  <c r="G271" i="13"/>
  <c r="G272" i="13"/>
  <c r="G273" i="13"/>
  <c r="G274" i="13"/>
  <c r="G275" i="13"/>
  <c r="G276" i="13"/>
  <c r="G277" i="13"/>
  <c r="G278" i="13"/>
  <c r="G279" i="13"/>
  <c r="G280" i="13"/>
  <c r="G281" i="13"/>
  <c r="G282" i="13"/>
  <c r="G283" i="13"/>
  <c r="G284" i="13"/>
  <c r="G285" i="13"/>
  <c r="G286" i="13"/>
  <c r="G287" i="13"/>
  <c r="G288" i="13"/>
  <c r="G291" i="13"/>
  <c r="G292" i="13"/>
  <c r="G293" i="13"/>
  <c r="G270" i="13"/>
  <c r="G295" i="13"/>
  <c r="G296" i="13"/>
  <c r="G297" i="13"/>
  <c r="G298" i="13"/>
  <c r="G299" i="13"/>
  <c r="G300" i="13"/>
  <c r="G294" i="13"/>
  <c r="G301" i="13"/>
  <c r="G304" i="13"/>
  <c r="G305" i="13"/>
  <c r="G303" i="13"/>
  <c r="G302" i="13"/>
  <c r="H25" i="12"/>
  <c r="H24" i="12"/>
  <c r="H23" i="12"/>
  <c r="H22" i="12"/>
  <c r="H20" i="12"/>
  <c r="H18" i="12"/>
  <c r="H19" i="12"/>
  <c r="H21" i="12"/>
  <c r="H31" i="12"/>
  <c r="H38" i="12"/>
  <c r="H39" i="12"/>
  <c r="H40" i="12"/>
  <c r="H41" i="12"/>
  <c r="H42" i="12"/>
  <c r="H43" i="12"/>
  <c r="H44" i="12"/>
  <c r="H45" i="12"/>
  <c r="H46" i="12"/>
  <c r="H57" i="12"/>
  <c r="H59" i="12"/>
  <c r="F60" i="12"/>
  <c r="H60" i="12"/>
  <c r="F61" i="12"/>
  <c r="H61" i="12"/>
  <c r="H62" i="12"/>
  <c r="F55" i="12"/>
  <c r="F54" i="12"/>
  <c r="F53" i="12"/>
</calcChain>
</file>

<file path=xl/sharedStrings.xml><?xml version="1.0" encoding="utf-8"?>
<sst xmlns="http://schemas.openxmlformats.org/spreadsheetml/2006/main" count="1121" uniqueCount="612">
  <si>
    <t>No</t>
  </si>
  <si>
    <t xml:space="preserve"> </t>
  </si>
  <si>
    <t>EXPERIENCIA GENERAL DEL PROPONENTE</t>
  </si>
  <si>
    <t>Formato 01</t>
  </si>
  <si>
    <t>Proponente :</t>
  </si>
  <si>
    <t>El proponente deberá presentar la información de cada integrante del Consorcio o Unión Temporal y anexar soportes.</t>
  </si>
  <si>
    <t xml:space="preserve">Profesión </t>
  </si>
  <si>
    <t xml:space="preserve">Fecha Grado </t>
  </si>
  <si>
    <t>Tarjeta Profesional No</t>
  </si>
  <si>
    <t>Cantidad años certificada</t>
  </si>
  <si>
    <t>Experiencia General del Proponente (Persona Natural)</t>
  </si>
  <si>
    <t>Objeto Social</t>
  </si>
  <si>
    <t xml:space="preserve">Fecha Constitución </t>
  </si>
  <si>
    <t>Documento con el cual acredita</t>
  </si>
  <si>
    <t>Experiencia General del Proponente (Personal Jurídica) y/o sus integrantes</t>
  </si>
  <si>
    <t>EXPERIENCIA ESPECIFICA DEL PROPONENTE</t>
  </si>
  <si>
    <t>Formato 02</t>
  </si>
  <si>
    <t>Integrante</t>
  </si>
  <si>
    <t>Contratante</t>
  </si>
  <si>
    <t>Contratista</t>
  </si>
  <si>
    <t>Objeto</t>
  </si>
  <si>
    <t>Inicio</t>
  </si>
  <si>
    <t>Fin</t>
  </si>
  <si>
    <t>Actividad Certificada</t>
  </si>
  <si>
    <t>$</t>
  </si>
  <si>
    <t>ANALISIS DE AIU</t>
  </si>
  <si>
    <t>INFORMACION BASICA</t>
  </si>
  <si>
    <t>Plazo (meses)</t>
  </si>
  <si>
    <t>1.  PERSONAL ADMINISTRATIVO</t>
  </si>
  <si>
    <t>DESCRIPCION</t>
  </si>
  <si>
    <t>SUELDO</t>
  </si>
  <si>
    <t>F.P</t>
  </si>
  <si>
    <t>DEDICACION</t>
  </si>
  <si>
    <t>TIEMPO</t>
  </si>
  <si>
    <t>VALOR PARCIAL</t>
  </si>
  <si>
    <t>MESES</t>
  </si>
  <si>
    <t>$/mes</t>
  </si>
  <si>
    <t>%</t>
  </si>
  <si>
    <t>mes</t>
  </si>
  <si>
    <t>1.1</t>
  </si>
  <si>
    <t>Director de Obra</t>
  </si>
  <si>
    <t>1.2</t>
  </si>
  <si>
    <t>1.3</t>
  </si>
  <si>
    <t>1.4</t>
  </si>
  <si>
    <t>1.5</t>
  </si>
  <si>
    <t>Maestro General</t>
  </si>
  <si>
    <t>1.6</t>
  </si>
  <si>
    <t>1.7</t>
  </si>
  <si>
    <t>1.8</t>
  </si>
  <si>
    <t>1.9</t>
  </si>
  <si>
    <t>1.10</t>
  </si>
  <si>
    <t>1.11</t>
  </si>
  <si>
    <t>1.12</t>
  </si>
  <si>
    <t>Contador</t>
  </si>
  <si>
    <t>Total Personal Administrativo</t>
  </si>
  <si>
    <t>2.  COSTOS REEMBOLSABLES</t>
  </si>
  <si>
    <t>UNIDAD</t>
  </si>
  <si>
    <t>VALOR UNIT.</t>
  </si>
  <si>
    <t>CANTIDAD</t>
  </si>
  <si>
    <t>u</t>
  </si>
  <si>
    <t>($/u)</t>
  </si>
  <si>
    <t>2.1</t>
  </si>
  <si>
    <t>2.2</t>
  </si>
  <si>
    <t>2.3</t>
  </si>
  <si>
    <t>Servicios públicos provisionales</t>
  </si>
  <si>
    <t>2.4</t>
  </si>
  <si>
    <t>Comunicaciones</t>
  </si>
  <si>
    <t>2.5</t>
  </si>
  <si>
    <t>2.6</t>
  </si>
  <si>
    <t>2.7</t>
  </si>
  <si>
    <t>2.8</t>
  </si>
  <si>
    <t>Lavamanos tipo Acuacer de colgar con grifería de pedal</t>
  </si>
  <si>
    <t>Total Costos Reembolsables</t>
  </si>
  <si>
    <t>3.  IMPUESTOS y POLIZAS</t>
  </si>
  <si>
    <t>BASE</t>
  </si>
  <si>
    <t>3.1</t>
  </si>
  <si>
    <t>Contribución especial</t>
  </si>
  <si>
    <t>3.2</t>
  </si>
  <si>
    <t>Estampilla Prouniversidad</t>
  </si>
  <si>
    <t>3.3</t>
  </si>
  <si>
    <t>Retención ICA</t>
  </si>
  <si>
    <t>3.4</t>
  </si>
  <si>
    <t>Pólizas</t>
  </si>
  <si>
    <t>Total Impuestos y Pólizas</t>
  </si>
  <si>
    <t>Valor Administración</t>
  </si>
  <si>
    <t>Valor Imprevistos</t>
  </si>
  <si>
    <t>Valor Utilidad</t>
  </si>
  <si>
    <t>AIU</t>
  </si>
  <si>
    <t>Residente de Obra Eléctrica</t>
  </si>
  <si>
    <t>Supervisor SST</t>
  </si>
  <si>
    <t>Formato 07</t>
  </si>
  <si>
    <t>Valor de la oferta</t>
  </si>
  <si>
    <t>Proponente</t>
  </si>
  <si>
    <r>
      <t>P</t>
    </r>
    <r>
      <rPr>
        <vertAlign val="superscript"/>
        <sz val="10"/>
        <color theme="1"/>
        <rFont val="Arial"/>
        <family val="2"/>
      </rPr>
      <t>1</t>
    </r>
  </si>
  <si>
    <r>
      <t xml:space="preserve">Valor Contrato </t>
    </r>
    <r>
      <rPr>
        <vertAlign val="superscript"/>
        <sz val="10"/>
        <color theme="1"/>
        <rFont val="Arial"/>
        <family val="2"/>
      </rPr>
      <t>2</t>
    </r>
  </si>
  <si>
    <r>
      <t xml:space="preserve">SMMLV </t>
    </r>
    <r>
      <rPr>
        <vertAlign val="superscript"/>
        <sz val="10"/>
        <color theme="1"/>
        <rFont val="Arial"/>
        <family val="2"/>
      </rPr>
      <t>3</t>
    </r>
  </si>
  <si>
    <t>1.  P corresponde a la participación (%) en el consorcio o unión temporal si fuere el caso</t>
  </si>
  <si>
    <t>2.  El valor del contrato debe incluir adiciones y ajustes</t>
  </si>
  <si>
    <t>ITEM</t>
  </si>
  <si>
    <t>PRELIMINARES</t>
  </si>
  <si>
    <t>m</t>
  </si>
  <si>
    <t>kg</t>
  </si>
  <si>
    <t>ESTRUCTURA METALICA</t>
  </si>
  <si>
    <t>IVA SOBRE UTILIDAD</t>
  </si>
  <si>
    <t>SUBTOTAL</t>
  </si>
  <si>
    <t>INFORMACION FINANCIERA</t>
  </si>
  <si>
    <t>Proponente Singular</t>
  </si>
  <si>
    <t>Fórmula</t>
  </si>
  <si>
    <t>Valor permitido</t>
  </si>
  <si>
    <t>Capital de Trabajo</t>
  </si>
  <si>
    <t>CT</t>
  </si>
  <si>
    <t>AC – PC</t>
  </si>
  <si>
    <t>&gt; 0,10 x PO</t>
  </si>
  <si>
    <t>Indice de Liquidez</t>
  </si>
  <si>
    <t>IL</t>
  </si>
  <si>
    <t>AC/PC</t>
  </si>
  <si>
    <t>Indice de Endeudamiento</t>
  </si>
  <si>
    <t>IE</t>
  </si>
  <si>
    <t>PT/AT</t>
  </si>
  <si>
    <t>7.1  Fórmulas</t>
  </si>
  <si>
    <t>Proponente Plural</t>
  </si>
  <si>
    <t>Integrante No 1</t>
  </si>
  <si>
    <t>Integrante No 2</t>
  </si>
  <si>
    <t>Integrante No 3</t>
  </si>
  <si>
    <t>Activo Corriente</t>
  </si>
  <si>
    <t>AC</t>
  </si>
  <si>
    <t>Pasivo Corriente</t>
  </si>
  <si>
    <t>PC</t>
  </si>
  <si>
    <t>Activo Total</t>
  </si>
  <si>
    <t>AT</t>
  </si>
  <si>
    <t>Pasivo Total</t>
  </si>
  <si>
    <t>PT</t>
  </si>
  <si>
    <t>Presupuesto Oficial</t>
  </si>
  <si>
    <t>PO</t>
  </si>
  <si>
    <t>% Participación</t>
  </si>
  <si>
    <t>PP</t>
  </si>
  <si>
    <t>7.2  Información Financiera</t>
  </si>
  <si>
    <t>Integrante No2</t>
  </si>
  <si>
    <t>Integrante No3</t>
  </si>
  <si>
    <t>7.3    Indicadores Financieros</t>
  </si>
  <si>
    <t>Formato 11</t>
  </si>
  <si>
    <t>CAPACIDAD TECNICA</t>
  </si>
  <si>
    <t>Formato 06</t>
  </si>
  <si>
    <t>Nombre del socio y/o profesional de la arquitectura , ingeniería o geología</t>
  </si>
  <si>
    <t>Profesión</t>
  </si>
  <si>
    <t>N° de Matrícula Profesional</t>
  </si>
  <si>
    <t>N° y año del contrato laboral o de prestación de servicios profesionales</t>
  </si>
  <si>
    <t>Vigencia del contrato</t>
  </si>
  <si>
    <t>Total</t>
  </si>
  <si>
    <t>CONTRATOS RELACIONADOS CON LA ACTIVIDAD DE LA CONSTRUCCION, SEGMENTO 72, CLASIFICACION UNSPSC</t>
  </si>
  <si>
    <t>PARTICIPACION PROPONENTE EN EL CONTRATISTA PLURAL</t>
  </si>
  <si>
    <r>
      <t xml:space="preserve">VALOR TOTAL DE CONTRATOS EJECUTADOS </t>
    </r>
    <r>
      <rPr>
        <vertAlign val="superscript"/>
        <sz val="10"/>
        <color rgb="FF000000"/>
        <rFont val="Arial"/>
        <family val="2"/>
      </rPr>
      <t>1</t>
    </r>
  </si>
  <si>
    <t>Formato 05</t>
  </si>
  <si>
    <r>
      <t xml:space="preserve">CERTIFICACION DE CONTRATOS PARA ACREDITAR EXPERIENCIA </t>
    </r>
    <r>
      <rPr>
        <vertAlign val="superscript"/>
        <sz val="10"/>
        <color theme="1"/>
        <rFont val="Arial"/>
        <family val="2"/>
      </rPr>
      <t>5</t>
    </r>
  </si>
  <si>
    <r>
      <rPr>
        <vertAlign val="superscript"/>
        <sz val="9"/>
        <color rgb="FF000000"/>
        <rFont val="Arial"/>
        <family val="2"/>
      </rPr>
      <t>5</t>
    </r>
    <r>
      <rPr>
        <sz val="9"/>
        <color indexed="8"/>
        <rFont val="Arial"/>
        <family val="2"/>
      </rPr>
      <t xml:space="preserve">  Anexo 1 de la Guía Capacidad Residual, Colombia Compra Eficiente</t>
    </r>
  </si>
  <si>
    <r>
      <rPr>
        <vertAlign val="superscript"/>
        <sz val="9"/>
        <color rgb="FF000000"/>
        <rFont val="Arial"/>
        <family val="2"/>
      </rPr>
      <t>1</t>
    </r>
    <r>
      <rPr>
        <sz val="9"/>
        <color indexed="8"/>
        <rFont val="Arial"/>
        <family val="2"/>
      </rPr>
      <t xml:space="preserve">  Valor del contrato ponderado por la participación en pesos colombianos</t>
    </r>
  </si>
  <si>
    <t>Formato 04</t>
  </si>
  <si>
    <t>CONTRATOS EN EJECUCION</t>
  </si>
  <si>
    <t>Información</t>
  </si>
  <si>
    <t>Concepto</t>
  </si>
  <si>
    <t>Contrato en Ejecución</t>
  </si>
  <si>
    <t>Información contrato en ejecución</t>
  </si>
  <si>
    <t>Contrato No</t>
  </si>
  <si>
    <t>Valor del contrato</t>
  </si>
  <si>
    <t>Valor contratado facturado</t>
  </si>
  <si>
    <t>Valor contratado por facturar</t>
  </si>
  <si>
    <t xml:space="preserve">Fecha de iniciación </t>
  </si>
  <si>
    <t>Plazo del contrato</t>
  </si>
  <si>
    <t>Fecha de terminación</t>
  </si>
  <si>
    <t>Fecha de suspensión</t>
  </si>
  <si>
    <r>
      <t xml:space="preserve">Plazo por ejecutar </t>
    </r>
    <r>
      <rPr>
        <vertAlign val="superscript"/>
        <sz val="10"/>
        <color theme="1"/>
        <rFont val="Arial"/>
        <family val="2"/>
      </rPr>
      <t>4</t>
    </r>
  </si>
  <si>
    <t>Valor salario mínimo año firma contrato</t>
  </si>
  <si>
    <t>% participación del proponente en la ejecución (en caso de ser diferente al 100%)</t>
  </si>
  <si>
    <t>Información contratante</t>
  </si>
  <si>
    <t>Nombre</t>
  </si>
  <si>
    <t>Dirección y teléfono</t>
  </si>
  <si>
    <t>NIT</t>
  </si>
  <si>
    <t>Información contratista</t>
  </si>
  <si>
    <t>EXPERIENCIA PERSONAL PROFESIONAL PROPUESTO</t>
  </si>
  <si>
    <t>Formato 03</t>
  </si>
  <si>
    <t>PROFESIONAL</t>
  </si>
  <si>
    <t>Director</t>
  </si>
  <si>
    <t>Otros</t>
  </si>
  <si>
    <t>Nombres y Apellidos</t>
  </si>
  <si>
    <t>Fecha Grado</t>
  </si>
  <si>
    <t>Experiencia General (Años)</t>
  </si>
  <si>
    <t>Contrato No o Tipo</t>
  </si>
  <si>
    <t>Fecha Inicio</t>
  </si>
  <si>
    <t>Fecha Finalización</t>
  </si>
  <si>
    <t>CONCEPTO</t>
  </si>
  <si>
    <t>Residente Obra Civil</t>
  </si>
  <si>
    <t>Residente Obra Eléctrica</t>
  </si>
  <si>
    <t>Programación y Control</t>
  </si>
  <si>
    <t>Representante Legal del Oferente</t>
  </si>
  <si>
    <t>Contador, Auditor o Revisor Fiscal</t>
  </si>
  <si>
    <t>Firma     _______________________</t>
  </si>
  <si>
    <t>Nombre _______________________</t>
  </si>
  <si>
    <t>Cargo    _______________________</t>
  </si>
  <si>
    <r>
      <rPr>
        <vertAlign val="superscript"/>
        <sz val="9"/>
        <color theme="1"/>
        <rFont val="Arial"/>
        <family val="2"/>
      </rPr>
      <t>4</t>
    </r>
    <r>
      <rPr>
        <sz val="9"/>
        <color theme="1"/>
        <rFont val="Arial"/>
        <family val="2"/>
      </rPr>
      <t xml:space="preserve"> A la fecha de cierre de la presente convocatoria pública</t>
    </r>
  </si>
  <si>
    <r>
      <t xml:space="preserve">Plazo ejecutado </t>
    </r>
    <r>
      <rPr>
        <vertAlign val="superscript"/>
        <sz val="10"/>
        <color theme="1"/>
        <rFont val="Arial"/>
        <family val="2"/>
      </rPr>
      <t>4</t>
    </r>
  </si>
  <si>
    <t>Representante Legal del oferente</t>
  </si>
  <si>
    <t>Los representantes de los integrantes del oferente plural deben suscribir cada uno el presente documento.</t>
  </si>
  <si>
    <t>Formato 08</t>
  </si>
  <si>
    <t>CARTA DE PRESENTACION DE LA PROPUESTA</t>
  </si>
  <si>
    <t>ANALISIS DE PRECIOS UNITARIOS</t>
  </si>
  <si>
    <t>V. UNITARIO</t>
  </si>
  <si>
    <t>DISTANCIA</t>
  </si>
  <si>
    <t>MATERIAL</t>
  </si>
  <si>
    <t>D. TRANSPORTE</t>
  </si>
  <si>
    <t>RENDIMIENTO</t>
  </si>
  <si>
    <t>TARIFA / Hora</t>
  </si>
  <si>
    <t>JORNAL TOTAL</t>
  </si>
  <si>
    <t>PRESTACIONES</t>
  </si>
  <si>
    <t>JORNAL</t>
  </si>
  <si>
    <t>CATEGORÍA</t>
  </si>
  <si>
    <t>DECRIPCIÓN</t>
  </si>
  <si>
    <t>TIPO</t>
  </si>
  <si>
    <t>CONVOCATORIA No</t>
  </si>
  <si>
    <t>PROPONENTE</t>
  </si>
  <si>
    <t>ITEM No</t>
  </si>
  <si>
    <t>UNIDAD DE MEDIDA</t>
  </si>
  <si>
    <t>PRECIO</t>
  </si>
  <si>
    <t>A. MATERIALES</t>
  </si>
  <si>
    <r>
      <t>m</t>
    </r>
    <r>
      <rPr>
        <b/>
        <vertAlign val="superscript"/>
        <sz val="10"/>
        <color theme="1"/>
        <rFont val="Arial"/>
        <family val="2"/>
      </rPr>
      <t>3</t>
    </r>
    <r>
      <rPr>
        <b/>
        <sz val="10"/>
        <color theme="1"/>
        <rFont val="Arial"/>
        <family val="2"/>
      </rPr>
      <t xml:space="preserve">  - km</t>
    </r>
  </si>
  <si>
    <t>TARIFA</t>
  </si>
  <si>
    <t>Nota:  El Total Costo Directo debe calcularse sin decimales</t>
  </si>
  <si>
    <t>UNIVERSIDAD TECNOLOGICA DE PEREIRA</t>
  </si>
  <si>
    <t xml:space="preserve">  </t>
  </si>
  <si>
    <t>TOTAL COSTO DIRECTO</t>
  </si>
  <si>
    <t>B. MANO DE OBRA</t>
  </si>
  <si>
    <t>C. EQUIPOS</t>
  </si>
  <si>
    <t>Formato No 10</t>
  </si>
  <si>
    <t>Formato No 12</t>
  </si>
  <si>
    <t>PLAN DE MANEJO e INVERSION DEL ANTICIPO</t>
  </si>
  <si>
    <t>CONTRATISTA</t>
  </si>
  <si>
    <t>CONTRATO No</t>
  </si>
  <si>
    <t>VALOR CONTRATO</t>
  </si>
  <si>
    <t>INTERVENTOR</t>
  </si>
  <si>
    <t>ANTICIPO ($)</t>
  </si>
  <si>
    <t>ANTICIPO (%)</t>
  </si>
  <si>
    <t>ACTA INICIACION</t>
  </si>
  <si>
    <t>VAL0R</t>
  </si>
  <si>
    <t>4.1</t>
  </si>
  <si>
    <t>4.2</t>
  </si>
  <si>
    <t>5.1</t>
  </si>
  <si>
    <t>5.2</t>
  </si>
  <si>
    <t xml:space="preserve"> Personal administrativo</t>
  </si>
  <si>
    <t xml:space="preserve"> Personal de obra</t>
  </si>
  <si>
    <t xml:space="preserve"> Seguridad industrial y salud ocupacional</t>
  </si>
  <si>
    <t xml:space="preserve"> Otros</t>
  </si>
  <si>
    <t>Valor Relación</t>
  </si>
  <si>
    <t>1. Los porcentajes se toman sobre el 100% del valor del anticipo sin retenciones</t>
  </si>
  <si>
    <t>4.      TRANSPORTE y ALQUILER DE MAQUINARIA</t>
  </si>
  <si>
    <t>3.      COMPRA EQUIPOS y REPUESTOS</t>
  </si>
  <si>
    <t>2.      RECURSO HUMANO</t>
  </si>
  <si>
    <t>1.       COMPRA DE EQUIPOS y MATERIALES</t>
  </si>
  <si>
    <t>5.      GASTOS DE FUNCIONAMIENTO</t>
  </si>
  <si>
    <t>Notas</t>
  </si>
  <si>
    <t>Interventor</t>
  </si>
  <si>
    <t>_______________________</t>
  </si>
  <si>
    <t>Solicitó</t>
  </si>
  <si>
    <t>Aprobó</t>
  </si>
  <si>
    <t>3.  Valor del contrato en Salario mínimo mensual legal vigente a la fecha de firma del contrato</t>
  </si>
  <si>
    <t xml:space="preserve">PROYECTO EDIFICIO BIENESTAR DOCENTE                                                                                                                                                        </t>
  </si>
  <si>
    <t>VALOR UNITARIO</t>
  </si>
  <si>
    <t>VALOR TOTAL</t>
  </si>
  <si>
    <t>ANALISIS OBLIGATORIO
AO</t>
  </si>
  <si>
    <t>Campamento en tabla, teja de fibrocemento, piso en  afirmado e= 10 cm, incluye vestieres, herrería, sanitarios.</t>
  </si>
  <si>
    <t>m2</t>
  </si>
  <si>
    <t>Cerramiento provisional con guadua y tela de polipropileno altura 2,10 m. Incluye mantenimiento, desmonte y retiro de la obra.</t>
  </si>
  <si>
    <t xml:space="preserve">Acometida provisional de acueducto y alcantarillado </t>
  </si>
  <si>
    <t>un</t>
  </si>
  <si>
    <t>Acometida provisional de Energía. Suministro e instalación de acometida en aluminio de cable cuadruplex 3 x 4 + 1 x 4 soportada en guaduas hasta campamento</t>
  </si>
  <si>
    <t>Suministro e instalación de acometida en medidor trifilar con caja de policarbonato, varilla de cobre de 2,4 metros, dos metros de cable número 8 de cobre, conector TGC, tubo para bajante de tierra, conectores estañados en los extremos de los conductores de la acometida, caja de 6 breakers totalizador de 40 Amperios en subestación y demás accesorios de fijación. Los demás elementos como protecciones y circuitos ramales son responsabilidad del contratista.</t>
  </si>
  <si>
    <t>Suministro e instalación de valla informativa, Impresión digital en lona banner, incluye soportes metálicos y  mantenimiento durante la obra</t>
  </si>
  <si>
    <t xml:space="preserve">Localización y replanteo incluye equipo de topografia (varias fases), ejes de cimentación - columnas, placas de piso, estructura de cubierta. </t>
  </si>
  <si>
    <t>Corte de pavimento espesor hasta 20 cm con cortadora autopropulsada</t>
  </si>
  <si>
    <t>Demolición de pavimento, losas sobre terreno, pisos y huellas en concreto, con espesor mayor a 0.10m y  hasta 0,20 m. Incluye corte y retiro de material sobrante fuera de la obra.</t>
  </si>
  <si>
    <t>Demolición Andén espesor promedio=0.10m, incluye retiro de material sobrante fuera de la obra</t>
  </si>
  <si>
    <t>Demolición manual de sardinel en concreto, incluye retiro de material sobrante fuera de la obra.</t>
  </si>
  <si>
    <t>Demolición bloque existente Subestación. Incluye Cargue y Retiro Mat Sobrante a escombrera autorizada</t>
  </si>
  <si>
    <t>Desmonte de postes en concreto y retiro fuera de la obra.</t>
  </si>
  <si>
    <t xml:space="preserve">Instalación de poste de concreto de altura 4 m en sitio previamente adecuado indicado por la UTP. No incluye suministro. </t>
  </si>
  <si>
    <t>Acondicionamiento de acceso provisional a la obra con afirmado, espesor promedio 0.25 m, incluye mantenimiento durante el periodo de construcción.</t>
  </si>
  <si>
    <t>MOVIMIENTOS DE TIERRA</t>
  </si>
  <si>
    <t>Excavación en material común abierto. Incluye manejo de aguas</t>
  </si>
  <si>
    <t>m3</t>
  </si>
  <si>
    <t>Excavación manual en material común seco de 0 - 2 m. Incluye manejo de aguas</t>
  </si>
  <si>
    <t>Lleno compactado con material de sitio</t>
  </si>
  <si>
    <t>Afirmado. Suministro, transporte, riego y compactación</t>
  </si>
  <si>
    <t>X</t>
  </si>
  <si>
    <t>Sub-base granular. Suministro, transporte, riego y compactación</t>
  </si>
  <si>
    <t>Cargue manual, retiro y disposición final de material sobrante de excavación hasta botadero autorizado. (Incluye acarreo dentro de la obra 100 m y depósito en botadero).</t>
  </si>
  <si>
    <t>CIMENTACIÓN</t>
  </si>
  <si>
    <t xml:space="preserve">Solado de limpieza en concreto de 10.5 Mpa </t>
  </si>
  <si>
    <t>Zapatas en concreto premezclado certificado f´c=280 kg/cm2. No incluye refuerzo.</t>
  </si>
  <si>
    <t>Vigas de cimentacion en concreto premezclado certificado f´c=280 kg/cm2. No incluye refuerzo.</t>
  </si>
  <si>
    <t>Suministro, figuración, armado y fijación de acero fy = 60.000 psi d&gt;1/4" _cimentación</t>
  </si>
  <si>
    <t>Kg</t>
  </si>
  <si>
    <t>COLUMNAS, VIGAS AEREAS</t>
  </si>
  <si>
    <t>Columnas en concreto visto premezclado certificado f´c= 280 kg/cm2. Incluye bomba para concreto. No incluye refuerzo.</t>
  </si>
  <si>
    <t>Vigas aéreas en concreto visto premezclado certificado f´c= 280 kg/cm2. Incluye bomba para concreto. No incluye refuerzo.</t>
  </si>
  <si>
    <t>Suministro, figuración, armado y fijación de acero fy = 60.000 psi d&gt;1/4" _Columnas, vigas aéreas</t>
  </si>
  <si>
    <t>PLACAS Y ENTREPISOS EN CONCRETO</t>
  </si>
  <si>
    <t>Placa contrapiso en concreto premezclado certificado de 21 Mpa e = 0,10 m. Incluye Malla electrosoldada 5 mm, separ. 150 x 150 mm, formaleta, curado, corte y sello de dilataciones.</t>
  </si>
  <si>
    <t>Placa en concreto premezclado certificado de 21 Mpa e = 0,12 m con lámina steeldeck 2" calibre. 22. Incluye incluye malla electrosoldada 5mm 15x15, alzaprimada, bomba para concreto</t>
  </si>
  <si>
    <t>ESCALERA EN CONCRETO</t>
  </si>
  <si>
    <t>Placa maciza en concreto de 28 Mpa e = 0,10 m. No incluye acero</t>
  </si>
  <si>
    <t>Peldaño en concreto de 28 Mpa. No incluye refuerzo.</t>
  </si>
  <si>
    <t>Un</t>
  </si>
  <si>
    <t>Suministro, figuración, armado y fijación de acero fy = 60.000 psi d&gt;1/4" _Escalera</t>
  </si>
  <si>
    <t>Estructura metálica para entrepiso. Acero estructural ASTM-A572, grado 50, viguetas IPE, espesor 12 mm, según diseño. Incluye suministro de materiales, pernos y tuercas, corte, soldadura, transporte, montaje, instalación, pintura anticorrosivo, ensayos y pruebas.</t>
  </si>
  <si>
    <t>Estructura metálica para cubierta. Acero estructural ASTM-A653, grado 50, templetes, contravientos, platinas, perlín en C, en cajón o en z, sencillos, según diseño. Incluye suministro de materiales, pernos y tuercas, corte, soldadura, transporte, montaje, instalación, pintura anticorrosivo, acabado final en pintura epóxica, ensayos y pruebas.</t>
  </si>
  <si>
    <t>Suministro y aplicacion pintura intumescente para Vigas IPE de entrepiso. Incluye imprimante sellador de dos componentes.</t>
  </si>
  <si>
    <t>Anclaje epóxico 1/2. No incluye acero</t>
  </si>
  <si>
    <t>PISOS Y ACABADOS</t>
  </si>
  <si>
    <t>Mortero de nivelación 1:3 espesor prom = 5 cm afinado.</t>
  </si>
  <si>
    <t>Suministro e instalación de Piso en Vinilo Tipo Listón Ref Malibu Click, calibre 4 mm, piso institucional tráfico pesado. Incluye alistamiento de la superficie, sello y pirlanes en aluminio para transiciones y remates.</t>
  </si>
  <si>
    <t>Suministro e instalación de piso en Baldosa tipo terrazo Grano N° 1 y 2. Color: Beige. Formato: 33cm x 33 cm.  (Incluye mortero de pega, destronque, pulida y dilataciones plásticas)</t>
  </si>
  <si>
    <t>Guardaescoba en Baldosa Terrazo. Color: Beige. Ancho: 10 cm.</t>
  </si>
  <si>
    <t>Guardaescoba en madera zapan h=0.10m, incluye acabado con barniz mate</t>
  </si>
  <si>
    <t>Bocapuerta en granito lavado color gris o negro, ancho variable, incluye mortero 1:3, dilataciones y pirlanes en aluminio.</t>
  </si>
  <si>
    <t>Bordillo en concreto reforzado de 21Mpa, con acabado a la vista, ancho=0,12m y altura= 0,20m; para base de barandas en acero inoxidable, base muros en Superboard y ventanería. Incluye refuerzo.</t>
  </si>
  <si>
    <t>MAMPOSTERIA Y MUROS</t>
  </si>
  <si>
    <t>Muro Fachada.
Muros en fibrocemento en 10mm dos caras, con frescasa, perfiles estructurales en lámina cold rolled calibre 20, distanciados cada 0,405 m, con tratamiento de juntas, masillado, estuco plástico, epóxico y pernos para fijación a piso y techo, refuerzos en madera inmunizada y/o perfiles metálicos con platinas para fijación de ventanas, puertas y muebles. Incluye tratamiento de superficie y acabado en pintura Flexible Superboard Fachadas® en el lado exterior y pintura vinilo tipo 1 en lado interno, dilataciones y filos.</t>
  </si>
  <si>
    <t>Muro Fachada Acabado Madera.
Muros en fibrocemento en 10mm dos caras; cara externa Superboard Madera; con frescasa, perfiles estructurales en lámina cold rolled calibre 20, tratamiento de juntas y masillado, estuco plástico, epóxico y pernos para fijación a piso y techo, refuerzos en madera inmunizada y/o perfiles metálicos con platinas para fijación de ventanas, puertas y muebles, dilataciones y filos. Incluye tratamiento de superficie y acabado en pintura Flexible Superboard Fachadas® en el lado exterior y pintura vinilo tipo 1 en lado interno, dilataciones y filos.</t>
  </si>
  <si>
    <t>Muros interiores de fibrocemento de 8mm dos caras, con frescasa, perfiles estructurales en lámina cold rolled calibre 24, distanciados cada 0,405 m tratamiento de juntas, masillado,  estuco plástico, epóxico y pernos para fijación a piso y techo, refuerzos en madera inmunizada y/o perfiles metálicos con platinas para fijación de ventanas, puertas y muebles. Incluye estuco y Pintura vinilo tipo 1, dilataciones y filos.</t>
  </si>
  <si>
    <t>Mampara en fibrocemento de 10 mm dos caras; cara externa Superboard Madera, perfiles estructurales en lámina cold rolled calibre 20, estructura de fijación calibre 20, tratamiento de juntas y masillado, estuco plástico, dilataciones y filos Incluye tratamiento de superficie y acabado en pintura Flexible Superboard Fachadas® en el lado exterior y pintura vinilo tipo 1 en lado interno, dilataciones y filos.</t>
  </si>
  <si>
    <t>Pintura Antibacterial Blanco de CORONA para muros de baños, incluye estuco plástico y vinilo de base.</t>
  </si>
  <si>
    <t>CUBIERTA Y CIELO RASO</t>
  </si>
  <si>
    <t>Cubierta en panel metálico referencia TECHMET® de METECNO espesor de 40 mm, tipo sándwich inyectado con poliuretano (PUR) expandido de alta densidad 38 kg/m3. Cara externa e interna en acero galvanizado prepintado calibre 24, Ral 9002. Incluye elementos para fijación a la estructura de cubierta, sellos y demás accesorios recomendados por el fabricante para su correcto funcionamiento.</t>
  </si>
  <si>
    <t>Caballete Externo CAR-720. Calibre 24</t>
  </si>
  <si>
    <t>Caballete Interno CIN 305. Calibre 24</t>
  </si>
  <si>
    <t>Remate Longitudinal Alero. LAH-40. Calibre 24</t>
  </si>
  <si>
    <t>Remate Transversal LAT-40. Calibre 25</t>
  </si>
  <si>
    <t>Remate Gotero. GOZ-040. Calibre 24</t>
  </si>
  <si>
    <t>Canal lámina Galvanizada CAL 20 Ld=0.91 a 1.20 m. Incluye tragantes, rebose, pintura anticorrosiva y acabado en pintura esmalte.</t>
  </si>
  <si>
    <t>Flanche en lámina Galvanizada CAL 20 Ld=0.30 a 0.60 m. Incluye cinta multiseal aluminio, alumband ancho = 0,15m y acabado en pintura esmalte.</t>
  </si>
  <si>
    <t>Alfajía doble caida en lámina galvanizada calibre 24, ancho=0,20 m. Incluye fijación, sellos y acabado en pintura esmalte.</t>
  </si>
  <si>
    <t>Cielo raso en Gyplac® ST de1/2". Incluye fijación a la estructura de cubierta, frescasa, tratamiento de juntas, masillado y pintura vinilo tipo 1.</t>
  </si>
  <si>
    <t>Mortero 1:3 impermeabilizado para losa cubierta + manto 500XT PRO POLIÉSTER incluye acabado en pintura bituminosa.</t>
  </si>
  <si>
    <t>RED DE ACUEDUCTO, AGUAS LLUVIAS Y AGUAS RESIDUALES</t>
  </si>
  <si>
    <t>TEE en PVC J.H. Ø2"</t>
  </si>
  <si>
    <t>TEE reducida PVC Ø2x1 1/2"</t>
  </si>
  <si>
    <t>Tee reducida PVC presión Ø 1 1/2" x 3/4"</t>
  </si>
  <si>
    <t>Tee PVC presión Ø 1 1/2"</t>
  </si>
  <si>
    <t>Tee PVC presión Ø1"</t>
  </si>
  <si>
    <t>Codo PVC GR 90° Ø2"</t>
  </si>
  <si>
    <t>Codo PVC GR 45° Ø2"</t>
  </si>
  <si>
    <t>Codo 90° PVC presión Ø 1 1/2"</t>
  </si>
  <si>
    <t>Codo 90° PVC presión Ø1"</t>
  </si>
  <si>
    <t>Codo 90° PVC presión Ø 1/2"</t>
  </si>
  <si>
    <t xml:space="preserve">Tubería PVC RDE 21 Ø2" </t>
  </si>
  <si>
    <t xml:space="preserve">Tubería PVC RDE 21 Ø1 1/2" </t>
  </si>
  <si>
    <t xml:space="preserve">Tubería PVC RDE 21 Ø1" </t>
  </si>
  <si>
    <t xml:space="preserve">Tubería PVC RDE 21 Ø3/4" </t>
  </si>
  <si>
    <t xml:space="preserve">Tubería PVC RDE 9 Ø 1/2" </t>
  </si>
  <si>
    <t>Válvula PVC Ø 1 1/2"</t>
  </si>
  <si>
    <t>Válvula PVC Ø 3/4"</t>
  </si>
  <si>
    <t>Válvula PVC Ø 1/2"</t>
  </si>
  <si>
    <t>Punto hidráulico Ø 1"</t>
  </si>
  <si>
    <t>Punto hidráulico Ø 1/2"</t>
  </si>
  <si>
    <t>Soporte y abrazaderas Ø1 1/2"</t>
  </si>
  <si>
    <t>Soporte y abrazaderas Ø2"</t>
  </si>
  <si>
    <t>Tubería PVC alcantarillado DN 160 mm (Ø6")</t>
  </si>
  <si>
    <t>Tubería PVC alcantarillado DN 110 mm (Ø4")</t>
  </si>
  <si>
    <t>Tubería PVC alcantarillado DN 50 mm (Ø2")</t>
  </si>
  <si>
    <t>Tubería PVC lluvias DN 110 mm (Ø6")</t>
  </si>
  <si>
    <t>Tubería PVC lluvias DN 110 mm (Ø4")</t>
  </si>
  <si>
    <t>Codo 45° PVC Alcantarillado DN 110 mm (4")</t>
  </si>
  <si>
    <t>Tapón de limpieza Ø2"</t>
  </si>
  <si>
    <t>Tapón de limpieza Ø4"</t>
  </si>
  <si>
    <t>YEE PVC AR DN 100 mm (Ø4")</t>
  </si>
  <si>
    <t>YEE PVC AR DN 50 mm (Ø 2")</t>
  </si>
  <si>
    <t>YEE PVC Reducida AR Ø 4" x 2"</t>
  </si>
  <si>
    <t>Punto sanitario PVC de 2"  L prom=3 m</t>
  </si>
  <si>
    <t>Punto sanitario PVC de 4"  L prom=3 m</t>
  </si>
  <si>
    <t>Tubería PVC ALL o Ventilación de 2", incluye accesorios</t>
  </si>
  <si>
    <t>Sifón PVC 3" sum e inst</t>
  </si>
  <si>
    <t>Sifón PVC 2" sum e inst</t>
  </si>
  <si>
    <t>Rejilla aluminio  con sosco  4" x  3"</t>
  </si>
  <si>
    <t>Rejilla aluminio  con sosco 3" x 2"</t>
  </si>
  <si>
    <t>Caja de inspeccion de 0.60 x 0.60 x 0.60 m, e = 0.12m, en concreto f'c 21 MPa, tapa reforzada en concreto f'c 21 MPa, incluye refuerzo y cañuela</t>
  </si>
  <si>
    <t>Cuerpo para cámaras de inspección Ø interior 1,20 m en concreto 21 Mpa. Incluye acero de refuerzo y peldaños</t>
  </si>
  <si>
    <t>Base y cañuela para cámaras de inspección Ø interior 1,20 m en concreto 24 Mpa. Incluye acero de refuerzo.</t>
  </si>
  <si>
    <t>Losa para cámaras de inspección Ø interior 1,20 m, e=0,20 m en concreto 21 Mpa. Incluye tapa en polipropileno, acero de refuerzo.</t>
  </si>
  <si>
    <t xml:space="preserve">Anclaje en concreto f'c 21 Mpa para accesorios </t>
  </si>
  <si>
    <t>Soporte y abrazaderas Ø4"</t>
  </si>
  <si>
    <t>Pintura con alumol para bajantes en PVC de 2"a 6”</t>
  </si>
  <si>
    <t>RED CONTRA INCENDIOS</t>
  </si>
  <si>
    <t>Tubería acero al carbón AC SCH40 Ø3" incluye accesorios, soportes</t>
  </si>
  <si>
    <t>Tubería acero al carbón AC SCH40 Ø1 1/2" incluye accesorios, soportes</t>
  </si>
  <si>
    <t>Tubería PVC C900 Ø4"</t>
  </si>
  <si>
    <t>Codo PVC C900 Ø4"</t>
  </si>
  <si>
    <t>Codo ranurado 90 x Ø3"</t>
  </si>
  <si>
    <t>Tee ranurada Ø3"</t>
  </si>
  <si>
    <t>Unión rígida ranurada Ø3"</t>
  </si>
  <si>
    <t>Reducción copa ranurada Ø3x1 1/2"</t>
  </si>
  <si>
    <t>Adaptador brida (ansi) x campana Ø4"</t>
  </si>
  <si>
    <t>Reducción AC Ø4X3"</t>
  </si>
  <si>
    <t>Gabinete contra incendios Clase II</t>
  </si>
  <si>
    <t>Válvula mariposa ranurada UL/FM Ø3"</t>
  </si>
  <si>
    <t>Soporte de horquilla</t>
  </si>
  <si>
    <t>Base anticorrosiva color rojo, acabado en esmalte RAL 300 dos capas</t>
  </si>
  <si>
    <t>APARATOS SANITARIOS</t>
  </si>
  <si>
    <t>Sanitario institucional referencia BALTICO ALONGADO de CORONA entrada posterior, color blanco, con sistema de valvula antivandálica de empotrar tipo push y accesorios para instalación.</t>
  </si>
  <si>
    <t>UN</t>
  </si>
  <si>
    <t>Sanitario institucional referencia ADRIATICO de CORONA entrada posterior, color blanco, para baños de personas con movilidad reducida PMR; con sistema de valvula antivandálica de empotrar tipo push y accesorios para instalación.</t>
  </si>
  <si>
    <t xml:space="preserve">Orinal referencia  GOTTA entrada posterior  de CORONA color blanco con griferia de empotrar tipo push referencia 730020001. </t>
  </si>
  <si>
    <t xml:space="preserve">Lavamanos Ganamax con semipedestal Ref. 545291001 y grifería tipo push Ref.: 947120001 de CORONA </t>
  </si>
  <si>
    <t>Lavamanos Marsella color blanco de sobreponer, incluye grifería tipo push.</t>
  </si>
  <si>
    <t>Mesón en concreto enchapado con porcelanato de 0,60X1,20m beige, incluye mampostería y tapa frontal en acero inoxidable cal 20.</t>
  </si>
  <si>
    <t>Ducha antivandálica con regadera de seguridad en cromo</t>
  </si>
  <si>
    <t>Poceta de aseo prefabricada en granito pulido de 0.50x0.50m altura =0.35m. Incluye llave de GRIVAL tipo jardín pesada de cromo.</t>
  </si>
  <si>
    <t>DIVISIONES PARA BAÑOS Y ACCESORIOS EN ACERO INOXIDABLE</t>
  </si>
  <si>
    <t>Divisiones para baños, orinales y duchas en sólido fenólico de 12.5 mm de espesor, con ambas caras revestidas de papel decorativo con resinas melamínicas. Incluye zócalo de acero inoxidable con sistema de fijación a piso, herrajes en lámina de acero inoxidable, con bordes traslapados en puertas y parales. Incluye cerrojo en lámina de acero inoxidable con aviso de ocupación cromático. De diseño anti-vandalismo.</t>
  </si>
  <si>
    <t>Accesorios ortopédicos en acero inoxidable para baños de personas con movilidad reducida PMR conformado por 1 barra de seguridad plegable y 1 barra de Seguridad 24" apoyo a muro, referencia CORONA.</t>
  </si>
  <si>
    <t>Baranda en acero inoxidable con pasamanos superior de 2 1 /2" y 4 hilos inferiores en tubería de 1", parales en platina según diseño, incluye platinas y pernos de fijación.</t>
  </si>
  <si>
    <t>ml</t>
  </si>
  <si>
    <t xml:space="preserve">Baranda auxiliar en tubería de acero inoxidable de 2 1 /2" fijada al muro de escaleras. </t>
  </si>
  <si>
    <t>Espejos de 4mm para baños, calidad Peldar, bordes biselados, pulido y dilatado de la pared. Incluye elementos de fijación al muro.</t>
  </si>
  <si>
    <t>REDES ELECTRICAS, COMUNICACIONES Y DE ILUMINACION</t>
  </si>
  <si>
    <t>SISTEMA DE PUESTA A TIERRA Y APANTALLAMIENTO CONTRA RAYOS</t>
  </si>
  <si>
    <t>Suministro e instalación de alambrón de Al de 8mm, para el sistema de apantallamiento contra rayos. Incluye: Suministro de cable, grapas de unión y derivación, tendido y amarre del alambrón sobre aisladores y todo lo necesario para su correcta instalación.</t>
  </si>
  <si>
    <t>Suministro e instalación de cable de cobre desnudo No. 1/0 AWG, por 1Ø1" IMC para las bajantes del apantallamiento, hasta la caja de transición y el anillo de apantallamiento.</t>
  </si>
  <si>
    <t>Suministro e instalación de caja de paso de 15x15x8 cm con cerradura para transición de alambron de Al de 8mm a cable de cobre No.1/0 para llegar al anillo de apantallamiento: Incluye conector bimetálico.</t>
  </si>
  <si>
    <t>Suministro e instalación de cable de cobre desnudo No. 1/0 AWG, para conexión entre la caja de transición y el anillo de apantallamiento, incluye tramo de tubo Ø1 PVC embebido desde la caja hasta el cable 2/0.</t>
  </si>
  <si>
    <t>Suministro e instalación de cable de cobre desnudo No. 2/0 AWG, para sistemas de puesta a tierra, anillo de apantallamiento y equipotencialización de tierras de subestación general, subestación de transformador pad mounted, conexión a tierra del neutro y carcaza del transformador, conexión a barraje de tierras de la camara de barraje de MT. Incluye canalización y tapada de brecha.</t>
  </si>
  <si>
    <t>Suministro e instalación de cable aislado de cobre No. 1/0 AWG, 7 hilos para aterrizaje de estructura del edifico al anillo de equipotencialización del apantallamiento. Aterrizaje en mínimo cuatro puntos de la estructura, colas de 5m.</t>
  </si>
  <si>
    <t>Suministro e instalación de punta de captación de rayos de aluminio de 60cm de longitud, y 5/8" de diámetro, marca TECNO WELD ó similar, referencia ILPA245ST y base horizontal  de aluminio referencia ILPA30958.</t>
  </si>
  <si>
    <t xml:space="preserve">Suministro e instalación de barra eqipotencializadora de cobre de 60cm de largo, 2.5cm de ancho y 0.06cm. Incluye aisladores elastoméricos tipo barraje. En foso de transformador  pad mounted y en cámara de barraje de MT. </t>
  </si>
  <si>
    <t>Suministro e instalación de varilla de cobre para puesta a tierra de 2.4m de longitud y 12.7mm de diámetro.</t>
  </si>
  <si>
    <t>Suministro y aplicación de soldaduras exotérmicas de 115 gr para conexión de varilla de cobre a  cable de cobre 2/0 AWG y cable 2/0 a 2/0. Para interconexión de varillas en los sistemas de puesta a tierra de apantallamiento contra rayos y en malla de tierra.</t>
  </si>
  <si>
    <t>Suministro e instalación de aisladores de plástico de 6cm.</t>
  </si>
  <si>
    <t>Cajas de paso de 0.3x0.3x0.3 m con tapa removible y marco metálico tipo Norma EEP.</t>
  </si>
  <si>
    <t>ALIMENTADOR EN  MT 13.2 kV</t>
  </si>
  <si>
    <t>Suministro e instalación de acometida de MT en 3x1/0 AWG, XLPE, 15 kV, aislamiento 133%, monopolares trenzados, por 1Ø4". No incluye la canalización, Incluye: Reservas de cable para conexión a barraje en la parte superior de la subestación, brecha, lechos de arena y lleno.</t>
  </si>
  <si>
    <t xml:space="preserve">Suministro e instalación de banco de ductos 4Ø4" PVC-DB. Incluye: Excavación, lechos de arena y lleno con material de sitio. </t>
  </si>
  <si>
    <t>Suministro y Elaboración de juego x (3) terminales tipo codo para cable No. 1/0 AWG, Cu, XLPE-15kV para transformador Pad Mounted. Incluye aterrizaje de los mismos y de las pantallas de los cables a la malla de tierra.</t>
  </si>
  <si>
    <t>Juego</t>
  </si>
  <si>
    <t>Suministro y Elaboración de juego x (3) Pararrayos tipo codo para cable No. 1/0 AWG, 15kV. Incluye aterrizaje de los mismos y de las pantallas de los cables a la malla de tierra.</t>
  </si>
  <si>
    <t>Suministro y Elaboración de juego x (3) terminales tipo interior para cable No. 1/0 AWG, Cu, XLPE-15kV. Incluye: Borna terminal, aterrizaje de las pantallas de los cables a la malla de tierra.</t>
  </si>
  <si>
    <t>Suministro y elaboración de Empalme recto, Juegox3, de 200A, 15kV para cable 1/0 AWG, Cu, XLPE,133% N. Aislamiento. Incluye: todos los accesorios requeridos en su montaje y puesta en servicio.</t>
  </si>
  <si>
    <t>Cajas de paso MT de 2,82x1.32x1.70 m para instalacion de Barraje Norma EEP</t>
  </si>
  <si>
    <t>Cajas de paso de 1.5x1.5x1.0 m + tapa en manhol peatonal-especificaciones EEP</t>
  </si>
  <si>
    <t>Cajas de paso de 1.2x1.2x1.0 m + tapa en manhol peatonal-especificaciones EEP</t>
  </si>
  <si>
    <t>ACOMETIDA PRINCIPAL Y CIRCUITOS ALIMENTADORES DESDE TGBT A CADA TABLERO DE ILUMINACIÓN Ó FUERZA
Todas las instalaciones incluyen conductores, tuberías, marquillado en los dos extremos del circuito, conexionado tal como se especifica y aparece en los planos. De igual modo se deberá incluir los trabajos de resanes y todos aquellos trabajos inherentes a la instalación.</t>
  </si>
  <si>
    <t>Suministro e instalación de Acometida Principal desde transformador Pad Mounted de 225 KVA a Celda de Baja tensión existente en cuarto técnico del bloque de Administración, 2No.4/0xF+2No.4/0xN+1N0.1/0T, AWG, Cable Centelsa o Procables THHN/THHW, Libre de halógenos PE-HF-FR-LS, por 2Ø4"PVC-DB, Incluye: Canalización, lechos de arena, lleno con material de sitio, cinta de señalización, dos(2) tramos de ducto en tubería EMT de 4" de aproximadamente 3,5m para aflorar en la bandeja existente, elementos de anclaje a pared, resanes.</t>
  </si>
  <si>
    <t>Suministro e instalación de Acometida Principal de transformador Pad Mounted de 225 KVA a Celda de Baja tensión existente en cuarto técnico del bloque de Administración, 2No.4/0xF+2No.4/0xN+1N0.1/0T, AWG, Cable Centelsa o Procables THHN/THHW, Libre de halógenos PE-HF-FR-LS, por bandeja existen, Incluye: amarras de nylon, marcación en bandeja.</t>
  </si>
  <si>
    <t>Suministro e instalación de Acometida  desde transformador Pad Mounted de 225 KVA hasta tablero de Baja tensión existente en subestación en Edificio Eléctrica en 2 No.2/0 x F+2 No.2/0 x N+1 N0 1/0T, AWG, Cable THHN/THHW libre de halógenos por 2Ø4"PVC-DB, Incluye además conectores certificados en los terminales de los conductores, tubería  2Ø4"PVC-DB, Canalización, lechos de arena, lleno con material de sitio, compactación, cinta de señalización, conexión en terminales del transformador y en subestación.</t>
  </si>
  <si>
    <t>Suministro e instalación de alimentador desde Planta Eléctrica de 100 KVA a S/E 2No.4/0xF+2No.4/0xN+1N0.1/0T, AWG, Cable Centelsa o Procables THHN/THHW, Libre de halógenos PE-HF-FR-LS, por 1Ø4"+1Ø4"(R)PVC-DB, Incluye: Reservas de cable para conexión a barraje en la parte superior de la subestación y a bornes del breaker de planta, canalización, lechos de arena, lleno con material de sitio, cinta de señalización.</t>
  </si>
  <si>
    <t>Suministro e instalación de alimentador trifásico desde TGBT en S/E a TG-P1 en 1No.4xF+1No.4N+1No.6T AWG, Cu, Cable Centelsa o Procables THHN/THHW, Libre de halógenos PE-HF-FR-LS, por 1Ø11/2" PVC-DB. Incluye: Canalización, lechos de arena, lleno con material de sitio, cinta de señalización.</t>
  </si>
  <si>
    <t>Suministro e instalación de alimentador trifásico desde TGBT en S/E a TG-P2 en 1No.4xF+1No.4N+1No.6T AWG, Cu, Cable Centelsa o Procables THHN/THHW, Libre de halógenos PE-HF-FR-LS, por 1Ø11/2" PVC-DB. Incluye: Canalización, lechos de arena, lleno con material de sitio, cinta de señalización.</t>
  </si>
  <si>
    <t xml:space="preserve">Suministro e instalación de alimentador bifásico desde TG-P1 a TR en P1, en 1No.8xF+1No.8N+1No.8T AWG, Cable Centelsa o Procables THHN/THHW, Libre de halógenos PE-HF-FR-LS, por 1Ø1" PVC. </t>
  </si>
  <si>
    <t>Suministro e instalación de alimentador bifásico desde TG-P2 a TR en P2, en 1No.8xF+1No.8N+1No.8T AWG, Cable Centelsa o Procables THHN/THHW, Libre de halógenos PE-HF-FR-LS, por 1Ø1" PVC.</t>
  </si>
  <si>
    <t>Cajas de paso de 0.8x0.8x1.0 m, con manhole metálico tipo peatonal Ø 0.60cm-especificaciones EEP</t>
  </si>
  <si>
    <t xml:space="preserve"> TABLEROS DE ILUMINACIÓN Y FUERZA 
Incluyen breakers de circuitos ramales, anclajes, marquillado en c/u de los circuitos, conexionado tal como se especifica y aparece en los planos. De igual modo se deberá incluir los trabajos de resanes y todo aquel trabajo inherente a la instalación.</t>
  </si>
  <si>
    <t>Suministro e instalación de Tablero TG-P1 de 30 Circuitos, 3Ø, 5H, con espacio para totalizador. Incluye: Interruptores termomagnéticos de 15,20, 2x30  A c/u (ver cuadro de cargas), barraje para 200 amperios, chapa y llave.</t>
  </si>
  <si>
    <t>Suministro e instalación de Tablero TR en piso 1 de 12 Circuitos, 2Ø, 4H, Incluye: Interruptores termomagnéticos de 1x20 A c/u (ver cuadro de cargas), barraje para 125 amperios, chapa y llave.</t>
  </si>
  <si>
    <t>Suministro e instalación de Tablero TG-P2 de 30 Circuitos, 3Ø, 5H, con espacio para totalizador. Incluye: Interruptores termomagnéticos de 15,20, 2x30  y 2x40  A c/u (ver cuadro de cargas), barraje para 200 amperios, chapa y llave.</t>
  </si>
  <si>
    <t>Suministro e instalación de Tablero TR en piso 2 de 12 Circuitos, 2Ø, 4H, Incluye: Interruptores termomagnéticos de 1x20 A c/u (ver cuadro de cargas), barraje para 125 amperios, chapa y llave</t>
  </si>
  <si>
    <t xml:space="preserve">Suministro e instalación de By pass para UPS de 5000VA, 2Ø, 50A. </t>
  </si>
  <si>
    <t>Suministro e instalación de Breaker totalizador tipo industrial de 3x80 A, 25kA ref EZC 100 N, Para tableros TG-P1 y TG-P2 y Protección en la celda de BT de la S/E General.</t>
  </si>
  <si>
    <t>SALIDAS ELÉCTRICAS. 
Todas las instalaciones incluyen los accesorios, conduits, anclajes, conductores, marquillado en los dos extremos del circuito y conexionado tal como se especifica.</t>
  </si>
  <si>
    <t>Salida de iluminación general empotrada. Incluye: Tubería PVC de 3/4", Cable No.14 Centelsa o Procables THHN/THHW, Libre de halógenos PE-HF-FR-LS, Caja octagonal de PVC. Incluye la totalidad de los cables, tuberías y accesorios necesarios para el correcto funcionamiento.</t>
  </si>
  <si>
    <t>Salida de iluminación general sobrepuesta o en cielo raso. Incluye: Tubería EMT de 3/4", Cable No.14 Centelsa o Procables THHN/THHW, Libre de halógenos PE-HF-FR-LS, Caja de 2x4" rawelt, toma de 15A+clavija, 1.5m de encauchetado 3x16AWG.  Incluye la totalidad de los cables, tuberías y accesorios necesarios para el correcto funcionamiento..</t>
  </si>
  <si>
    <t>Salida de iluminación general sobrepuesta o en cielo raso para luminaria de emergencia, Incluye: Tubería EMT de 3/4", Cable No.14 Centelsa o Procables THHN/THHW, Libre de halógenos PE-HF-FR-LS, Caja de 2x4" rawelt, toma de 15A+clavija, 1.5 cable encauchetado 3x16WG. Incluye la totalidad de los cables, tuberías y accesorios necesarios para el correcto funcionamiento.</t>
  </si>
  <si>
    <t>Salida de iluminación general sobrepuesta o en cielo raso para aviso de salida, Incluye: Tubería EMT de 3/4", Cable No.14 Centelsa o Procables THHN/THHW, Libre de halógenos PE-HF-FR-LS, Caja de 2x4" rawelt, toma de 15A+clavija, 1.5m de cable encauchetado 3x16AWG.  Incluye la totalidad de los cables, tuberías y accesorios necesarios para el correcto funcionamiento.</t>
  </si>
  <si>
    <t>Suministro e instalación de interruptor sencillo empotrado Leviton. Incluye tubería PVC de 3/4", tubería EMT de 3/4", Cable No.14 Centelsa o Procables THHN/THHW, Libre de halógenos PE-HF-FR-LS, caja de 2x4" PVC. Incluye la totalidad de los cables, tuberias y accesorios necesarios para el correcto funcionamiento.</t>
  </si>
  <si>
    <t>Suministro e instalación de interruptor doble empotrado Leviton. Incluye tubería PVC de 3/4", tuberia EMT de 3/4", Cable No.14 Centelsa o Procables THHN/THHW, Libre de halógenos PE-HF-FR-LS, caja de 2x4" PVC.  Incluye la totalidad de los cables, tuberias y accesorios necesarios para el correcto funcionamiento.</t>
  </si>
  <si>
    <t>Suministro e instalación de interruptor triple empotrado Leviton. Incluye tubería PVC de 3/4", tubería EMT de 3/4", Cable No.14 Centelsa o Procables THHN/THHW, Libre de halógenos PE-HF-FR-LS, caja de 2x4" PVC.  Incluye la totalidad de los cables, tuberías y accesorios necesarios para el correcto funcionamiento.</t>
  </si>
  <si>
    <t>Suministro e instalación de interruptor conmutable sencillo empotrado Leviton. Incluye tubería PVC de 3/4", tubería EMT de 3/4", Cable No.14 Centelsa o Procables THHN/THHW, Libre de halógenos  PE-HF-FR-LS, caja de 2x4" PVC.   Incluye la totalidad de los cables, tuberías y accesorios necesarios para el correcto funcionamiento.</t>
  </si>
  <si>
    <t>Salida de sensor de techo, sobrepuesto o en cielo raso. Incluye: Tubería EMT de 3/4", cable No.14 Centelsa o Procables THHN/THHW, Libre de halógenos PE-HR-FR-LS, Caja octagonal rawelt.    Incluye la totalidad de los cables, tuberías y accesorios necesarios para el correcto funcionamiento.</t>
  </si>
  <si>
    <t>Salida tomacorriente eléctrica doble con polo a tierra empotrado. Incluye: Tubería PVC de 3/4", Cable No.12 Centelsa o Procables THHN/THHW, Libre de halógenos PE-HS-FR-LS, caja de 2X4" PVC.  Incluye la totalidad de los cables, tuberías y accesorios necesarios para el correcto funcionamiento.</t>
  </si>
  <si>
    <t>Salida tomacorriente eléctrica doble con polo a tierra GFCI. Incluye: Tubería PVC de 3/4", Cable No.12 PE-HS-FR-LS, caja de 2X4" PVC.   Incluye la totalidad de los cables, tuberías y accesorios necesarios para el correcto funcionamiento.</t>
  </si>
  <si>
    <t>Salida tomacorriente eléctrica doble con polo a tierra regulada, toma color naranja Leviton. Incluye: Tubería PVC de 3/4", Cable No.12 Centelsa o Procables THHN/THHW, Libre de halógenos PE-HS-FR-LS, caja de 2X4" PVC.  Incluye la totalidad de los cables, tuberías y accesorios necesarios para el correcto funcionamiento.</t>
  </si>
  <si>
    <t>Salida de toma regulada, toma color naranja Leviton, sobrepuesta o en cielo raso para Acces Point, Incluye: Tubería EMT de 3/4", Cable No.12 Centelsa o Procables THHN/THHW, Libre de halógenos PE-HF-FR-LS, Caja de 2x4" rawelt, toma de 15A.  Incluye la totalidad de los cables, tuberías y accesorios necesarios para el correcto funcionamiento.</t>
  </si>
  <si>
    <t>Salida tomacorriente eléctrica trifilar, 63 A Legrand, 4 hilos, con polo a tierra embebida, tubería PVC Ø 3/4". Cable No.8 Centelsa o Procables THHN/THHW, Libre de halógenos PE-HF-FR-LS, Nota: Salida UPS. Incluye la clavija de seguridad de 63 A.   Incluye la totalidad de los cables, tuberías y accesorios necesarios para el correcto funcionamiento.</t>
  </si>
  <si>
    <t>Salida tomacorriente eléctrica bifásica, toma y clavija de seguridad de 20A Legrand, 3 hilos, con polo a tierra embebida en piso, tubería PVC Ø 3/4". Cable No.10 Centelsa o Procables THHN/THHW, Libre de halógenos PE-HF-FR-LS.   Incluye la totalidad de los cables, tuberías y accesorios necesarios para el correcto funcionamiento.</t>
  </si>
  <si>
    <t>Salida tomacorriente eléctrica monofásica, toma y clavija de seguridad de 15Amp Legrand. 3 hilos, con polo a tierra embebida en piso, tubería PVC Ø 3/4". Cable No.12 Centelsa o Procables THHN/THHW, Libre de halógenos PE-HF-FR-LS.  Incluye la totalidad de los cables, tuberías y accesorios necesarios para el correcto funcionamiento.</t>
  </si>
  <si>
    <t>Salida tomacorriente eléctrica monofásica derivada de circuito bifásico, toma y clavija de seguridad de 15Amp Legrand. 3 hilos, con polo a tierra embebida en piso, tubería PVC Ø 3/4". Cable No.12 Centelsa o Procables THHN/THHW, Libre de halógenos PE-HF-FR-LS.  Incluye la totalidad de los cables, tuberías y accesorios necesarios para el correcto funcionamiento.</t>
  </si>
  <si>
    <t>Salida tomacorriente eléctrica trifilar, 63 A Legrand, 4 hilos, con polo a tierra embebida, tubería PVC Ø 1 1/2". Cable No.8 Centelsa o Procables THHN/THHW, Libre de halógenos PE-HF-FR-LS, Nota: Salida Estufa. Incluye la clavija de 63 A.  Incluye la totalidad de los cables, tuberías y accesorios necesarios para el correcto funcionamiento.</t>
  </si>
  <si>
    <t>SUMINISTRO E INSTALACIÓN DE LUMINARIAS
Estos ítems incluyen: luminarias, drivers, accesorios eléctricos, postes, soportes de fijación, etc.</t>
  </si>
  <si>
    <t>Suministro e instalación de luminaria de leds de 29.1W,IP65 ref. Riel TC de Luxycon.</t>
  </si>
  <si>
    <t>Suministro e instalación de luminaria de led tipo cilinder de 7W. Ref. Aurea de Luxycon.</t>
  </si>
  <si>
    <t>Suministro e instalación de luminaria de led tipo bala de incrustar de 7W. Ref. Molis de Luxycon.</t>
  </si>
  <si>
    <t>Suministro e instalación de luminaria de led tipo tortuga de sobreponer de 13W, 120V, IP65.</t>
  </si>
  <si>
    <t>Suministro e instalación de luminaria led de incrustar  de 1.14m, 29.1W. Ref. Easy Eko de Luxycon.</t>
  </si>
  <si>
    <t>Suministro e instalación de luminaria led de sobreponer de 1.7m, 42.9W.Ref. Easy Eko de Luxycon.</t>
  </si>
  <si>
    <t>Suministro e instalación de luminaria led de incrustar de 1.7m, 42.9W.Ref. Easy Eko de Luxycon.</t>
  </si>
  <si>
    <t>Suministro e instalación de luminaria led de sobreponer 2.27m, 55.3W.Ref. Easy Eko de Luxycon.</t>
  </si>
  <si>
    <t>Suministro e instalación de luminaria led de incrustar 3.36m, 84.5W.Ref. Easy Eko de Luxycon.</t>
  </si>
  <si>
    <t>Suministro e instalación de luminaria led de sobreponer 3.36m, 84.5W.Ref. Easy Eko de Luxycon.</t>
  </si>
  <si>
    <t>Suministro e instalación de luminaria de led tipo bala de 7W, IP44 Ref. Aroqua de Luxycon</t>
  </si>
  <si>
    <t>Suministro e instalación de luminaria de aviso de salida con sistema de Leds. Incluye: Batería de respaldo. Ref. Cooper Ligthing</t>
  </si>
  <si>
    <t>Suministro e instalación de luminaria de emergencia de Leds. Incluye: Batería de respaldo. Ref. CU2 2W-Hubbell</t>
  </si>
  <si>
    <t>Suministro e instalación de luminaria tipo exterior de led 19W, IP65 ref. Zag de Luxycon. Incluye: Cable encauchetado 3x14AWG hasta caja de paso, empalmes sumergibles Ref. 91-B-1 de 3M, pedestal en concreto.</t>
  </si>
  <si>
    <t>Suministro e instalación de alimentador para iluminación exterior desde TG-P1 en 2 No.10 (F)+1No.10 (T) AWG, Cable Centelsa o Procables THHN/THHW, Libre de halógenos PE-HF-FR-LS por 1Ø1" PVC. Incluye: Canalización, lecho de arena, lleno con material de sitio.</t>
  </si>
  <si>
    <t>Cajas de paso de 0.4x0.4x0.7 m + tapa y marco metálico-especificaciones EEP</t>
  </si>
  <si>
    <t>INSTALACIONES DE VOZ Y DATOS 
Todas las instalaciones incluyen los conductores, Jacks, cajas, marcos, face plates, ponchado y marquillado tal como se especifica y aparece en los planos. De igual modo se deberá incluir los trabajos de regatas, resanes y todo aquel trabajo inherente a la instalación.</t>
  </si>
  <si>
    <t>Suministro e instalación de cable Utp AMP, cat 6</t>
  </si>
  <si>
    <t>Suministro e instalación de toma doble de voz/datos empotrado. Jacks RJ45 categoría 6. Incluye: Tubería de 3/4" PVC, ponchada y marquillado. El cable UTP se paga por separado.</t>
  </si>
  <si>
    <t>Suministro e instalación de toma doble de voz/datos sobrepuesto. Jacks RJ45 categoría 6. Incluye: Tubería de 3/4" EMT, ponchada y marquillado. El cable UTP se paga por separado.</t>
  </si>
  <si>
    <t>Suministro e instalación de toma sencilla de voz/datos sobrepuesto. Jacks RJ45 categoría 6. Incluye: Tubería de 3/4" EMT, ponchada y marquillado. El cable UTP se paga por separado. Acces Point.</t>
  </si>
  <si>
    <t xml:space="preserve">Suministro e instalación de toma sencilla de voz/datos empotrado. Jacks RJ45 categoría 6  Incluye: Tubería de  3/4" PVC, ponchada y marquillado. El cable UTP se paga por separado. </t>
  </si>
  <si>
    <t>Suministro e instalación de caja de paso metálica con chapa de 12"x12"x6". Incluye accesorios de fijación.</t>
  </si>
  <si>
    <t>Suministro e instalación de caja para salida HDMI. Incluye la interconexión con cable HDMI de 15m por 1Ø1" EMT, accesorios EMT, cajas Radwell para ambos extremos, además de todos los accesorios que se requieran para dicha labor.</t>
  </si>
  <si>
    <t>Suministro e instalación de patch panel de 24 puertos RJ45 categoría 6. Incluye la ponchada del cable utp y marquillado.</t>
  </si>
  <si>
    <t>Suministro e instalación de Gabinete autosoportado con Rack Interior, cerrado de 0.53x0.58x57cm, Ref. Axxis abatible 11 unidades. Incluye (1) Multitomas verticales, bandejas, organizadores horizontales.</t>
  </si>
  <si>
    <t xml:space="preserve">Patch cord para Utp cat 6 de 1 ft. </t>
  </si>
  <si>
    <t>Suministro e instalación de bandeja para  fibra de 12 hilos,1RU Deslizable hasta 3 Paneles de acople+ acople 12 unidades LC Monomodo. Incluye ademas el suministro de pigtail, fusiones de 12 fibras.</t>
  </si>
  <si>
    <t>Suministro e instalación de Patch cord de fibra con terminales LC-LC,LC-LC. Marca Leviton.</t>
  </si>
  <si>
    <t>Suministro e instalación de fibra óptica Monomodo 12h, uso int/ext. Marca Siemon. Nota: Se debe instalar desde el edifico del centro de datos hasta el Rack en piso 1. Se debe considerar que la instalación se hace por ducto existente compartido con otras fibras, bandeja existente y compartida con otros servicios.</t>
  </si>
  <si>
    <t>Suministro e instalación de ducto de Ø1½" PVC para conducción de cable UTP desde rack en piso 1 a rack en piso 2. Incluye curvas y demás accesorios que se requieran.</t>
  </si>
  <si>
    <t>Suministro e instalación de ducto de 2"PVC para conducción de cable de fibra de 12h, desde bloque de Administración hasta rack en piso 1. Incluye: Un tubo de 3.5 m de 2" EMT y Curva hasta llagar a bandeja existente, Curva de PVC, Excavación y lleno.</t>
  </si>
  <si>
    <t>Cajas de paso de telecomunicaciones  de 0.7x0.6x1.0 m, con manhole metálico tipo peatonal Ø 0.60cms-especificaciones Telefónica de Pereira.</t>
  </si>
  <si>
    <t>SISTEMA DE DETECCION DE INCENDIO
El sistema de alarma contra incendios seleccionado es de la marca NOTIFIER de la empresa HONEYWELL</t>
  </si>
  <si>
    <t>Suministro transporte e instalación de tubería EMT 3/4", incluye accesorios EMT, cuelgas y demás accesorios.</t>
  </si>
  <si>
    <t>Suministro transporte e instalación de tubería EMT 1", incluye accesorios EMT, cuelgas y demás accesorios</t>
  </si>
  <si>
    <t xml:space="preserve">Suministro transporte e instalación de cable Centelsa FPLR/FPL cable 2 x 1 8 AWG, 4 hilos y  libre de halogenos               </t>
  </si>
  <si>
    <t xml:space="preserve">Suministro transporte e instalación de cable Centelsa FPLR/FPL 2 x 16 AWG, 2 hilos y libre de halogenos               </t>
  </si>
  <si>
    <t>Suministro transporte e instalación Detector de Humo, Inteligente Direccionable NOTIFIER incluye base y  puesta en funcionamiento.</t>
  </si>
  <si>
    <t>Suministro transporte e instalación de luz estroboscópica horn /strobe, 24V NOTIFIER System sensor. 15-110 candela, 0,5-2 watts. Incluye puesta en funcionamiento.</t>
  </si>
  <si>
    <t>Suministro transporte e instalación de estación manual Inteligente direccionable marca NOTIFIER,  incluye puesta en funcionamiento.</t>
  </si>
  <si>
    <t>Suministro transporte e instalación de central alarma, control panel, NFS-320, de NOTIFIER. Incluidas las baterías.Incluye puesta en funcionamiento.</t>
  </si>
  <si>
    <t>Suministro transporte e instalación de panel de alarma,  anunciador remoto FDU-80  NOTIFIER. Incluye puesta en funcionamiento.</t>
  </si>
  <si>
    <t>Suministro transporte e instalación de Modulo tarjeta NCM-F, fibra óptica,. Marca NOTIFIER Sistema programable con VeriFire tools mono modo, conexión e instalación en el panel de detección de incendios, programación, configuración, puesta en marcha del sistema de Detección de incendios, test y pruebas de cada uno de los elementos del sistema.</t>
  </si>
  <si>
    <t>SUMINISTRO Y REUBICACIÓN DE EQUIPOS ELÉCTRICOS</t>
  </si>
  <si>
    <t>Desmonte de transformador pad mounted de 150 KVA, 13,200/208/120V. Incluye: Desconexión y retiro de las acometidas de baja y media tensión hasta caja de paso a la entrada de la subestación del Edificio Eléctrica (aproximadamente 30m), desconexión de codos de MT. Ademas dicho conductor de media tensión se debe re instalar por canalización pagada en otro item aproximadamente 14 metros.Por ultimo, dichos equipos se deben trasladar en montacargas a sitio autorizado por la UTP. Las maniobras del desmonte se realizarán con los circuitos desenergizados</t>
  </si>
  <si>
    <t>Desmonte de transformador de 112,5 KVA, 13,200/208/120V, ubicado en subestación Edificio Eléctrica. Incluye: Desconexión y retiro de las acometidas de baja y media tensión desde transformador hasta celda de protección y desde transformador hasta barraje de baja tensión, desconexión de codos de MT, desconexión de cortacircuitos y DPS. Incluye traslado a sitio autorizado por la UTP. Las maniobras del desmonte se realizarán con los circuitos desenergizados.</t>
  </si>
  <si>
    <t xml:space="preserve">Suministro e instalación de cabina antirruido tipo intemperie para planta de 100KVA, Incluye: Base tanque para combustible de 150 Galones, tubería de escape (aproximadamente 3 m). </t>
  </si>
  <si>
    <t>Reubicación de Planta de Emergencia de 100 KVA, 208/120V. Incluye: Desconexión de la acometida de baja tensión, traslado hasta la nueva base en concreto, anclaje a piso, reconexión de acometida de BT, cable encauchetado 3x12AWG aproximadamente 30m para alimentación del cargador de batería, cable encauchetado 2x16AWG para señal (aproximadamente 30m)  montacargas/grúa y todos los demás accesorios que se requieran para dejarla en funcionamiento.</t>
  </si>
  <si>
    <t>Construcción de base en concreto según especificaciones técnicas y dimensiones acordes a la planta eléctrica. Incluye Acero, concreto y pernos de anclaje de la planta eléctrica. El acero de refuerzo se debe soldar una varilla roscada de 3/8" galvanizada  y esta debe sobre salir para equipontencializarse con el sistema de puesta a tierra. Debe cumplir reglamento RETIE y Norma NTC 2050.</t>
  </si>
  <si>
    <t>Instalación de transformador trifásico tipo pedestal 225 kVA suministrado por la UTP. Consiste en la instalación de transformador pedestal de 225 kVA 13200 V/208 V /120 V a plena carga, incluye traslado en grúa o montacargas, desde la plataforma del camión que transporte el transformador, instalación en el pedestal, conexión de todos los elementos necesarios para entrar en completo funcionamiento según normalidad y cumpliendo los requerimientos técnicos del equipo, reglamento RETIE y norma NTC 2050.</t>
  </si>
  <si>
    <t xml:space="preserve">Base y foso para transformador de 225kVAs, tipo Pad Mounted. De acuerdo especificaciones técnicas y dimensiones acordes al transformador. Incluye Acero de refuerzo, concreto y pernos de anclaje del trasformador. El acero de refuerzo se debe soldar una varilla roscada de 3/8" galvanizada  y esta debe sobre salir para equipontencializarse con el sistema de puesta a tierra. Debe cumplir  reglamento RETIE y Norma NTC 2050. </t>
  </si>
  <si>
    <t>RETIROS Y DEVOLUCIONES</t>
  </si>
  <si>
    <t>Retiros de alimentadores secundarios en calibres No.12 a No.4AWG. (Pueden ser monofásicos, bifásicos, trifásicos con o sin neutro, aéreos o canalizados). Nota: Organizado en chipas, medido y entregado al almacén de la UTP.</t>
  </si>
  <si>
    <t xml:space="preserve">Retiros de alimentadores secundarios canalizados por ducto o bandejas, calibres No.2 a No.4/0AWG.(pueden ser monofásicos, bifásicos, trifásicos). Nota: Organizado en chipas, medido  y entregado al almacén de la UTP. </t>
  </si>
  <si>
    <t xml:space="preserve">Retiros de alimentadora de MT, 3Ø, 1/0 AWG, XLPE-15kv, canalizado por ducto. Nota: organizado en chipas, medido y entregado al almacén de la UTP. </t>
  </si>
  <si>
    <t>CARPINTERIA METALICA Y EN ALUMINIO</t>
  </si>
  <si>
    <t>Ventanería Tipo V-1
4030 - CUERPO FIJO MARCO PESTAÑA PERIMETRAL Y DIVISORES DE 1.5" X 3", 7440 V.CORREDIZA CON CERRADURA 9898 Y EXTENSION DE SILLAR, ALFAJIA DE 11.5 CM, VD TEMPLADO INCOLORO 6 mm, INCLUYE PATA DE EMPOTRE, DOBLE HORIZONTAL EN MONTANTE.</t>
  </si>
  <si>
    <t>Ventanería Tipo V-1A
4030-CUERPO FIJO MARCO PESTAÑA PERIMETRAL Y DIVISORES DE 1.5" X 3", 7440 V.CORREDIZA CON CERRADURA 9898 Y EXTENSION DE SILLAR, ALFAJIA DE 11.5 CM, VD TEMPLADO INCOLORO 5 mm, INCLUYE PATA DE EMPOTRE, LLEVA DOBLE HORIZONTAL EN MONTANTE</t>
  </si>
  <si>
    <t>Ventanería Tipo V-1B
4030-C.FIJO MARCO PESTAÑA PERIMETRAL Y DIVISORES DE 1.5" X 3" , LLEVA 7440 V.CORREDIZA CON CERRADURA 9898 Y EXTENSION DE SILLAR, ALFAJIA DE 11.5 CM, VD TEMPLADO INCOLORO 6 mm, INCLUYE PATA DE EMPOTRE, LLEVA DOBLE HORIZONTAL EN MONTANTE</t>
  </si>
  <si>
    <t>Ventanería Tipo V-1C
4030- CUERPO FIJO MARCO PESTAÑA PERIMETRAL Y DIVISORES DE 1.5" X 3", 7440 V.CORREDIZA CON CERRADURA 9898 Y EXTENSION DE SILLAR, ALFAJIA DE 11.5 CM, VD TEMPLADO INCOLORO 8 mm, INCLUYE PATA DE EMPOTRE, DOBLE HORIZONTAL EN MONTANTE.</t>
  </si>
  <si>
    <t>Ventanería Tipo V-1D
4030-C.FIJO MARCO PESTAÑA PERIMETRAL Y DIVISORES DE 1.5" X 3" , LLEVA 7440 V.CORREDIZA CON CERRADURA 9898 Y EXTENSION DE SILLAR, ALFAJIA DE 11.5 CM, VD TEMPLADO INCOLORO 8 mm, INCLUYE PATA DE EMPOTRE, LLEVA DOBLE HORIZONTAL EN MONTANTE</t>
  </si>
  <si>
    <t>Ventanería Tipo V-2
4030-CUERPO FIJO MARCO PESTAÑA PERIMETRAL DE 1.5" X 3", PISAVIDRIO A PRESION, VD TEMPLADO INCOLORO 6 mm</t>
  </si>
  <si>
    <t>Ventanería Tipo V-3
4030-CUERPO FIJO MARCO PESTAÑA PERIMETRAL DE 1.5" X 3", LLEVA PISAVIDRIO A PRESION, INCLUYE NAVES PROYECTANTES HORIZONTALES CON MANIJA VIRAGE, ALFAJIA DE 11.5 CM, VD TEMPLADO INCOLORO 5 mm</t>
  </si>
  <si>
    <t>Ventanería Tipo V-3A
Ventana proyectante horizontal. Dimensiones 61x61 cm
4030-MARCO PESTAÑA PERIMETRAL DE 1.5" X 3", LLEVA PISAVIDRIO A PRESION, INCLUYE NAVE PROYECTANTE HORIZONTAL CON MANIJA VIRAGE, ALFAJIA DE 11.5 CM, VD TEMPLADO INCOLORO 5 mm</t>
  </si>
  <si>
    <t>Ventanería Tipo V-4
4030-  CUERPO FIJO MARCO PESTAÑA PERIMETRAL DE 1.5" X 3", LLEVA PISAVIDRIO A PRESION, INCLUYE NAVE PROYECTANTE HORIZONTAL CON MANIJA VIRAGE, ALFAJIA DE 11.5 CM, VD TEMPLADO INCOLORO 5 mm</t>
  </si>
  <si>
    <t>Ventanería Tipo V-4A
4030 - CUERPO FIJO MARCO PESTAÑA PERIMETRAL DE 1.5" X 3", LLEVA PISAVIDRIO A PRESION, INCLUYE NAVE PROYECTANTE HORIZONTAL CON MANIJA VIRAGE, ALFAJIA DE 11.5 CM, VD TEMPLADO INCOLORO 5 mm</t>
  </si>
  <si>
    <t>Ventanería Tipo V-5
4030 - CUERPO FIJO MARCO PESTAÑA PERIMETRAL Y DIVISORES DE 1.5" X 3", LLEVA 3831 V.PROYECTANTES HORIZONTALES EN LAS CUATRO ESQUINAS CON MANIJAS VIRAGE, ALFAJIA DE 11.5 CM, VD TEMPLADO INCOLORO 8 mm, INCLUYE PATA DE EMPOTRE, LLEVA DOBLE HORIZONTAL EN MONTANTE</t>
  </si>
  <si>
    <t>Ventanería Tipo V-5A
4030 - CUERPO FIJO MARCO PESTAÑA PERIMETRAL Y DIVISORES DE 1.5" X 3", LLEVA 7440 V.CORREDIZA CON CERRADURA 9898 Y EXTENSION DE SILLAR, ALFAJIA DE 11.5 CM, VD TEMPLADO INCOLORO 5 mm, INCLUYE PATA DE EMPOTRE, LLEVA DOBLE HORIZONTAL EN MONTANTE</t>
  </si>
  <si>
    <t>Ventanería Tipo V-5B
4030 - C.FIJO MARCO PESTAÑA PERIMETRAL Y DIVISORES DE 1.5" X 3", LLEVA 7440 V.CORREDIZA CON CERRADURA 9898 Y EXTENSION DE SILLAR, ALFAJIA DE 11.5 CM, VD TEMPLADO INCOLORO 6 mm, INCLUYE PATA DE EMPOTRE, LLEVA DOBLE HORIZONTAL EN MONTANTE</t>
  </si>
  <si>
    <t>Ventanería Tipo V-6
7440 - V.CORREDIZA REFORZADA CON ALN-1821, LLEVA CERRADURA 9898 Y EXTENSION DE SILLAR, ALFAJIA DE 11.5 CM, VD TEMPLADO INCOLORO 5 mm, LLEVA T-103 COMO DIVISOR VERTICAL ENTRE VENTANAS.</t>
  </si>
  <si>
    <t>Ventanería Tipo V-6A
7440 - V.CORREDIZA REFORZADA CON ALN-1821, LLEVA CERRADURA 9898 Y EXTENSION DE SILLAR, ALFAJIA DE 11.5 CM, VD TEMPLADO INCOLORO 6 mm, LLEVA T-103 COMO DIVISOR VERTICAL ENTRE VENTANAS.</t>
  </si>
  <si>
    <t>PV1 Acceso Principal.
4030 - CUERPO FIJO MARCO PESTAÑA PERIMETRAL Y DIVISORES DE 1.5" X 3", LLEVA 7038 P.PIVOTANTE DOBLE ALA CON BARRA ANTIPANICO TAMPA ACERO INOXIDABLE 2 PUNTOS DE YALE + BRAZO CIERRA PUERTA SUPERIOR EN CADA NAVE YALE SERIE 2234, LLEVA CERRADURA OLIMPIA TIPO BASTON, VD TEMPLADO INCOLORO 6 mm, INCLUYE TOPES Y ACCESORIOS, FRANJA OPALIZADA CON DISEÑO INSTITUCIONAL MAS PELÍCULA ADHESIVA ANCHO 30 cm.</t>
  </si>
  <si>
    <t>PV2 Salida terraza.
7038 - P.CORREDIZA MONUMENTAL FIJO POR FUERA DE MARCO, LLEVA CERRADURA OVERSEAS + MANIJAS DE 7038 + TOPES UNIVERSALES, INCLUYE DIVISORES VERTICALES EN 3831, VD TEMPLADO INCOLORO 5 mm, ACCESORIOS, FRANJA OPALIZADA CON DISEÑO INSTITUCIONAL MAS PELÍCULA ADHESIVA ANCHO 30 cm.</t>
  </si>
  <si>
    <t>Puerta P4 Vestieres  
4030 P.BATIENTE CON NAVE EN T-87, LLEVA PERSIANA DE ALUMINIO FIJA EN ALN-315 COLOR BLANCO EN AMBAS NAVES, CERRADURA OLIMPIA TIPO BASTON. INCLUYE MARCO Y ACCESORIOS.</t>
  </si>
  <si>
    <t>Puerta P5 Acceso baños y áreas servicio
4030- P.BATIENTE CON NAVE EN T-103, LLEVA TABLILLA DE ALUMINIO EN ENCHAPE F-08, LLEVA CERRADURA OLIMPIA TIPO BASTON. INCLUYE MARCO, MANIJAS, TOPES Y ACCESORIOS.</t>
  </si>
  <si>
    <t>Puerta P6 Acceso áreas generales 
7038 - P.PIVOTANTE CON NAVE EN ALN-704 COLOR NATURAL, LLEVA CERRADURA OLIMPIA TIPO BASTON, VIDRIO TEMPLADO INCOLORO 5 mm. INCLUYE MARCO, MANIJAS, TOPES Y ACCESORIOS.</t>
  </si>
  <si>
    <t>Puerta P2 Salida de Emergencia cortafuego 180 min, doble nave en lámina galvanizada CAL 14 para escaleras, incluye chapas antipánico de dos puntos (doble) marca Yale con brazos hidraúlicos, manijas en acero inoxidable, accesorios y topes.</t>
  </si>
  <si>
    <t>Puerta P3 Salida de Emergencia cortafuego 180 min, una nave en lamina galvanzada CAL 14 para sala multitemática y conexión segundo piso, incluye chapa antipánico de dos puntos marca Yale con brazo hidraúlico, manija en acero inoxidable, accesorios y topes.</t>
  </si>
  <si>
    <t xml:space="preserve">Puerta P-7 acústica en madera, doble nave para Sala multitemática, STC 42 con acabado melamínico y cerradura antipánico doble de dos puntos marca YALE, incluye  2 brazos hidráulicos serie 3005, sellos perimetrales en neopreno, cierra puerta, manija exterior eiffel,  topes y accesorios. </t>
  </si>
  <si>
    <t>OBRAS EXTERIORES</t>
  </si>
  <si>
    <t>Andén en concreto de 21 Mpa e = 0,10 m (escobiado y acolillado) incluye malla electrosoldada 5mm 15x15</t>
  </si>
  <si>
    <t>Pavimento en concreto, e = 0.175 m, incluye refuerzo, corte con disco y sello de juntas, Mr 41 Mpa</t>
  </si>
  <si>
    <t>Sardinel en concreto 21 Mpa, h=0,20 m, a prom= 0,175 m. Incluye acero de refuerzo.</t>
  </si>
  <si>
    <t>Desmonte y reinstalación de adoquín, incluye sub-base granular, arena de base y sello.</t>
  </si>
  <si>
    <t>Empradización con maní forrajero</t>
  </si>
  <si>
    <t>Empradización con prado trenza</t>
  </si>
  <si>
    <t>SUBTOTAL DIRECTOS</t>
  </si>
  <si>
    <t xml:space="preserve">ADMINISTRACION </t>
  </si>
  <si>
    <t>IMPREVISTOS</t>
  </si>
  <si>
    <t>UTILIDAD</t>
  </si>
  <si>
    <t>TOTAL DIRECTOS</t>
  </si>
  <si>
    <t>COSTOS INDIRECTOS</t>
  </si>
  <si>
    <t>S/F</t>
  </si>
  <si>
    <t>Certificación RETIE expedido por organismo competente</t>
  </si>
  <si>
    <t>Certificado RETILAP expedido por un organismo competente</t>
  </si>
  <si>
    <t>Certificación Datos y fibra medido con equipos certificados</t>
  </si>
  <si>
    <t>Pruebas hidráulicas</t>
  </si>
  <si>
    <t>SUBTOTAL INDIRECTOS</t>
  </si>
  <si>
    <t>IMPUESTOS</t>
  </si>
  <si>
    <t>TOTAL INDIRECTOS</t>
  </si>
  <si>
    <r>
      <t xml:space="preserve">VALOR TOTAL DE LA OBRA
</t>
    </r>
    <r>
      <rPr>
        <b/>
        <sz val="12"/>
        <color theme="1"/>
        <rFont val="Arial"/>
        <family val="2"/>
      </rPr>
      <t xml:space="preserve"> (TOTAL DIRECTOS+TOTAL INDIRECTOS)</t>
    </r>
  </si>
  <si>
    <t>NOMBRE Y FIRMA DEL PROPONENTE</t>
  </si>
  <si>
    <t xml:space="preserve">Nota 1: </t>
  </si>
  <si>
    <t>Los valores correspondientes a Costos Indirectos tales como Certificación Retie, Retilap y Datos y fibra, Póliza entre otros, se reconocerán a los precios indicados en el Formato 09, Cantidades y Precios, sin que por ellos se reconozca valor alguno por concepto de AIU. En caso de que dicho valor sea mayor, La Universidad reconocerá al Contratista la diferencia. Si llegare a ser menor, La Universidad le descontará al Contratista la diferencia.</t>
  </si>
  <si>
    <t xml:space="preserve">Nota 2: </t>
  </si>
  <si>
    <t>Los ítems señalados con AO en la columna denominada AO (Análisis Obligatorio) deberán tener su respectivo análisis de precios unitarios.
La omisión de cualquiera de ellos será causal de descalificación de la propuesta.</t>
  </si>
  <si>
    <t xml:space="preserve">Nota 3: </t>
  </si>
  <si>
    <t>Este formato es de carácter informativo, cada proponente es responsable de revisar el contenido y realizar las operaciones aritméticas correspondientes a su presupuesto.</t>
  </si>
  <si>
    <t xml:space="preserve">Nota 4: </t>
  </si>
  <si>
    <t>Todos los precios se deben trabajar sin decimales.</t>
  </si>
  <si>
    <t xml:space="preserve">No es obligatoria la presentación de este anexo por parte de los proponentes en el cierre de la Convocatoria Pública. El proponente favorecido con la adjudicación deberá, en calidad de contratista, presentar la siguiente información durante la etapa de planeación. Para el caso de consorcios o uniones temporales, se deberá presentar un formato por cada integrante, con los respectivos soportes. 
</t>
  </si>
  <si>
    <t xml:space="preserve">Experiencia específica 
</t>
  </si>
  <si>
    <t>Supervisor ambiental</t>
  </si>
  <si>
    <t>Inspector de obra</t>
  </si>
  <si>
    <t>≥  1,1</t>
  </si>
  <si>
    <t>≤  0,7</t>
  </si>
  <si>
    <t xml:space="preserve">Estos valores que aparecen para pago sobre factura (S/F), no podrán ser cambiados en el Cuadro de Cantidades y Precios de la propuesta. 
Se rechazará la propuesta en caso de modificación de alguno de estos valores. </t>
  </si>
  <si>
    <t>Residente de Obra</t>
  </si>
  <si>
    <t>Inspector de Obra</t>
  </si>
  <si>
    <t>Obrero aseo general, limpieza y desinfección de obra</t>
  </si>
  <si>
    <t>Delineante de arquitectura</t>
  </si>
  <si>
    <t>Equipos y Mobiliario</t>
  </si>
  <si>
    <t>Papelería, útiles, ploteo planos</t>
  </si>
  <si>
    <t xml:space="preserve">Dispensadores de desinfección </t>
  </si>
  <si>
    <t>Elementos como Jabones, ácidos, removedores, desinfectantes y cualquier otro tipo de material requerido para cumplir con el aseo y la desinfección de la obra.</t>
  </si>
  <si>
    <t>Servicio de vigilancia (12 horas)</t>
  </si>
  <si>
    <t>NOTA: Este formato se adaptará a los gastos necesarios en cada capítulo y de acuerdo con la necesidad de la obra.</t>
  </si>
  <si>
    <r>
      <t xml:space="preserve">NOTA:  </t>
    </r>
    <r>
      <rPr>
        <sz val="11"/>
        <color theme="4"/>
        <rFont val="Arial"/>
        <family val="2"/>
      </rPr>
      <t xml:space="preserve">Este formato es de carácter informativo, cada proponente es responsable de revisar el contenido e incluir aquellos componentes que considere para su análisis.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</si>
</sst>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2" formatCode="_-&quot;$&quot;* #,##0_-;\-&quot;$&quot;* #,##0_-;_-&quot;$&quot;* &quot;-&quot;_-;_-@_-"/>
    <numFmt numFmtId="41" formatCode="_-* #,##0_-;\-* #,##0_-;_-* &quot;-&quot;_-;_-@_-"/>
    <numFmt numFmtId="44" formatCode="_-&quot;$&quot;* #,##0.00_-;\-&quot;$&quot;* #,##0.00_-;_-&quot;$&quot;* &quot;-&quot;??_-;_-@_-"/>
    <numFmt numFmtId="164" formatCode="_ &quot;$&quot;\ * #,##0.00_ ;_ &quot;$&quot;\ * \-#,##0.00_ ;_ &quot;$&quot;\ * &quot;-&quot;??_ ;_ @_ "/>
    <numFmt numFmtId="165" formatCode="&quot;$&quot;#,##0"/>
    <numFmt numFmtId="166" formatCode="_(* #,##0.00_);_(* \(#,##0.00\);_(* &quot;-&quot;??_);_(@_)"/>
    <numFmt numFmtId="167" formatCode="#,##0.0000"/>
    <numFmt numFmtId="169" formatCode="_-&quot;$&quot;* #,##0_-;\-&quot;$&quot;* #,##0_-;_-&quot;$&quot;* &quot;-&quot;??_-;_-@_-"/>
    <numFmt numFmtId="174" formatCode="_(&quot;$&quot;\ * #,##0.00_);_(&quot;$&quot;\ * \(#,##0.00\);_(&quot;$&quot;\ * &quot;-&quot;??_);_(@_)"/>
    <numFmt numFmtId="175" formatCode="_(&quot;$&quot;\ * #,##0_);_(&quot;$&quot;\ * \(#,##0\);_(&quot;$&quot;\ * &quot;-&quot;??_);_(@_)"/>
    <numFmt numFmtId="178" formatCode="_ &quot;$&quot;\ * #,##0_ ;_ &quot;$&quot;\ * \-#,##0_ ;_ &quot;$&quot;\ * &quot;-&quot;??_ ;_ @_ "/>
    <numFmt numFmtId="179" formatCode="_([$$-240A]\ * #,##0_);_([$$-240A]\ * \(#,##0\);_([$$-240A]\ * &quot;-&quot;_);_(@_)"/>
    <numFmt numFmtId="180" formatCode="#,##0.000"/>
    <numFmt numFmtId="181" formatCode="_-* #,##0\ _€_-;\-* #,##0\ _€_-;_-* &quot;-&quot;??\ _€_-;_-@_-"/>
  </numFmts>
  <fonts count="53">
    <font>
      <sz val="11"/>
      <color theme="1"/>
      <name val="Calibri"/>
      <family val="2"/>
      <scheme val="minor"/>
    </font>
    <font>
      <sz val="12"/>
      <color theme="1"/>
      <name val="Calibri"/>
      <family val="2"/>
      <scheme val="minor"/>
    </font>
    <font>
      <sz val="12"/>
      <color theme="1"/>
      <name val="Calibri"/>
      <family val="2"/>
      <scheme val="minor"/>
    </font>
    <font>
      <sz val="11"/>
      <color theme="1"/>
      <name val="Calibri"/>
      <family val="2"/>
      <scheme val="minor"/>
    </font>
    <font>
      <sz val="12"/>
      <color theme="1"/>
      <name val="Calibri"/>
      <family val="2"/>
      <charset val="134"/>
      <scheme val="minor"/>
    </font>
    <font>
      <b/>
      <sz val="12"/>
      <color theme="1"/>
      <name val="Arial"/>
      <family val="2"/>
    </font>
    <font>
      <sz val="10"/>
      <name val="Arial"/>
      <family val="2"/>
    </font>
    <font>
      <sz val="12"/>
      <color theme="1"/>
      <name val="Calibri"/>
      <family val="2"/>
      <scheme val="minor"/>
    </font>
    <font>
      <sz val="12"/>
      <color indexed="8"/>
      <name val="Arial"/>
      <family val="2"/>
    </font>
    <font>
      <b/>
      <sz val="10"/>
      <color indexed="8"/>
      <name val="Arial"/>
      <family val="2"/>
    </font>
    <font>
      <sz val="10"/>
      <color indexed="8"/>
      <name val="Arial"/>
      <family val="2"/>
    </font>
    <font>
      <b/>
      <sz val="10"/>
      <name val="Arial"/>
      <family val="2"/>
    </font>
    <font>
      <b/>
      <sz val="9"/>
      <name val="Arial"/>
      <family val="2"/>
    </font>
    <font>
      <sz val="10"/>
      <color theme="1"/>
      <name val="Arial"/>
      <family val="2"/>
    </font>
    <font>
      <sz val="11"/>
      <color indexed="8"/>
      <name val="Arial"/>
      <family val="2"/>
    </font>
    <font>
      <b/>
      <sz val="11"/>
      <color indexed="8"/>
      <name val="Arial"/>
      <family val="2"/>
    </font>
    <font>
      <sz val="9"/>
      <color indexed="8"/>
      <name val="Arial"/>
      <family val="2"/>
    </font>
    <font>
      <b/>
      <i/>
      <sz val="10"/>
      <color indexed="8"/>
      <name val="Arial"/>
      <family val="2"/>
    </font>
    <font>
      <b/>
      <sz val="9"/>
      <color indexed="8"/>
      <name val="Arial"/>
      <family val="2"/>
    </font>
    <font>
      <b/>
      <i/>
      <sz val="12"/>
      <color theme="1"/>
      <name val="Arial"/>
      <family val="2"/>
    </font>
    <font>
      <sz val="12"/>
      <color theme="1"/>
      <name val="Arial"/>
      <family val="2"/>
    </font>
    <font>
      <b/>
      <sz val="10"/>
      <color theme="1"/>
      <name val="Arial"/>
      <family val="2"/>
    </font>
    <font>
      <vertAlign val="superscript"/>
      <sz val="10"/>
      <color theme="1"/>
      <name val="Arial"/>
      <family val="2"/>
    </font>
    <font>
      <b/>
      <sz val="16"/>
      <color theme="1"/>
      <name val="Arial"/>
      <family val="2"/>
    </font>
    <font>
      <sz val="9"/>
      <color theme="1"/>
      <name val="Arial"/>
      <family val="2"/>
    </font>
    <font>
      <sz val="11"/>
      <color indexed="8"/>
      <name val="Calibri"/>
      <family val="2"/>
    </font>
    <font>
      <sz val="11"/>
      <color theme="1"/>
      <name val="Arial"/>
      <family val="2"/>
    </font>
    <font>
      <sz val="12"/>
      <color theme="1"/>
      <name val="Times New Roman"/>
      <family val="1"/>
    </font>
    <font>
      <b/>
      <sz val="10"/>
      <color rgb="FF000000"/>
      <name val="Arial"/>
      <family val="2"/>
    </font>
    <font>
      <vertAlign val="superscript"/>
      <sz val="10"/>
      <color rgb="FF000000"/>
      <name val="Arial"/>
      <family val="2"/>
    </font>
    <font>
      <vertAlign val="superscript"/>
      <sz val="9"/>
      <color rgb="FF000000"/>
      <name val="Arial"/>
      <family val="2"/>
    </font>
    <font>
      <vertAlign val="superscript"/>
      <sz val="9"/>
      <color theme="1"/>
      <name val="Arial"/>
      <family val="2"/>
    </font>
    <font>
      <i/>
      <sz val="12"/>
      <color theme="1"/>
      <name val="Arial"/>
      <family val="2"/>
    </font>
    <font>
      <b/>
      <sz val="11"/>
      <color theme="1"/>
      <name val="Calibri"/>
      <family val="2"/>
      <scheme val="minor"/>
    </font>
    <font>
      <b/>
      <sz val="12"/>
      <color indexed="8"/>
      <name val="Arial"/>
      <family val="2"/>
    </font>
    <font>
      <b/>
      <vertAlign val="superscript"/>
      <sz val="10"/>
      <color theme="1"/>
      <name val="Arial"/>
      <family val="2"/>
    </font>
    <font>
      <b/>
      <sz val="14"/>
      <color theme="1"/>
      <name val="Arial"/>
      <family val="2"/>
    </font>
    <font>
      <b/>
      <i/>
      <sz val="10"/>
      <color theme="1"/>
      <name val="Arial"/>
      <family val="2"/>
    </font>
    <font>
      <sz val="11"/>
      <color theme="1"/>
      <name val="Calibri"/>
      <family val="2"/>
    </font>
    <font>
      <b/>
      <sz val="11"/>
      <color theme="1"/>
      <name val="Arial"/>
      <family val="2"/>
    </font>
    <font>
      <sz val="10"/>
      <name val="Courier"/>
      <family val="3"/>
    </font>
    <font>
      <sz val="10"/>
      <color theme="1"/>
      <name val="MS Sans Serif"/>
    </font>
    <font>
      <sz val="11"/>
      <color theme="1"/>
      <name val="Tahoma"/>
      <family val="2"/>
    </font>
    <font>
      <sz val="8"/>
      <color theme="1"/>
      <name val="Arial"/>
      <family val="2"/>
    </font>
    <font>
      <sz val="10"/>
      <color theme="1"/>
      <name val="Calibri"/>
      <family val="2"/>
    </font>
    <font>
      <b/>
      <sz val="18"/>
      <color theme="1"/>
      <name val="Arial"/>
      <family val="2"/>
    </font>
    <font>
      <sz val="12"/>
      <color rgb="FF000000"/>
      <name val="Arial"/>
      <family val="2"/>
    </font>
    <font>
      <sz val="12"/>
      <color theme="4"/>
      <name val="Arial"/>
      <family val="2"/>
    </font>
    <font>
      <sz val="10"/>
      <color rgb="FF000000"/>
      <name val="Arial"/>
      <family val="2"/>
    </font>
    <font>
      <sz val="11"/>
      <color theme="4"/>
      <name val="Arial"/>
      <family val="2"/>
    </font>
    <font>
      <sz val="10.5"/>
      <color theme="4"/>
      <name val="Arial"/>
      <family val="2"/>
    </font>
    <font>
      <sz val="11"/>
      <color theme="4"/>
      <name val="Calibri"/>
      <family val="2"/>
      <scheme val="minor"/>
    </font>
    <font>
      <b/>
      <sz val="12"/>
      <color theme="4"/>
      <name val="Arial"/>
      <family val="2"/>
    </font>
  </fonts>
  <fills count="8">
    <fill>
      <patternFill patternType="none"/>
    </fill>
    <fill>
      <patternFill patternType="gray125"/>
    </fill>
    <fill>
      <patternFill patternType="solid">
        <fgColor theme="0"/>
        <bgColor indexed="64"/>
      </patternFill>
    </fill>
    <fill>
      <patternFill patternType="solid">
        <fgColor indexed="65"/>
        <bgColor indexed="64"/>
      </patternFill>
    </fill>
    <fill>
      <patternFill patternType="solid">
        <fgColor theme="2"/>
        <bgColor indexed="64"/>
      </patternFill>
    </fill>
    <fill>
      <patternFill patternType="solid">
        <fgColor theme="8" tint="0.79998168889431442"/>
        <bgColor indexed="64"/>
      </patternFill>
    </fill>
    <fill>
      <patternFill patternType="solid">
        <fgColor theme="2" tint="-9.9978637043366805E-2"/>
        <bgColor indexed="64"/>
      </patternFill>
    </fill>
    <fill>
      <patternFill patternType="solid">
        <fgColor rgb="FFFFFFFF"/>
        <bgColor indexed="64"/>
      </patternFill>
    </fill>
  </fills>
  <borders count="51">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medium">
        <color indexed="64"/>
      </left>
      <right/>
      <top style="medium">
        <color indexed="64"/>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thin">
        <color auto="1"/>
      </bottom>
      <diagonal/>
    </border>
    <border>
      <left style="medium">
        <color indexed="64"/>
      </left>
      <right style="thin">
        <color auto="1"/>
      </right>
      <top style="medium">
        <color indexed="64"/>
      </top>
      <bottom style="medium">
        <color indexed="64"/>
      </bottom>
      <diagonal/>
    </border>
    <border>
      <left style="medium">
        <color auto="1"/>
      </left>
      <right style="thin">
        <color auto="1"/>
      </right>
      <top style="thin">
        <color auto="1"/>
      </top>
      <bottom style="thin">
        <color auto="1"/>
      </bottom>
      <diagonal/>
    </border>
    <border>
      <left style="thin">
        <color auto="1"/>
      </left>
      <right style="medium">
        <color indexed="64"/>
      </right>
      <top/>
      <bottom style="thin">
        <color auto="1"/>
      </bottom>
      <diagonal/>
    </border>
    <border>
      <left style="thin">
        <color auto="1"/>
      </left>
      <right style="medium">
        <color indexed="64"/>
      </right>
      <top style="thin">
        <color auto="1"/>
      </top>
      <bottom style="thin">
        <color auto="1"/>
      </bottom>
      <diagonal/>
    </border>
    <border>
      <left style="medium">
        <color auto="1"/>
      </left>
      <right style="thin">
        <color auto="1"/>
      </right>
      <top/>
      <bottom style="thin">
        <color auto="1"/>
      </bottom>
      <diagonal/>
    </border>
    <border>
      <left style="medium">
        <color indexed="64"/>
      </left>
      <right/>
      <top style="thin">
        <color indexed="64"/>
      </top>
      <bottom style="thin">
        <color indexed="64"/>
      </bottom>
      <diagonal/>
    </border>
    <border>
      <left style="medium">
        <color indexed="64"/>
      </left>
      <right style="thin">
        <color auto="1"/>
      </right>
      <top style="medium">
        <color indexed="64"/>
      </top>
      <bottom style="thin">
        <color auto="1"/>
      </bottom>
      <diagonal/>
    </border>
    <border>
      <left style="thin">
        <color auto="1"/>
      </left>
      <right style="thin">
        <color auto="1"/>
      </right>
      <top style="medium">
        <color auto="1"/>
      </top>
      <bottom style="thin">
        <color auto="1"/>
      </bottom>
      <diagonal/>
    </border>
    <border>
      <left style="thin">
        <color auto="1"/>
      </left>
      <right style="medium">
        <color indexed="64"/>
      </right>
      <top style="medium">
        <color indexed="64"/>
      </top>
      <bottom style="thin">
        <color auto="1"/>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medium">
        <color indexed="64"/>
      </left>
      <right style="thin">
        <color auto="1"/>
      </right>
      <top/>
      <bottom style="medium">
        <color indexed="64"/>
      </bottom>
      <diagonal/>
    </border>
    <border>
      <left style="thin">
        <color auto="1"/>
      </left>
      <right style="thin">
        <color auto="1"/>
      </right>
      <top/>
      <bottom style="medium">
        <color auto="1"/>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thin">
        <color auto="1"/>
      </top>
      <bottom style="medium">
        <color indexed="64"/>
      </bottom>
      <diagonal/>
    </border>
    <border>
      <left/>
      <right style="thin">
        <color auto="1"/>
      </right>
      <top style="thin">
        <color auto="1"/>
      </top>
      <bottom style="medium">
        <color indexed="64"/>
      </bottom>
      <diagonal/>
    </border>
    <border>
      <left/>
      <right style="medium">
        <color indexed="64"/>
      </right>
      <top style="medium">
        <color indexed="64"/>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auto="1"/>
      </top>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s>
  <cellStyleXfs count="25">
    <xf numFmtId="0" fontId="0" fillId="0" borderId="0"/>
    <xf numFmtId="0" fontId="4" fillId="0" borderId="0"/>
    <xf numFmtId="0" fontId="3" fillId="0" borderId="0"/>
    <xf numFmtId="164" fontId="6" fillId="0" borderId="0" applyFont="0" applyFill="0" applyBorder="0" applyAlignment="0" applyProtection="0"/>
    <xf numFmtId="9" fontId="3" fillId="0" borderId="0" applyFont="0" applyFill="0" applyBorder="0" applyAlignment="0" applyProtection="0"/>
    <xf numFmtId="9" fontId="7" fillId="0" borderId="0" applyFont="0" applyFill="0" applyBorder="0" applyAlignment="0" applyProtection="0"/>
    <xf numFmtId="0" fontId="4" fillId="0" borderId="0"/>
    <xf numFmtId="9" fontId="4" fillId="0" borderId="0" applyFont="0" applyFill="0" applyBorder="0" applyAlignment="0" applyProtection="0"/>
    <xf numFmtId="166" fontId="7" fillId="0" borderId="0" applyFont="0" applyFill="0" applyBorder="0" applyAlignment="0" applyProtection="0"/>
    <xf numFmtId="166"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4" fontId="3" fillId="0" borderId="0" applyFont="0" applyFill="0" applyBorder="0" applyAlignment="0" applyProtection="0"/>
    <xf numFmtId="42" fontId="24" fillId="0" borderId="0" applyFont="0" applyFill="0" applyBorder="0" applyAlignment="0" applyProtection="0"/>
    <xf numFmtId="0" fontId="3" fillId="0" borderId="0"/>
    <xf numFmtId="0" fontId="24" fillId="0" borderId="0">
      <alignment vertical="center"/>
    </xf>
    <xf numFmtId="174" fontId="25" fillId="0" borderId="0" applyFont="0" applyFill="0" applyBorder="0" applyAlignment="0" applyProtection="0"/>
    <xf numFmtId="41" fontId="3" fillId="0" borderId="0" applyFont="0" applyFill="0" applyBorder="0" applyAlignment="0" applyProtection="0"/>
    <xf numFmtId="39" fontId="40" fillId="0" borderId="0"/>
    <xf numFmtId="174" fontId="3" fillId="0" borderId="0" applyFont="0" applyFill="0" applyBorder="0" applyAlignment="0" applyProtection="0"/>
  </cellStyleXfs>
  <cellXfs count="441">
    <xf numFmtId="0" fontId="0" fillId="0" borderId="0" xfId="0"/>
    <xf numFmtId="0" fontId="8" fillId="2" borderId="0" xfId="10" applyFont="1" applyFill="1" applyAlignment="1">
      <alignment vertical="center"/>
    </xf>
    <xf numFmtId="0" fontId="8" fillId="2" borderId="0" xfId="10" applyFont="1" applyFill="1" applyAlignment="1">
      <alignment horizontal="center" vertical="center"/>
    </xf>
    <xf numFmtId="0" fontId="8" fillId="2" borderId="0" xfId="10" applyFont="1" applyFill="1" applyAlignment="1">
      <alignment vertical="center" wrapText="1"/>
    </xf>
    <xf numFmtId="0" fontId="8" fillId="2" borderId="0" xfId="10" applyFont="1" applyFill="1" applyAlignment="1">
      <alignment horizontal="center" vertical="center" wrapText="1"/>
    </xf>
    <xf numFmtId="0" fontId="8" fillId="2" borderId="0" xfId="10" applyFont="1" applyFill="1" applyAlignment="1">
      <alignment horizontal="right" vertical="center"/>
    </xf>
    <xf numFmtId="165" fontId="8" fillId="2" borderId="0" xfId="11" applyNumberFormat="1" applyFont="1" applyFill="1" applyAlignment="1">
      <alignment horizontal="right" vertical="center"/>
    </xf>
    <xf numFmtId="165" fontId="10" fillId="2" borderId="0" xfId="11" applyNumberFormat="1" applyFont="1" applyFill="1" applyAlignment="1">
      <alignment horizontal="right" vertical="center"/>
    </xf>
    <xf numFmtId="9" fontId="10" fillId="2" borderId="0" xfId="13" applyFont="1" applyFill="1" applyAlignment="1">
      <alignment horizontal="right" vertical="center"/>
    </xf>
    <xf numFmtId="0" fontId="8" fillId="2" borderId="0" xfId="10" applyFont="1" applyFill="1" applyAlignment="1">
      <alignment horizontal="center" vertical="center" wrapText="1"/>
    </xf>
    <xf numFmtId="0" fontId="6" fillId="0" borderId="1" xfId="0" applyFont="1" applyBorder="1" applyAlignment="1">
      <alignment horizontal="center" vertical="center" wrapText="1"/>
    </xf>
    <xf numFmtId="0" fontId="10" fillId="2" borderId="0" xfId="10" applyFont="1" applyFill="1" applyAlignment="1">
      <alignment vertical="center"/>
    </xf>
    <xf numFmtId="0" fontId="10" fillId="2" borderId="0" xfId="10" applyFont="1" applyFill="1" applyAlignment="1">
      <alignment horizontal="center" vertical="center"/>
    </xf>
    <xf numFmtId="165" fontId="10" fillId="2" borderId="0" xfId="11" applyNumberFormat="1" applyFont="1" applyFill="1" applyBorder="1" applyAlignment="1">
      <alignment horizontal="right" vertical="center"/>
    </xf>
    <xf numFmtId="3" fontId="10" fillId="2" borderId="0" xfId="11" applyNumberFormat="1" applyFont="1" applyFill="1" applyBorder="1" applyAlignment="1">
      <alignment horizontal="right" vertical="center"/>
    </xf>
    <xf numFmtId="0" fontId="10" fillId="2" borderId="0" xfId="10" applyFont="1" applyFill="1" applyAlignment="1">
      <alignment vertical="center" wrapText="1"/>
    </xf>
    <xf numFmtId="0" fontId="10" fillId="2" borderId="0" xfId="10" applyFont="1" applyFill="1" applyAlignment="1">
      <alignment horizontal="center" vertical="center" wrapText="1"/>
    </xf>
    <xf numFmtId="0" fontId="10" fillId="2" borderId="0" xfId="10" applyFont="1" applyFill="1" applyAlignment="1">
      <alignment horizontal="right" vertical="center"/>
    </xf>
    <xf numFmtId="0" fontId="8" fillId="2" borderId="0" xfId="10" applyFont="1" applyFill="1" applyAlignment="1">
      <alignment horizontal="center" vertical="center" wrapText="1"/>
    </xf>
    <xf numFmtId="0" fontId="8" fillId="2" borderId="0" xfId="14" applyFont="1" applyFill="1" applyAlignment="1">
      <alignment vertical="center"/>
    </xf>
    <xf numFmtId="0" fontId="9" fillId="2" borderId="0" xfId="14" applyFont="1" applyFill="1" applyAlignment="1">
      <alignment horizontal="center" vertical="center" wrapText="1"/>
    </xf>
    <xf numFmtId="0" fontId="8" fillId="2" borderId="0" xfId="14" applyFont="1" applyFill="1" applyAlignment="1">
      <alignment horizontal="center" vertical="center"/>
    </xf>
    <xf numFmtId="165" fontId="8" fillId="2" borderId="0" xfId="15" applyNumberFormat="1" applyFont="1" applyFill="1" applyAlignment="1">
      <alignment horizontal="right" vertical="center"/>
    </xf>
    <xf numFmtId="3" fontId="14" fillId="2" borderId="8" xfId="15" applyNumberFormat="1" applyFont="1" applyFill="1" applyBorder="1" applyAlignment="1">
      <alignment horizontal="right" vertical="center"/>
    </xf>
    <xf numFmtId="0" fontId="14" fillId="2" borderId="9" xfId="14" applyFont="1" applyFill="1" applyBorder="1" applyAlignment="1">
      <alignment vertical="center" wrapText="1"/>
    </xf>
    <xf numFmtId="0" fontId="14" fillId="2" borderId="2" xfId="14" applyFont="1" applyFill="1" applyBorder="1" applyAlignment="1">
      <alignment horizontal="center" vertical="center" wrapText="1"/>
    </xf>
    <xf numFmtId="0" fontId="14" fillId="2" borderId="2" xfId="14" applyFont="1" applyFill="1" applyBorder="1" applyAlignment="1">
      <alignment horizontal="right" vertical="center"/>
    </xf>
    <xf numFmtId="165" fontId="14" fillId="2" borderId="2" xfId="15" applyNumberFormat="1" applyFont="1" applyFill="1" applyBorder="1" applyAlignment="1">
      <alignment horizontal="right" vertical="center"/>
    </xf>
    <xf numFmtId="165" fontId="8" fillId="2" borderId="2" xfId="15" applyNumberFormat="1" applyFont="1" applyFill="1" applyBorder="1" applyAlignment="1">
      <alignment horizontal="right" vertical="center"/>
    </xf>
    <xf numFmtId="165" fontId="14" fillId="2" borderId="10" xfId="15" applyNumberFormat="1" applyFont="1" applyFill="1" applyBorder="1" applyAlignment="1">
      <alignment horizontal="right" vertical="center"/>
    </xf>
    <xf numFmtId="0" fontId="8" fillId="2" borderId="0" xfId="14" applyFont="1" applyFill="1" applyAlignment="1">
      <alignment vertical="center" wrapText="1"/>
    </xf>
    <xf numFmtId="3" fontId="13" fillId="3" borderId="1" xfId="0" applyNumberFormat="1" applyFont="1" applyFill="1" applyBorder="1"/>
    <xf numFmtId="4" fontId="13" fillId="3" borderId="1" xfId="0" applyNumberFormat="1" applyFont="1" applyFill="1" applyBorder="1" applyAlignment="1">
      <alignment horizontal="center" vertical="center"/>
    </xf>
    <xf numFmtId="165" fontId="10" fillId="2" borderId="1" xfId="15" applyNumberFormat="1" applyFont="1" applyFill="1" applyBorder="1" applyAlignment="1">
      <alignment horizontal="right" vertical="center" wrapText="1"/>
    </xf>
    <xf numFmtId="49" fontId="10" fillId="2" borderId="1" xfId="14" applyNumberFormat="1" applyFont="1" applyFill="1" applyBorder="1" applyAlignment="1">
      <alignment horizontal="left" vertical="center"/>
    </xf>
    <xf numFmtId="0" fontId="10" fillId="2" borderId="1" xfId="14" applyFont="1" applyFill="1" applyBorder="1" applyAlignment="1">
      <alignment vertical="center" wrapText="1"/>
    </xf>
    <xf numFmtId="165" fontId="10" fillId="2" borderId="1" xfId="15" applyNumberFormat="1" applyFont="1" applyFill="1" applyBorder="1" applyAlignment="1">
      <alignment horizontal="right" vertical="center"/>
    </xf>
    <xf numFmtId="0" fontId="10" fillId="2" borderId="1" xfId="14" applyFont="1" applyFill="1" applyBorder="1" applyAlignment="1">
      <alignment horizontal="left" vertical="center"/>
    </xf>
    <xf numFmtId="0" fontId="10" fillId="2" borderId="1" xfId="14" applyFont="1" applyFill="1" applyBorder="1" applyAlignment="1">
      <alignment horizontal="center" vertical="center" wrapText="1"/>
    </xf>
    <xf numFmtId="3" fontId="10" fillId="2" borderId="1" xfId="15" applyNumberFormat="1" applyFont="1" applyFill="1" applyBorder="1" applyAlignment="1">
      <alignment horizontal="center" vertical="center"/>
    </xf>
    <xf numFmtId="165" fontId="9" fillId="2" borderId="1" xfId="15" applyNumberFormat="1" applyFont="1" applyFill="1" applyBorder="1" applyAlignment="1">
      <alignment horizontal="center" vertical="center" wrapText="1"/>
    </xf>
    <xf numFmtId="165" fontId="10" fillId="2" borderId="1" xfId="15" applyNumberFormat="1" applyFont="1" applyFill="1" applyBorder="1" applyAlignment="1">
      <alignment horizontal="center" vertical="center" wrapText="1"/>
    </xf>
    <xf numFmtId="167" fontId="10" fillId="2" borderId="1" xfId="16" applyNumberFormat="1" applyFont="1" applyFill="1" applyBorder="1" applyAlignment="1">
      <alignment horizontal="center" vertical="center"/>
    </xf>
    <xf numFmtId="167" fontId="10" fillId="2" borderId="1" xfId="15" applyNumberFormat="1" applyFont="1" applyFill="1" applyBorder="1" applyAlignment="1">
      <alignment horizontal="center" vertical="center"/>
    </xf>
    <xf numFmtId="0" fontId="10" fillId="2" borderId="0" xfId="14" applyFont="1" applyFill="1" applyAlignment="1">
      <alignment horizontal="center" vertical="center"/>
    </xf>
    <xf numFmtId="0" fontId="10" fillId="2" borderId="0" xfId="14" applyFont="1" applyFill="1" applyAlignment="1">
      <alignment vertical="center" wrapText="1"/>
    </xf>
    <xf numFmtId="0" fontId="10" fillId="2" borderId="0" xfId="14" applyFont="1" applyFill="1" applyAlignment="1">
      <alignment horizontal="center" vertical="center" wrapText="1"/>
    </xf>
    <xf numFmtId="0" fontId="10" fillId="2" borderId="0" xfId="14" applyFont="1" applyFill="1" applyAlignment="1">
      <alignment horizontal="right" vertical="center"/>
    </xf>
    <xf numFmtId="165" fontId="10" fillId="2" borderId="0" xfId="15" applyNumberFormat="1" applyFont="1" applyFill="1" applyAlignment="1">
      <alignment horizontal="right" vertical="center"/>
    </xf>
    <xf numFmtId="0" fontId="8" fillId="2" borderId="0" xfId="14" applyFont="1" applyFill="1" applyAlignment="1">
      <alignment horizontal="center" vertical="center" wrapText="1"/>
    </xf>
    <xf numFmtId="0" fontId="8" fillId="2" borderId="0" xfId="14" applyFont="1" applyFill="1" applyAlignment="1">
      <alignment horizontal="right" vertical="center"/>
    </xf>
    <xf numFmtId="9" fontId="10" fillId="2" borderId="0" xfId="13" applyFont="1" applyFill="1" applyAlignment="1">
      <alignment horizontal="center" vertical="center"/>
    </xf>
    <xf numFmtId="0" fontId="10" fillId="2" borderId="1" xfId="14" applyFont="1" applyFill="1" applyBorder="1" applyAlignment="1">
      <alignment horizontal="center" vertical="center"/>
    </xf>
    <xf numFmtId="165" fontId="8" fillId="2" borderId="0" xfId="14" applyNumberFormat="1" applyFont="1" applyFill="1" applyAlignment="1">
      <alignment vertical="center"/>
    </xf>
    <xf numFmtId="0" fontId="8" fillId="2" borderId="0" xfId="10" applyFont="1" applyFill="1" applyAlignment="1">
      <alignment horizontal="center" vertical="center" wrapText="1"/>
    </xf>
    <xf numFmtId="0" fontId="10" fillId="2" borderId="0" xfId="10" applyFont="1" applyFill="1" applyBorder="1" applyAlignment="1">
      <alignment horizontal="left" vertical="center"/>
    </xf>
    <xf numFmtId="0" fontId="8" fillId="2" borderId="0" xfId="14" applyFont="1" applyFill="1" applyAlignment="1">
      <alignment horizontal="center" vertical="center" wrapText="1"/>
    </xf>
    <xf numFmtId="0" fontId="9" fillId="2" borderId="0" xfId="14" applyFont="1" applyFill="1" applyAlignment="1">
      <alignment horizontal="center" vertical="center" wrapText="1"/>
    </xf>
    <xf numFmtId="165" fontId="8" fillId="2" borderId="0" xfId="15" applyNumberFormat="1" applyFont="1" applyFill="1" applyBorder="1" applyAlignment="1">
      <alignment horizontal="right" vertical="center"/>
    </xf>
    <xf numFmtId="0" fontId="9" fillId="2" borderId="5" xfId="14" applyFont="1" applyFill="1" applyBorder="1" applyAlignment="1">
      <alignment horizontal="center" vertical="center" wrapText="1"/>
    </xf>
    <xf numFmtId="0" fontId="9" fillId="2" borderId="6" xfId="14" applyFont="1" applyFill="1" applyBorder="1" applyAlignment="1">
      <alignment horizontal="center" vertical="center" wrapText="1"/>
    </xf>
    <xf numFmtId="3" fontId="14" fillId="2" borderId="8" xfId="15" applyNumberFormat="1" applyFont="1" applyFill="1" applyBorder="1" applyAlignment="1">
      <alignment horizontal="right" vertical="center"/>
    </xf>
    <xf numFmtId="0" fontId="10" fillId="2" borderId="4" xfId="14" applyFont="1" applyFill="1" applyBorder="1" applyAlignment="1">
      <alignment horizontal="left" vertical="center" wrapText="1"/>
    </xf>
    <xf numFmtId="0" fontId="0" fillId="3" borderId="0" xfId="0" applyFill="1"/>
    <xf numFmtId="0" fontId="0" fillId="3" borderId="0" xfId="0" applyFont="1" applyFill="1"/>
    <xf numFmtId="0" fontId="20" fillId="2" borderId="0" xfId="10" applyFont="1" applyFill="1" applyAlignment="1">
      <alignment horizontal="center" vertical="center"/>
    </xf>
    <xf numFmtId="0" fontId="20" fillId="2" borderId="0" xfId="10" applyFont="1" applyFill="1" applyAlignment="1">
      <alignment vertical="center" wrapText="1"/>
    </xf>
    <xf numFmtId="0" fontId="20" fillId="2" borderId="0" xfId="10" applyFont="1" applyFill="1" applyAlignment="1">
      <alignment horizontal="center" vertical="center" wrapText="1"/>
    </xf>
    <xf numFmtId="0" fontId="13" fillId="0" borderId="1" xfId="0" applyFont="1" applyBorder="1" applyAlignment="1">
      <alignment vertical="center" wrapText="1"/>
    </xf>
    <xf numFmtId="0" fontId="13" fillId="3" borderId="0" xfId="0" applyFont="1" applyFill="1"/>
    <xf numFmtId="0" fontId="21" fillId="0" borderId="1" xfId="0" applyFont="1" applyBorder="1" applyAlignment="1">
      <alignment horizontal="center" vertical="center"/>
    </xf>
    <xf numFmtId="0" fontId="13" fillId="0" borderId="1" xfId="0" applyFont="1" applyBorder="1" applyAlignment="1">
      <alignment horizontal="center" vertical="center"/>
    </xf>
    <xf numFmtId="0" fontId="14" fillId="2" borderId="0" xfId="14" applyFont="1" applyFill="1" applyBorder="1" applyAlignment="1">
      <alignment vertical="center" wrapText="1"/>
    </xf>
    <xf numFmtId="0" fontId="14" fillId="2" borderId="0" xfId="14" applyFont="1" applyFill="1" applyBorder="1" applyAlignment="1">
      <alignment horizontal="center" vertical="center" wrapText="1"/>
    </xf>
    <xf numFmtId="0" fontId="14" fillId="2" borderId="0" xfId="14" applyFont="1" applyFill="1" applyBorder="1" applyAlignment="1">
      <alignment horizontal="right" vertical="center"/>
    </xf>
    <xf numFmtId="165" fontId="14" fillId="2" borderId="0" xfId="15" applyNumberFormat="1" applyFont="1" applyFill="1" applyBorder="1" applyAlignment="1">
      <alignment horizontal="right" vertical="center"/>
    </xf>
    <xf numFmtId="0" fontId="13" fillId="0" borderId="1" xfId="0" applyFont="1" applyBorder="1" applyAlignment="1">
      <alignment horizontal="center" vertical="center" wrapText="1"/>
    </xf>
    <xf numFmtId="0" fontId="13" fillId="0" borderId="1" xfId="0" applyFont="1" applyBorder="1" applyAlignment="1">
      <alignment horizontal="right" vertical="center" wrapText="1"/>
    </xf>
    <xf numFmtId="0" fontId="20" fillId="0" borderId="1" xfId="0" applyFont="1" applyBorder="1" applyAlignment="1">
      <alignment vertical="center" wrapText="1"/>
    </xf>
    <xf numFmtId="0" fontId="16" fillId="2" borderId="0" xfId="10" applyFont="1" applyFill="1" applyAlignment="1">
      <alignment horizontal="left" vertical="center"/>
    </xf>
    <xf numFmtId="0" fontId="24" fillId="0" borderId="0" xfId="0" applyFont="1"/>
    <xf numFmtId="0" fontId="13" fillId="0" borderId="0" xfId="0" applyFont="1"/>
    <xf numFmtId="0" fontId="13" fillId="0" borderId="0" xfId="0" applyFont="1" applyBorder="1"/>
    <xf numFmtId="0" fontId="13" fillId="3" borderId="0" xfId="0" applyFont="1" applyFill="1" applyBorder="1"/>
    <xf numFmtId="0" fontId="6" fillId="0" borderId="1" xfId="0" applyFont="1" applyBorder="1" applyAlignment="1">
      <alignment horizontal="justify" vertical="center" wrapText="1"/>
    </xf>
    <xf numFmtId="0" fontId="20" fillId="3" borderId="0" xfId="0" applyFont="1" applyFill="1" applyAlignment="1">
      <alignment vertical="center"/>
    </xf>
    <xf numFmtId="0" fontId="27" fillId="3" borderId="0" xfId="0" applyFont="1" applyFill="1" applyAlignment="1">
      <alignment vertical="center"/>
    </xf>
    <xf numFmtId="0" fontId="20" fillId="3" borderId="0" xfId="0" applyFont="1" applyFill="1" applyAlignment="1">
      <alignment horizontal="justify" vertical="center"/>
    </xf>
    <xf numFmtId="0" fontId="34" fillId="2" borderId="0" xfId="14" applyFont="1" applyFill="1" applyAlignment="1">
      <alignment horizontal="center" vertical="center" wrapText="1"/>
    </xf>
    <xf numFmtId="165" fontId="16" fillId="0" borderId="1" xfId="15" applyNumberFormat="1" applyFont="1" applyFill="1" applyBorder="1" applyAlignment="1">
      <alignment horizontal="center" vertical="center" wrapText="1"/>
    </xf>
    <xf numFmtId="0" fontId="21" fillId="0" borderId="1" xfId="0" applyFont="1" applyFill="1" applyBorder="1" applyAlignment="1">
      <alignment horizontal="center" vertical="center" wrapText="1"/>
    </xf>
    <xf numFmtId="0" fontId="24" fillId="0" borderId="1" xfId="0" applyFont="1" applyFill="1" applyBorder="1" applyAlignment="1">
      <alignment horizontal="center" vertical="center"/>
    </xf>
    <xf numFmtId="0" fontId="24" fillId="0" borderId="1" xfId="0" applyFont="1" applyFill="1" applyBorder="1" applyAlignment="1">
      <alignment horizontal="center" vertical="center" wrapText="1"/>
    </xf>
    <xf numFmtId="0" fontId="28" fillId="0" borderId="1" xfId="0" applyFont="1" applyFill="1" applyBorder="1" applyAlignment="1">
      <alignment horizontal="center" vertical="center" wrapText="1"/>
    </xf>
    <xf numFmtId="0" fontId="6" fillId="0" borderId="1" xfId="0" applyFont="1" applyFill="1" applyBorder="1" applyAlignment="1">
      <alignment horizontal="center" vertical="center" wrapText="1"/>
    </xf>
    <xf numFmtId="0" fontId="21" fillId="0" borderId="1" xfId="0" applyFont="1" applyFill="1" applyBorder="1" applyAlignment="1">
      <alignment horizontal="center"/>
    </xf>
    <xf numFmtId="0" fontId="11" fillId="0" borderId="1" xfId="0" applyFont="1" applyFill="1" applyBorder="1" applyAlignment="1">
      <alignment horizontal="center" vertical="center" wrapText="1"/>
    </xf>
    <xf numFmtId="0" fontId="12" fillId="0" borderId="1" xfId="0" applyFont="1" applyFill="1" applyBorder="1" applyAlignment="1">
      <alignment horizontal="center" vertical="center" wrapText="1"/>
    </xf>
    <xf numFmtId="0" fontId="0" fillId="0" borderId="10" xfId="0" applyBorder="1"/>
    <xf numFmtId="0" fontId="0" fillId="0" borderId="2" xfId="0" applyBorder="1"/>
    <xf numFmtId="0" fontId="0" fillId="0" borderId="9" xfId="0" applyBorder="1"/>
    <xf numFmtId="0" fontId="0" fillId="0" borderId="8" xfId="0" applyBorder="1"/>
    <xf numFmtId="0" fontId="0" fillId="0" borderId="7" xfId="0" applyBorder="1"/>
    <xf numFmtId="0" fontId="13" fillId="0" borderId="0" xfId="0" applyFont="1" applyAlignment="1">
      <alignment horizontal="right"/>
    </xf>
    <xf numFmtId="0" fontId="13" fillId="0" borderId="1" xfId="0" applyFont="1" applyBorder="1"/>
    <xf numFmtId="0" fontId="21" fillId="0" borderId="14" xfId="0" applyFont="1" applyBorder="1" applyAlignment="1">
      <alignment horizontal="center" vertical="center"/>
    </xf>
    <xf numFmtId="0" fontId="21" fillId="0" borderId="8" xfId="0" applyFont="1" applyBorder="1" applyAlignment="1">
      <alignment horizontal="center" vertical="center"/>
    </xf>
    <xf numFmtId="0" fontId="23" fillId="0" borderId="0" xfId="0" applyFont="1" applyAlignment="1">
      <alignment horizontal="left" vertical="center"/>
    </xf>
    <xf numFmtId="0" fontId="23" fillId="0" borderId="0" xfId="0" applyFont="1" applyBorder="1" applyAlignment="1">
      <alignment horizontal="left" vertical="center"/>
    </xf>
    <xf numFmtId="0" fontId="0" fillId="0" borderId="14" xfId="0" applyBorder="1"/>
    <xf numFmtId="0" fontId="0" fillId="0" borderId="15" xfId="0" applyBorder="1"/>
    <xf numFmtId="0" fontId="13" fillId="0" borderId="1" xfId="0" applyFont="1" applyFill="1" applyBorder="1"/>
    <xf numFmtId="0" fontId="13" fillId="0" borderId="0" xfId="0" applyFont="1" applyFill="1" applyBorder="1"/>
    <xf numFmtId="41" fontId="13" fillId="0" borderId="1" xfId="22" applyFont="1" applyFill="1" applyBorder="1" applyAlignment="1">
      <alignment horizontal="center" vertical="center"/>
    </xf>
    <xf numFmtId="0" fontId="13" fillId="0" borderId="0" xfId="0" applyFont="1" applyFill="1" applyBorder="1" applyAlignment="1">
      <alignment horizontal="center" vertical="center"/>
    </xf>
    <xf numFmtId="0" fontId="21" fillId="0" borderId="0" xfId="0" applyFont="1" applyBorder="1" applyAlignment="1">
      <alignment horizontal="left" vertical="center"/>
    </xf>
    <xf numFmtId="0" fontId="21" fillId="0" borderId="0" xfId="0" applyFont="1" applyFill="1" applyBorder="1" applyAlignment="1">
      <alignment horizontal="center" vertical="center"/>
    </xf>
    <xf numFmtId="0" fontId="13" fillId="0" borderId="0" xfId="0" applyFont="1" applyBorder="1" applyAlignment="1">
      <alignment horizontal="center" vertical="center"/>
    </xf>
    <xf numFmtId="0" fontId="13" fillId="0" borderId="1" xfId="0" applyFont="1" applyBorder="1" applyAlignment="1">
      <alignment horizontal="left" vertical="center"/>
    </xf>
    <xf numFmtId="41" fontId="13" fillId="0" borderId="1" xfId="22" applyFont="1" applyBorder="1" applyAlignment="1">
      <alignment horizontal="left" vertical="center"/>
    </xf>
    <xf numFmtId="0" fontId="13" fillId="0" borderId="13" xfId="0" applyFont="1" applyBorder="1"/>
    <xf numFmtId="0" fontId="13" fillId="0" borderId="4" xfId="0" applyFont="1" applyBorder="1"/>
    <xf numFmtId="0" fontId="13" fillId="0" borderId="5" xfId="0" applyFont="1" applyBorder="1"/>
    <xf numFmtId="0" fontId="13" fillId="0" borderId="6" xfId="0" applyFont="1" applyBorder="1"/>
    <xf numFmtId="0" fontId="13" fillId="0" borderId="7" xfId="0" applyFont="1" applyBorder="1"/>
    <xf numFmtId="0" fontId="13" fillId="0" borderId="8" xfId="0" applyFont="1" applyBorder="1"/>
    <xf numFmtId="0" fontId="13" fillId="0" borderId="9" xfId="0" applyFont="1" applyBorder="1"/>
    <xf numFmtId="0" fontId="13" fillId="0" borderId="2" xfId="0" applyFont="1" applyBorder="1"/>
    <xf numFmtId="0" fontId="13" fillId="0" borderId="10" xfId="0" applyFont="1" applyBorder="1"/>
    <xf numFmtId="0" fontId="13" fillId="0" borderId="0" xfId="0" applyFont="1" applyBorder="1" applyAlignment="1">
      <alignment horizontal="left" vertical="center"/>
    </xf>
    <xf numFmtId="0" fontId="37" fillId="0" borderId="0" xfId="0" applyFont="1" applyBorder="1"/>
    <xf numFmtId="0" fontId="8" fillId="2" borderId="0" xfId="10" applyFont="1" applyFill="1" applyAlignment="1">
      <alignment horizontal="center" vertical="center" wrapText="1"/>
    </xf>
    <xf numFmtId="0" fontId="9" fillId="2" borderId="0" xfId="10" applyFont="1" applyFill="1" applyAlignment="1">
      <alignment horizontal="center" vertical="center" wrapText="1"/>
    </xf>
    <xf numFmtId="0" fontId="10" fillId="2" borderId="0" xfId="10" applyFont="1" applyFill="1" applyBorder="1" applyAlignment="1">
      <alignment horizontal="left" vertical="center"/>
    </xf>
    <xf numFmtId="0" fontId="20" fillId="0" borderId="0" xfId="0" applyFont="1" applyAlignment="1">
      <alignment horizontal="left" vertical="center" wrapText="1"/>
    </xf>
    <xf numFmtId="0" fontId="13" fillId="0" borderId="0" xfId="0" applyFont="1" applyAlignment="1">
      <alignment horizontal="left" vertical="center" wrapText="1"/>
    </xf>
    <xf numFmtId="0" fontId="9" fillId="2" borderId="2" xfId="10" applyFont="1" applyFill="1" applyBorder="1" applyAlignment="1">
      <alignment horizontal="center" vertical="center"/>
    </xf>
    <xf numFmtId="0" fontId="9" fillId="2" borderId="0" xfId="10" applyFont="1" applyFill="1" applyBorder="1" applyAlignment="1">
      <alignment horizontal="center" vertical="center"/>
    </xf>
    <xf numFmtId="165" fontId="10" fillId="2" borderId="0" xfId="11" applyNumberFormat="1" applyFont="1" applyFill="1" applyBorder="1" applyAlignment="1">
      <alignment horizontal="left" vertical="center"/>
    </xf>
    <xf numFmtId="0" fontId="8" fillId="2" borderId="0" xfId="10" applyFont="1" applyFill="1" applyAlignment="1">
      <alignment horizontal="center" vertical="center" wrapText="1"/>
    </xf>
    <xf numFmtId="0" fontId="5" fillId="2" borderId="0" xfId="10" applyFont="1" applyFill="1" applyAlignment="1">
      <alignment horizontal="center" vertical="center" wrapText="1"/>
    </xf>
    <xf numFmtId="0" fontId="9" fillId="2" borderId="0" xfId="10" applyFont="1" applyFill="1" applyAlignment="1">
      <alignment horizontal="center" vertical="center" wrapText="1"/>
    </xf>
    <xf numFmtId="0" fontId="10" fillId="2" borderId="0" xfId="10" applyFont="1" applyFill="1" applyBorder="1" applyAlignment="1">
      <alignment horizontal="left" vertical="center"/>
    </xf>
    <xf numFmtId="0" fontId="21" fillId="0" borderId="1" xfId="0" applyFont="1" applyFill="1" applyBorder="1" applyAlignment="1">
      <alignment horizontal="center" vertical="center"/>
    </xf>
    <xf numFmtId="0" fontId="21" fillId="0" borderId="1" xfId="0" applyFont="1" applyFill="1" applyBorder="1" applyAlignment="1">
      <alignment horizontal="center" vertical="center" wrapText="1"/>
    </xf>
    <xf numFmtId="0" fontId="11" fillId="0" borderId="1" xfId="0" applyFont="1" applyFill="1" applyBorder="1" applyAlignment="1">
      <alignment horizontal="center" vertical="center" wrapText="1"/>
    </xf>
    <xf numFmtId="0" fontId="20" fillId="0" borderId="0" xfId="0" applyFont="1" applyAlignment="1">
      <alignment horizontal="left" vertical="center" wrapText="1"/>
    </xf>
    <xf numFmtId="0" fontId="13" fillId="0" borderId="1" xfId="0" applyFont="1" applyBorder="1" applyAlignment="1">
      <alignment horizontal="center" vertical="center" wrapText="1"/>
    </xf>
    <xf numFmtId="0" fontId="32" fillId="0" borderId="14" xfId="0" applyFont="1" applyBorder="1" applyAlignment="1">
      <alignment horizontal="right" vertical="center" wrapText="1"/>
    </xf>
    <xf numFmtId="0" fontId="32" fillId="0" borderId="15" xfId="0" applyFont="1" applyBorder="1" applyAlignment="1">
      <alignment horizontal="right" vertical="center" wrapText="1"/>
    </xf>
    <xf numFmtId="0" fontId="20" fillId="3" borderId="0" xfId="0" applyFont="1" applyFill="1" applyAlignment="1">
      <alignment horizontal="left" vertical="center"/>
    </xf>
    <xf numFmtId="0" fontId="24" fillId="0" borderId="1" xfId="0" applyFont="1" applyFill="1" applyBorder="1" applyAlignment="1">
      <alignment horizontal="center" vertical="center" wrapText="1"/>
    </xf>
    <xf numFmtId="0" fontId="24" fillId="0" borderId="11" xfId="0" applyFont="1" applyFill="1" applyBorder="1" applyAlignment="1">
      <alignment horizontal="center" vertical="center" wrapText="1"/>
    </xf>
    <xf numFmtId="0" fontId="24" fillId="0" borderId="13" xfId="0" applyFont="1" applyFill="1" applyBorder="1" applyAlignment="1">
      <alignment horizontal="center" vertical="center" wrapText="1"/>
    </xf>
    <xf numFmtId="0" fontId="9" fillId="2" borderId="2" xfId="14" applyFont="1" applyFill="1" applyBorder="1" applyAlignment="1">
      <alignment horizontal="center" vertical="center"/>
    </xf>
    <xf numFmtId="0" fontId="9" fillId="2" borderId="0" xfId="14" applyFont="1" applyFill="1" applyBorder="1" applyAlignment="1">
      <alignment horizontal="center" vertical="center"/>
    </xf>
    <xf numFmtId="165" fontId="14" fillId="2" borderId="7" xfId="15" applyNumberFormat="1" applyFont="1" applyFill="1" applyBorder="1" applyAlignment="1">
      <alignment horizontal="left" vertical="center"/>
    </xf>
    <xf numFmtId="165" fontId="14" fillId="2" borderId="0" xfId="15" applyNumberFormat="1" applyFont="1" applyFill="1" applyBorder="1" applyAlignment="1">
      <alignment horizontal="left" vertical="center"/>
    </xf>
    <xf numFmtId="0" fontId="8" fillId="2" borderId="0" xfId="14" applyFont="1" applyFill="1" applyAlignment="1">
      <alignment horizontal="center" vertical="center" wrapText="1"/>
    </xf>
    <xf numFmtId="0" fontId="5" fillId="2" borderId="0" xfId="14" applyFont="1" applyFill="1" applyAlignment="1">
      <alignment horizontal="center" vertical="center" wrapText="1"/>
    </xf>
    <xf numFmtId="0" fontId="9" fillId="2" borderId="0" xfId="14" applyFont="1" applyFill="1" applyAlignment="1">
      <alignment horizontal="center" vertical="center" wrapText="1"/>
    </xf>
    <xf numFmtId="0" fontId="14" fillId="2" borderId="7" xfId="14" applyFont="1" applyFill="1" applyBorder="1" applyAlignment="1">
      <alignment horizontal="left" vertical="center" wrapText="1"/>
    </xf>
    <xf numFmtId="0" fontId="14" fillId="2" borderId="0" xfId="14" applyFont="1" applyFill="1" applyBorder="1" applyAlignment="1">
      <alignment horizontal="left" vertical="center" wrapText="1"/>
    </xf>
    <xf numFmtId="3" fontId="14" fillId="2" borderId="0" xfId="15" applyNumberFormat="1" applyFont="1" applyFill="1" applyBorder="1" applyAlignment="1">
      <alignment horizontal="right" vertical="center"/>
    </xf>
    <xf numFmtId="3" fontId="14" fillId="2" borderId="8" xfId="15" applyNumberFormat="1" applyFont="1" applyFill="1" applyBorder="1" applyAlignment="1">
      <alignment horizontal="right" vertical="center"/>
    </xf>
    <xf numFmtId="0" fontId="13" fillId="0" borderId="14" xfId="0" applyFont="1" applyBorder="1" applyAlignment="1">
      <alignment horizontal="center"/>
    </xf>
    <xf numFmtId="0" fontId="13" fillId="0" borderId="16" xfId="0" applyFont="1" applyBorder="1" applyAlignment="1">
      <alignment horizontal="center"/>
    </xf>
    <xf numFmtId="0" fontId="13" fillId="0" borderId="15" xfId="0" applyFont="1" applyBorder="1" applyAlignment="1">
      <alignment horizontal="center"/>
    </xf>
    <xf numFmtId="0" fontId="5" fillId="0" borderId="0" xfId="0" applyFont="1" applyAlignment="1">
      <alignment horizontal="left" vertical="center"/>
    </xf>
    <xf numFmtId="0" fontId="5" fillId="0" borderId="8" xfId="0" applyFont="1" applyBorder="1" applyAlignment="1">
      <alignment horizontal="left" vertical="center"/>
    </xf>
    <xf numFmtId="0" fontId="36" fillId="0" borderId="0" xfId="0" applyFont="1" applyBorder="1" applyAlignment="1">
      <alignment horizontal="center" vertical="center"/>
    </xf>
    <xf numFmtId="0" fontId="36" fillId="0" borderId="2" xfId="0" applyFont="1" applyBorder="1" applyAlignment="1">
      <alignment horizontal="center" vertical="center"/>
    </xf>
    <xf numFmtId="0" fontId="5" fillId="0" borderId="0" xfId="0" applyFont="1" applyBorder="1" applyAlignment="1">
      <alignment horizontal="left" vertical="center"/>
    </xf>
    <xf numFmtId="0" fontId="21" fillId="0" borderId="0" xfId="0" applyFont="1" applyAlignment="1">
      <alignment horizontal="center" vertical="center"/>
    </xf>
    <xf numFmtId="0" fontId="21" fillId="0" borderId="8" xfId="0" applyFont="1" applyBorder="1" applyAlignment="1">
      <alignment horizontal="center" vertical="center"/>
    </xf>
    <xf numFmtId="0" fontId="5" fillId="0" borderId="0" xfId="0" applyFont="1" applyAlignment="1">
      <alignment horizontal="center" vertical="center"/>
    </xf>
    <xf numFmtId="0" fontId="5" fillId="0" borderId="0" xfId="0" applyFont="1" applyBorder="1" applyAlignment="1">
      <alignment horizontal="center" vertical="center"/>
    </xf>
    <xf numFmtId="0" fontId="33" fillId="0" borderId="0" xfId="0" applyFont="1" applyAlignment="1">
      <alignment horizontal="left" vertical="center"/>
    </xf>
    <xf numFmtId="0" fontId="21" fillId="0" borderId="2" xfId="0" applyFont="1" applyBorder="1" applyAlignment="1">
      <alignment horizontal="left" vertical="center"/>
    </xf>
    <xf numFmtId="0" fontId="23" fillId="0" borderId="16" xfId="0" applyFont="1" applyBorder="1" applyAlignment="1">
      <alignment horizontal="center" vertical="center" wrapText="1"/>
    </xf>
    <xf numFmtId="0" fontId="21" fillId="0" borderId="14" xfId="0" applyFont="1" applyBorder="1" applyAlignment="1">
      <alignment horizontal="center" vertical="center"/>
    </xf>
    <xf numFmtId="0" fontId="21" fillId="0" borderId="16" xfId="0" applyFont="1" applyBorder="1" applyAlignment="1">
      <alignment horizontal="center" vertical="center"/>
    </xf>
    <xf numFmtId="0" fontId="21" fillId="0" borderId="15" xfId="0" applyFont="1" applyBorder="1" applyAlignment="1">
      <alignment horizontal="center" vertical="center"/>
    </xf>
    <xf numFmtId="0" fontId="21" fillId="0" borderId="14" xfId="0" applyFont="1" applyBorder="1" applyAlignment="1">
      <alignment vertical="center"/>
    </xf>
    <xf numFmtId="0" fontId="21" fillId="0" borderId="16" xfId="0" applyFont="1" applyBorder="1" applyAlignment="1">
      <alignment vertical="center"/>
    </xf>
    <xf numFmtId="0" fontId="21" fillId="0" borderId="15" xfId="0" applyFont="1" applyBorder="1" applyAlignment="1">
      <alignment vertical="center"/>
    </xf>
    <xf numFmtId="0" fontId="21" fillId="0" borderId="1" xfId="0" applyFont="1" applyBorder="1" applyAlignment="1">
      <alignment horizontal="center" vertical="center"/>
    </xf>
    <xf numFmtId="0" fontId="36" fillId="0" borderId="11" xfId="0" applyFont="1" applyBorder="1" applyAlignment="1">
      <alignment horizontal="center" vertical="center"/>
    </xf>
    <xf numFmtId="0" fontId="20" fillId="0" borderId="14" xfId="0" applyFont="1" applyFill="1" applyBorder="1" applyAlignment="1">
      <alignment horizontal="center" vertical="center"/>
    </xf>
    <xf numFmtId="0" fontId="20" fillId="0" borderId="15" xfId="0" applyFont="1" applyFill="1" applyBorder="1" applyAlignment="1">
      <alignment horizontal="center" vertical="center"/>
    </xf>
    <xf numFmtId="0" fontId="17" fillId="2" borderId="1" xfId="14" applyFont="1" applyFill="1" applyBorder="1" applyAlignment="1">
      <alignment horizontal="right" vertical="center"/>
    </xf>
    <xf numFmtId="0" fontId="17" fillId="2" borderId="14" xfId="14" applyFont="1" applyFill="1" applyBorder="1" applyAlignment="1">
      <alignment horizontal="right" vertical="center"/>
    </xf>
    <xf numFmtId="0" fontId="17" fillId="2" borderId="16" xfId="14" applyFont="1" applyFill="1" applyBorder="1" applyAlignment="1">
      <alignment horizontal="right" vertical="center"/>
    </xf>
    <xf numFmtId="0" fontId="17" fillId="2" borderId="15" xfId="14" applyFont="1" applyFill="1" applyBorder="1" applyAlignment="1">
      <alignment horizontal="right" vertical="center"/>
    </xf>
    <xf numFmtId="0" fontId="19" fillId="2" borderId="0" xfId="14" applyFont="1" applyFill="1" applyAlignment="1">
      <alignment horizontal="left" vertical="center" wrapText="1"/>
    </xf>
    <xf numFmtId="165" fontId="10" fillId="2" borderId="14" xfId="15" applyNumberFormat="1" applyFont="1" applyFill="1" applyBorder="1" applyAlignment="1">
      <alignment horizontal="left" vertical="center" wrapText="1"/>
    </xf>
    <xf numFmtId="165" fontId="10" fillId="2" borderId="15" xfId="15" applyNumberFormat="1" applyFont="1" applyFill="1" applyBorder="1" applyAlignment="1">
      <alignment horizontal="left" vertical="center" wrapText="1"/>
    </xf>
    <xf numFmtId="0" fontId="9" fillId="2" borderId="0" xfId="14" applyFont="1" applyFill="1" applyAlignment="1">
      <alignment horizontal="left" vertical="center" wrapText="1"/>
    </xf>
    <xf numFmtId="165" fontId="15" fillId="2" borderId="1" xfId="15" applyNumberFormat="1" applyFont="1" applyFill="1" applyBorder="1" applyAlignment="1">
      <alignment horizontal="center" vertical="center" wrapText="1"/>
    </xf>
    <xf numFmtId="165" fontId="15" fillId="2" borderId="4" xfId="15" applyNumberFormat="1" applyFont="1" applyFill="1" applyBorder="1" applyAlignment="1">
      <alignment horizontal="center" vertical="center" wrapText="1"/>
    </xf>
    <xf numFmtId="165" fontId="15" fillId="2" borderId="6" xfId="15" applyNumberFormat="1" applyFont="1" applyFill="1" applyBorder="1" applyAlignment="1">
      <alignment horizontal="center" vertical="center" wrapText="1"/>
    </xf>
    <xf numFmtId="165" fontId="15" fillId="2" borderId="9" xfId="15" applyNumberFormat="1" applyFont="1" applyFill="1" applyBorder="1" applyAlignment="1">
      <alignment horizontal="center" vertical="center" wrapText="1"/>
    </xf>
    <xf numFmtId="165" fontId="15" fillId="2" borderId="10" xfId="15" applyNumberFormat="1" applyFont="1" applyFill="1" applyBorder="1" applyAlignment="1">
      <alignment horizontal="center" vertical="center" wrapText="1"/>
    </xf>
    <xf numFmtId="165" fontId="18" fillId="2" borderId="1" xfId="15" applyNumberFormat="1" applyFont="1" applyFill="1" applyBorder="1" applyAlignment="1">
      <alignment horizontal="center" vertical="center" wrapText="1"/>
    </xf>
    <xf numFmtId="165" fontId="9" fillId="2" borderId="14" xfId="15" applyNumberFormat="1" applyFont="1" applyFill="1" applyBorder="1" applyAlignment="1">
      <alignment horizontal="center" vertical="center" wrapText="1"/>
    </xf>
    <xf numFmtId="165" fontId="9" fillId="2" borderId="15" xfId="15" applyNumberFormat="1" applyFont="1" applyFill="1" applyBorder="1" applyAlignment="1">
      <alignment horizontal="center" vertical="center" wrapText="1"/>
    </xf>
    <xf numFmtId="165" fontId="15" fillId="0" borderId="11" xfId="15" applyNumberFormat="1" applyFont="1" applyFill="1" applyBorder="1" applyAlignment="1">
      <alignment horizontal="center" vertical="center" wrapText="1"/>
    </xf>
    <xf numFmtId="165" fontId="15" fillId="0" borderId="12" xfId="15" applyNumberFormat="1" applyFont="1" applyFill="1" applyBorder="1" applyAlignment="1">
      <alignment horizontal="center" vertical="center" wrapText="1"/>
    </xf>
    <xf numFmtId="165" fontId="15" fillId="0" borderId="13" xfId="15" applyNumberFormat="1" applyFont="1" applyFill="1" applyBorder="1" applyAlignment="1">
      <alignment horizontal="center" vertical="center" wrapText="1"/>
    </xf>
    <xf numFmtId="165" fontId="15" fillId="0" borderId="4" xfId="15" applyNumberFormat="1" applyFont="1" applyFill="1" applyBorder="1" applyAlignment="1">
      <alignment horizontal="center" vertical="center" wrapText="1"/>
    </xf>
    <xf numFmtId="165" fontId="15" fillId="0" borderId="6" xfId="15" applyNumberFormat="1" applyFont="1" applyFill="1" applyBorder="1" applyAlignment="1">
      <alignment horizontal="center" vertical="center" wrapText="1"/>
    </xf>
    <xf numFmtId="165" fontId="15" fillId="0" borderId="7" xfId="15" applyNumberFormat="1" applyFont="1" applyFill="1" applyBorder="1" applyAlignment="1">
      <alignment horizontal="center" vertical="center" wrapText="1"/>
    </xf>
    <xf numFmtId="165" fontId="15" fillId="0" borderId="8" xfId="15" applyNumberFormat="1" applyFont="1" applyFill="1" applyBorder="1" applyAlignment="1">
      <alignment horizontal="center" vertical="center" wrapText="1"/>
    </xf>
    <xf numFmtId="165" fontId="15" fillId="0" borderId="9" xfId="15" applyNumberFormat="1" applyFont="1" applyFill="1" applyBorder="1" applyAlignment="1">
      <alignment horizontal="center" vertical="center" wrapText="1"/>
    </xf>
    <xf numFmtId="165" fontId="15" fillId="0" borderId="10" xfId="15" applyNumberFormat="1" applyFont="1" applyFill="1" applyBorder="1" applyAlignment="1">
      <alignment horizontal="center" vertical="center" wrapText="1"/>
    </xf>
    <xf numFmtId="165" fontId="15" fillId="0" borderId="1" xfId="15" applyNumberFormat="1" applyFont="1" applyFill="1" applyBorder="1" applyAlignment="1">
      <alignment horizontal="center" vertical="center" wrapText="1"/>
    </xf>
    <xf numFmtId="0" fontId="13" fillId="0" borderId="0" xfId="0" applyFont="1" applyBorder="1" applyAlignment="1">
      <alignment horizontal="left" vertical="center"/>
    </xf>
    <xf numFmtId="0" fontId="13" fillId="0" borderId="1" xfId="0" applyFont="1" applyBorder="1" applyAlignment="1">
      <alignment horizontal="left" vertical="center"/>
    </xf>
    <xf numFmtId="0" fontId="21" fillId="0" borderId="0" xfId="0" applyFont="1" applyBorder="1" applyAlignment="1">
      <alignment horizontal="left" vertical="center"/>
    </xf>
    <xf numFmtId="0" fontId="37" fillId="0" borderId="0" xfId="0" applyFont="1" applyBorder="1" applyAlignment="1">
      <alignment horizontal="center"/>
    </xf>
    <xf numFmtId="0" fontId="37" fillId="0" borderId="8" xfId="0" applyFont="1" applyBorder="1" applyAlignment="1">
      <alignment horizontal="center"/>
    </xf>
    <xf numFmtId="0" fontId="13" fillId="0" borderId="1" xfId="0" applyFont="1" applyFill="1" applyBorder="1" applyAlignment="1">
      <alignment horizontal="center" vertical="center"/>
    </xf>
    <xf numFmtId="0" fontId="21" fillId="0" borderId="0" xfId="0" applyFont="1" applyBorder="1" applyAlignment="1">
      <alignment horizontal="center" vertical="center"/>
    </xf>
    <xf numFmtId="0" fontId="20" fillId="0" borderId="0" xfId="0" applyFont="1" applyAlignment="1">
      <alignment vertical="center"/>
    </xf>
    <xf numFmtId="0" fontId="23" fillId="2" borderId="3" xfId="0" applyFont="1" applyFill="1" applyBorder="1" applyAlignment="1">
      <alignment horizontal="center" vertical="center" wrapText="1"/>
    </xf>
    <xf numFmtId="0" fontId="23" fillId="2" borderId="32" xfId="0" applyFont="1" applyFill="1" applyBorder="1" applyAlignment="1">
      <alignment horizontal="center" vertical="center" wrapText="1"/>
    </xf>
    <xf numFmtId="0" fontId="23" fillId="2" borderId="37" xfId="0" applyFont="1" applyFill="1" applyBorder="1" applyAlignment="1">
      <alignment horizontal="center" vertical="center" wrapText="1"/>
    </xf>
    <xf numFmtId="0" fontId="24" fillId="0" borderId="0" xfId="0" applyFont="1" applyAlignment="1">
      <alignment horizontal="center" vertical="center" wrapText="1"/>
    </xf>
    <xf numFmtId="0" fontId="13" fillId="0" borderId="0" xfId="0" applyFont="1" applyAlignment="1">
      <alignment horizontal="center" vertical="center" wrapText="1"/>
    </xf>
    <xf numFmtId="0" fontId="39" fillId="0" borderId="0" xfId="0" applyFont="1" applyAlignment="1">
      <alignment horizontal="center" vertical="center" wrapText="1"/>
    </xf>
    <xf numFmtId="4" fontId="39" fillId="0" borderId="30" xfId="0" applyNumberFormat="1" applyFont="1" applyBorder="1" applyAlignment="1">
      <alignment horizontal="center" vertical="center"/>
    </xf>
    <xf numFmtId="0" fontId="39" fillId="0" borderId="31" xfId="0" applyFont="1" applyBorder="1" applyAlignment="1">
      <alignment horizontal="center" vertical="center" wrapText="1"/>
    </xf>
    <xf numFmtId="0" fontId="39" fillId="0" borderId="31" xfId="0" applyFont="1" applyBorder="1" applyAlignment="1">
      <alignment horizontal="center" vertical="center"/>
    </xf>
    <xf numFmtId="0" fontId="21" fillId="0" borderId="31" xfId="0" applyFont="1" applyBorder="1" applyAlignment="1">
      <alignment horizontal="center" vertical="center"/>
    </xf>
    <xf numFmtId="175" fontId="39" fillId="0" borderId="31" xfId="17" applyNumberFormat="1" applyFont="1" applyBorder="1" applyAlignment="1">
      <alignment horizontal="center" vertical="center" wrapText="1"/>
    </xf>
    <xf numFmtId="175" fontId="39" fillId="0" borderId="38" xfId="17" applyNumberFormat="1" applyFont="1" applyBorder="1" applyAlignment="1">
      <alignment horizontal="center" vertical="center" wrapText="1"/>
    </xf>
    <xf numFmtId="4" fontId="39" fillId="5" borderId="34" xfId="0" applyNumberFormat="1" applyFont="1" applyFill="1" applyBorder="1" applyAlignment="1">
      <alignment horizontal="center" vertical="center" wrapText="1"/>
    </xf>
    <xf numFmtId="1" fontId="39" fillId="0" borderId="0" xfId="17" applyNumberFormat="1" applyFont="1" applyBorder="1" applyAlignment="1">
      <alignment horizontal="center" vertical="center"/>
    </xf>
    <xf numFmtId="3" fontId="39" fillId="6" borderId="18" xfId="0" applyNumberFormat="1" applyFont="1" applyFill="1" applyBorder="1" applyAlignment="1">
      <alignment horizontal="center" vertical="center"/>
    </xf>
    <xf numFmtId="0" fontId="39" fillId="6" borderId="39" xfId="0" applyFont="1" applyFill="1" applyBorder="1" applyAlignment="1">
      <alignment horizontal="left" vertical="center" wrapText="1"/>
    </xf>
    <xf numFmtId="0" fontId="39" fillId="6" borderId="39" xfId="0" applyFont="1" applyFill="1" applyBorder="1" applyAlignment="1">
      <alignment horizontal="center" vertical="center"/>
    </xf>
    <xf numFmtId="0" fontId="39" fillId="6" borderId="39" xfId="0" applyFont="1" applyFill="1" applyBorder="1" applyAlignment="1">
      <alignment horizontal="right" vertical="center"/>
    </xf>
    <xf numFmtId="1" fontId="39" fillId="6" borderId="39" xfId="0" applyNumberFormat="1" applyFont="1" applyFill="1" applyBorder="1" applyAlignment="1">
      <alignment horizontal="right" vertical="center"/>
    </xf>
    <xf numFmtId="175" fontId="39" fillId="6" borderId="40" xfId="17" applyNumberFormat="1" applyFont="1" applyFill="1" applyBorder="1" applyAlignment="1">
      <alignment horizontal="center" vertical="center"/>
    </xf>
    <xf numFmtId="1" fontId="39" fillId="0" borderId="41" xfId="17" applyNumberFormat="1" applyFont="1" applyBorder="1" applyAlignment="1">
      <alignment horizontal="center" vertical="center"/>
    </xf>
    <xf numFmtId="4" fontId="26" fillId="0" borderId="24" xfId="0" applyNumberFormat="1" applyFont="1" applyBorder="1" applyAlignment="1">
      <alignment horizontal="center" vertical="center"/>
    </xf>
    <xf numFmtId="0" fontId="26" fillId="0" borderId="25" xfId="0" applyFont="1" applyBorder="1" applyAlignment="1">
      <alignment vertical="center" wrapText="1"/>
    </xf>
    <xf numFmtId="0" fontId="26" fillId="0" borderId="25" xfId="0" applyFont="1" applyBorder="1" applyAlignment="1">
      <alignment horizontal="center" vertical="center"/>
    </xf>
    <xf numFmtId="3" fontId="26" fillId="0" borderId="25" xfId="14" applyNumberFormat="1" applyFont="1" applyBorder="1" applyAlignment="1">
      <alignment horizontal="right" vertical="center" wrapText="1"/>
    </xf>
    <xf numFmtId="175" fontId="26" fillId="2" borderId="25" xfId="17" applyNumberFormat="1" applyFont="1" applyFill="1" applyBorder="1" applyAlignment="1">
      <alignment vertical="center"/>
    </xf>
    <xf numFmtId="175" fontId="26" fillId="2" borderId="26" xfId="17" applyNumberFormat="1" applyFont="1" applyFill="1" applyBorder="1" applyAlignment="1">
      <alignment vertical="center"/>
    </xf>
    <xf numFmtId="1" fontId="39" fillId="0" borderId="42" xfId="17" applyNumberFormat="1" applyFont="1" applyBorder="1" applyAlignment="1">
      <alignment horizontal="center" vertical="center"/>
    </xf>
    <xf numFmtId="4" fontId="26" fillId="0" borderId="19" xfId="0" applyNumberFormat="1" applyFont="1" applyBorder="1" applyAlignment="1">
      <alignment horizontal="center" vertical="center"/>
    </xf>
    <xf numFmtId="0" fontId="26" fillId="0" borderId="1" xfId="14" applyFont="1" applyBorder="1" applyAlignment="1">
      <alignment horizontal="justify" vertical="center" wrapText="1"/>
    </xf>
    <xf numFmtId="0" fontId="26" fillId="0" borderId="1" xfId="14" applyFont="1" applyBorder="1" applyAlignment="1">
      <alignment horizontal="center" vertical="center" wrapText="1"/>
    </xf>
    <xf numFmtId="3" fontId="26" fillId="0" borderId="1" xfId="14" applyNumberFormat="1" applyFont="1" applyBorder="1" applyAlignment="1">
      <alignment horizontal="right" vertical="center" wrapText="1"/>
    </xf>
    <xf numFmtId="178" fontId="26" fillId="2" borderId="1" xfId="3" applyNumberFormat="1" applyFont="1" applyFill="1" applyBorder="1" applyAlignment="1">
      <alignment horizontal="center" vertical="center"/>
    </xf>
    <xf numFmtId="175" fontId="26" fillId="2" borderId="21" xfId="17" applyNumberFormat="1" applyFont="1" applyFill="1" applyBorder="1" applyAlignment="1">
      <alignment vertical="center"/>
    </xf>
    <xf numFmtId="0" fontId="26" fillId="0" borderId="1" xfId="0" applyFont="1" applyBorder="1" applyAlignment="1">
      <alignment vertical="center" wrapText="1"/>
    </xf>
    <xf numFmtId="0" fontId="26" fillId="0" borderId="1" xfId="0" applyFont="1" applyBorder="1" applyAlignment="1">
      <alignment horizontal="center" vertical="center"/>
    </xf>
    <xf numFmtId="0" fontId="26" fillId="0" borderId="1" xfId="0" applyFont="1" applyBorder="1" applyAlignment="1">
      <alignment horizontal="left" vertical="center" wrapText="1"/>
    </xf>
    <xf numFmtId="0" fontId="26" fillId="0" borderId="1" xfId="0" applyFont="1" applyBorder="1" applyAlignment="1">
      <alignment horizontal="center" vertical="center" wrapText="1"/>
    </xf>
    <xf numFmtId="0" fontId="26" fillId="0" borderId="1" xfId="0" applyFont="1" applyBorder="1" applyAlignment="1">
      <alignment horizontal="right" vertical="center" wrapText="1"/>
    </xf>
    <xf numFmtId="178" fontId="26" fillId="0" borderId="1" xfId="3" applyNumberFormat="1" applyFont="1" applyFill="1" applyBorder="1" applyAlignment="1">
      <alignment horizontal="center" vertical="center" wrapText="1"/>
    </xf>
    <xf numFmtId="0" fontId="26" fillId="0" borderId="0" xfId="0" applyFont="1" applyAlignment="1">
      <alignment vertical="center" wrapText="1"/>
    </xf>
    <xf numFmtId="0" fontId="26" fillId="2" borderId="1" xfId="0" applyFont="1" applyFill="1" applyBorder="1" applyAlignment="1">
      <alignment vertical="center" wrapText="1"/>
    </xf>
    <xf numFmtId="0" fontId="26" fillId="2" borderId="1" xfId="0" applyFont="1" applyFill="1" applyBorder="1" applyAlignment="1">
      <alignment horizontal="center" vertical="center"/>
    </xf>
    <xf numFmtId="3" fontId="26" fillId="2" borderId="1" xfId="14" applyNumberFormat="1" applyFont="1" applyFill="1" applyBorder="1" applyAlignment="1">
      <alignment horizontal="right" vertical="center" wrapText="1"/>
    </xf>
    <xf numFmtId="0" fontId="26" fillId="2" borderId="1" xfId="23" applyNumberFormat="1" applyFont="1" applyFill="1" applyBorder="1" applyAlignment="1">
      <alignment horizontal="left" vertical="center" wrapText="1"/>
    </xf>
    <xf numFmtId="175" fontId="26" fillId="0" borderId="1" xfId="17" applyNumberFormat="1" applyFont="1" applyBorder="1" applyAlignment="1">
      <alignment vertical="center"/>
    </xf>
    <xf numFmtId="0" fontId="26" fillId="0" borderId="1" xfId="14" applyFont="1" applyBorder="1" applyAlignment="1">
      <alignment horizontal="center" vertical="center"/>
    </xf>
    <xf numFmtId="178" fontId="26" fillId="0" borderId="1" xfId="3" applyNumberFormat="1" applyFont="1" applyFill="1" applyBorder="1" applyAlignment="1">
      <alignment horizontal="center" vertical="center"/>
    </xf>
    <xf numFmtId="175" fontId="26" fillId="0" borderId="1" xfId="17" applyNumberFormat="1" applyFont="1" applyFill="1" applyBorder="1" applyAlignment="1">
      <alignment vertical="center"/>
    </xf>
    <xf numFmtId="0" fontId="41" fillId="0" borderId="0" xfId="0" applyFont="1" applyAlignment="1">
      <alignment vertical="center"/>
    </xf>
    <xf numFmtId="175" fontId="26" fillId="2" borderId="1" xfId="17" applyNumberFormat="1" applyFont="1" applyFill="1" applyBorder="1" applyAlignment="1">
      <alignment vertical="center"/>
    </xf>
    <xf numFmtId="3" fontId="39" fillId="6" borderId="24" xfId="0" applyNumberFormat="1" applyFont="1" applyFill="1" applyBorder="1" applyAlignment="1">
      <alignment horizontal="center" vertical="center"/>
    </xf>
    <xf numFmtId="0" fontId="39" fillId="6" borderId="25" xfId="0" applyFont="1" applyFill="1" applyBorder="1" applyAlignment="1">
      <alignment horizontal="left" vertical="center" wrapText="1"/>
    </xf>
    <xf numFmtId="0" fontId="39" fillId="6" borderId="25" xfId="0" applyFont="1" applyFill="1" applyBorder="1" applyAlignment="1">
      <alignment horizontal="center" vertical="center"/>
    </xf>
    <xf numFmtId="0" fontId="39" fillId="6" borderId="25" xfId="0" applyFont="1" applyFill="1" applyBorder="1" applyAlignment="1">
      <alignment horizontal="right" vertical="center"/>
    </xf>
    <xf numFmtId="1" fontId="39" fillId="6" borderId="25" xfId="0" applyNumberFormat="1" applyFont="1" applyFill="1" applyBorder="1" applyAlignment="1">
      <alignment horizontal="right" vertical="center"/>
    </xf>
    <xf numFmtId="175" fontId="39" fillId="6" borderId="26" xfId="17" applyNumberFormat="1" applyFont="1" applyFill="1" applyBorder="1" applyAlignment="1">
      <alignment horizontal="center" vertical="center"/>
    </xf>
    <xf numFmtId="0" fontId="20" fillId="2" borderId="0" xfId="0" applyFont="1" applyFill="1" applyAlignment="1">
      <alignment vertical="center"/>
    </xf>
    <xf numFmtId="4" fontId="26" fillId="0" borderId="22" xfId="0" applyNumberFormat="1" applyFont="1" applyBorder="1" applyAlignment="1">
      <alignment horizontal="center" vertical="center"/>
    </xf>
    <xf numFmtId="39" fontId="26" fillId="2" borderId="1" xfId="23" applyFont="1" applyFill="1" applyBorder="1" applyAlignment="1">
      <alignment horizontal="center" vertical="center" wrapText="1"/>
    </xf>
    <xf numFmtId="169" fontId="26" fillId="2" borderId="1" xfId="17" applyNumberFormat="1" applyFont="1" applyFill="1" applyBorder="1" applyAlignment="1">
      <alignment horizontal="right" vertical="center" wrapText="1"/>
    </xf>
    <xf numFmtId="0" fontId="26" fillId="2" borderId="1" xfId="14" applyFont="1" applyFill="1" applyBorder="1" applyAlignment="1">
      <alignment horizontal="justify" vertical="center" wrapText="1"/>
    </xf>
    <xf numFmtId="0" fontId="26" fillId="2" borderId="1" xfId="14" applyFont="1" applyFill="1" applyBorder="1" applyAlignment="1">
      <alignment horizontal="center" vertical="center"/>
    </xf>
    <xf numFmtId="4" fontId="26" fillId="5" borderId="19" xfId="0" applyNumberFormat="1" applyFont="1" applyFill="1" applyBorder="1" applyAlignment="1">
      <alignment horizontal="center" vertical="center"/>
    </xf>
    <xf numFmtId="0" fontId="26" fillId="5" borderId="1" xfId="14" applyFont="1" applyFill="1" applyBorder="1" applyAlignment="1">
      <alignment horizontal="left" vertical="center" wrapText="1"/>
    </xf>
    <xf numFmtId="0" fontId="26" fillId="5" borderId="1" xfId="14" applyFont="1" applyFill="1" applyBorder="1" applyAlignment="1">
      <alignment horizontal="center" vertical="center"/>
    </xf>
    <xf numFmtId="3" fontId="26" fillId="5" borderId="1" xfId="14" applyNumberFormat="1" applyFont="1" applyFill="1" applyBorder="1" applyAlignment="1">
      <alignment horizontal="right" vertical="center" wrapText="1"/>
    </xf>
    <xf numFmtId="169" fontId="26" fillId="5" borderId="1" xfId="17" applyNumberFormat="1" applyFont="1" applyFill="1" applyBorder="1" applyAlignment="1">
      <alignment horizontal="right" vertical="center" wrapText="1"/>
    </xf>
    <xf numFmtId="175" fontId="26" fillId="5" borderId="21" xfId="17" applyNumberFormat="1" applyFont="1" applyFill="1" applyBorder="1" applyAlignment="1">
      <alignment vertical="center"/>
    </xf>
    <xf numFmtId="175" fontId="5" fillId="5" borderId="43" xfId="17" applyNumberFormat="1" applyFont="1" applyFill="1" applyBorder="1" applyAlignment="1">
      <alignment horizontal="center" vertical="center"/>
    </xf>
    <xf numFmtId="0" fontId="26" fillId="2" borderId="1" xfId="14" applyFont="1" applyFill="1" applyBorder="1" applyAlignment="1">
      <alignment horizontal="left" vertical="center" wrapText="1"/>
    </xf>
    <xf numFmtId="0" fontId="26" fillId="5" borderId="1" xfId="0" applyFont="1" applyFill="1" applyBorder="1" applyAlignment="1">
      <alignment vertical="center" wrapText="1"/>
    </xf>
    <xf numFmtId="0" fontId="39" fillId="6" borderId="24" xfId="0" applyFont="1" applyFill="1" applyBorder="1" applyAlignment="1">
      <alignment horizontal="center" vertical="center"/>
    </xf>
    <xf numFmtId="169" fontId="26" fillId="0" borderId="1" xfId="17" applyNumberFormat="1" applyFont="1" applyFill="1" applyBorder="1" applyAlignment="1">
      <alignment horizontal="right" vertical="center" wrapText="1"/>
    </xf>
    <xf numFmtId="4" fontId="26" fillId="5" borderId="22" xfId="0" applyNumberFormat="1" applyFont="1" applyFill="1" applyBorder="1" applyAlignment="1">
      <alignment horizontal="center" vertical="center"/>
    </xf>
    <xf numFmtId="0" fontId="26" fillId="5" borderId="1" xfId="23" applyNumberFormat="1" applyFont="1" applyFill="1" applyBorder="1" applyAlignment="1">
      <alignment horizontal="left" vertical="center" wrapText="1"/>
    </xf>
    <xf numFmtId="39" fontId="26" fillId="5" borderId="1" xfId="23" applyFont="1" applyFill="1" applyBorder="1" applyAlignment="1">
      <alignment horizontal="center" vertical="center" wrapText="1"/>
    </xf>
    <xf numFmtId="0" fontId="38" fillId="0" borderId="0" xfId="0" applyFont="1" applyAlignment="1">
      <alignment vertical="center" wrapText="1"/>
    </xf>
    <xf numFmtId="49" fontId="42" fillId="0" borderId="1" xfId="0" applyNumberFormat="1" applyFont="1" applyBorder="1" applyAlignment="1">
      <alignment horizontal="center" vertical="center" wrapText="1"/>
    </xf>
    <xf numFmtId="0" fontId="26" fillId="0" borderId="1" xfId="23" applyNumberFormat="1" applyFont="1" applyBorder="1" applyAlignment="1">
      <alignment horizontal="left" vertical="center" wrapText="1"/>
    </xf>
    <xf numFmtId="39" fontId="26" fillId="0" borderId="1" xfId="23" applyFont="1" applyBorder="1" applyAlignment="1">
      <alignment horizontal="center" vertical="center" wrapText="1"/>
    </xf>
    <xf numFmtId="175" fontId="26" fillId="0" borderId="21" xfId="17" applyNumberFormat="1" applyFont="1" applyFill="1" applyBorder="1" applyAlignment="1">
      <alignment vertical="center"/>
    </xf>
    <xf numFmtId="175" fontId="26" fillId="0" borderId="1" xfId="17" applyNumberFormat="1" applyFont="1" applyFill="1" applyBorder="1" applyAlignment="1">
      <alignment horizontal="center" vertical="center"/>
    </xf>
    <xf numFmtId="0" fontId="26" fillId="5" borderId="1" xfId="0" applyFont="1" applyFill="1" applyBorder="1" applyAlignment="1">
      <alignment horizontal="center" vertical="center"/>
    </xf>
    <xf numFmtId="175" fontId="26" fillId="5" borderId="1" xfId="17" applyNumberFormat="1" applyFont="1" applyFill="1" applyBorder="1" applyAlignment="1">
      <alignment horizontal="center" vertical="center"/>
    </xf>
    <xf numFmtId="0" fontId="38" fillId="0" borderId="0" xfId="0" applyFont="1" applyAlignment="1">
      <alignment vertical="center"/>
    </xf>
    <xf numFmtId="39" fontId="42" fillId="0" borderId="1" xfId="23" applyFont="1" applyBorder="1" applyAlignment="1">
      <alignment horizontal="center" vertical="center" wrapText="1"/>
    </xf>
    <xf numFmtId="39" fontId="42" fillId="0" borderId="1" xfId="23" applyFont="1" applyBorder="1" applyAlignment="1">
      <alignment horizontal="left" vertical="center" wrapText="1"/>
    </xf>
    <xf numFmtId="179" fontId="42" fillId="0" borderId="1" xfId="23" applyNumberFormat="1" applyFont="1" applyBorder="1" applyAlignment="1">
      <alignment horizontal="right" vertical="center" wrapText="1"/>
    </xf>
    <xf numFmtId="39" fontId="42" fillId="5" borderId="1" xfId="23" applyFont="1" applyFill="1" applyBorder="1" applyAlignment="1">
      <alignment horizontal="left" vertical="center" wrapText="1"/>
    </xf>
    <xf numFmtId="179" fontId="42" fillId="5" borderId="1" xfId="23" applyNumberFormat="1" applyFont="1" applyFill="1" applyBorder="1" applyAlignment="1">
      <alignment horizontal="right" vertical="center" wrapText="1"/>
    </xf>
    <xf numFmtId="0" fontId="26" fillId="5" borderId="1" xfId="0" applyFont="1" applyFill="1" applyBorder="1" applyAlignment="1">
      <alignment horizontal="left" vertical="center" wrapText="1"/>
    </xf>
    <xf numFmtId="178" fontId="26" fillId="5" borderId="1" xfId="3" applyNumberFormat="1" applyFont="1" applyFill="1" applyBorder="1" applyAlignment="1">
      <alignment horizontal="center" vertical="center"/>
    </xf>
    <xf numFmtId="0" fontId="26" fillId="5" borderId="1" xfId="14" applyFont="1" applyFill="1" applyBorder="1" applyAlignment="1">
      <alignment horizontal="justify" vertical="center" wrapText="1"/>
    </xf>
    <xf numFmtId="0" fontId="26" fillId="5" borderId="1" xfId="14" applyFont="1" applyFill="1" applyBorder="1" applyAlignment="1">
      <alignment horizontal="center" vertical="center" wrapText="1"/>
    </xf>
    <xf numFmtId="49" fontId="26" fillId="2" borderId="1" xfId="23" applyNumberFormat="1" applyFont="1" applyFill="1" applyBorder="1" applyAlignment="1">
      <alignment horizontal="left" vertical="center" wrapText="1"/>
    </xf>
    <xf numFmtId="49" fontId="26" fillId="0" borderId="13" xfId="23" applyNumberFormat="1" applyFont="1" applyBorder="1" applyAlignment="1">
      <alignment horizontal="left" vertical="center" wrapText="1"/>
    </xf>
    <xf numFmtId="0" fontId="26" fillId="2" borderId="1" xfId="0" applyFont="1" applyFill="1" applyBorder="1" applyAlignment="1">
      <alignment horizontal="left" vertical="center" wrapText="1"/>
    </xf>
    <xf numFmtId="175" fontId="26" fillId="0" borderId="21" xfId="17" applyNumberFormat="1" applyFont="1" applyFill="1" applyBorder="1" applyAlignment="1">
      <alignment horizontal="center" vertical="center"/>
    </xf>
    <xf numFmtId="0" fontId="42" fillId="0" borderId="1" xfId="0" applyFont="1" applyBorder="1" applyAlignment="1">
      <alignment horizontal="left" vertical="center" wrapText="1"/>
    </xf>
    <xf numFmtId="175" fontId="26" fillId="0" borderId="1" xfId="24" applyNumberFormat="1" applyFont="1" applyFill="1" applyBorder="1" applyAlignment="1">
      <alignment vertical="center"/>
    </xf>
    <xf numFmtId="0" fontId="3" fillId="0" borderId="1" xfId="0" applyFont="1" applyBorder="1" applyAlignment="1">
      <alignment horizontal="right" vertical="center"/>
    </xf>
    <xf numFmtId="0" fontId="38" fillId="0" borderId="42" xfId="0" applyFont="1" applyBorder="1" applyAlignment="1">
      <alignment vertical="center"/>
    </xf>
    <xf numFmtId="175" fontId="26" fillId="5" borderId="1" xfId="17" applyNumberFormat="1" applyFont="1" applyFill="1" applyBorder="1" applyAlignment="1">
      <alignment vertical="center"/>
    </xf>
    <xf numFmtId="175" fontId="20" fillId="2" borderId="42" xfId="17" applyNumberFormat="1" applyFont="1" applyFill="1" applyBorder="1" applyAlignment="1">
      <alignment horizontal="center" vertical="center"/>
    </xf>
    <xf numFmtId="0" fontId="39" fillId="0" borderId="1" xfId="14" applyFont="1" applyBorder="1" applyAlignment="1">
      <alignment horizontal="justify" vertical="center" wrapText="1"/>
    </xf>
    <xf numFmtId="175" fontId="26" fillId="0" borderId="21" xfId="17" applyNumberFormat="1" applyFont="1" applyFill="1" applyBorder="1" applyAlignment="1">
      <alignment horizontal="center" vertical="center" wrapText="1"/>
    </xf>
    <xf numFmtId="0" fontId="26" fillId="0" borderId="42" xfId="0" applyFont="1" applyBorder="1" applyAlignment="1">
      <alignment vertical="center" wrapText="1"/>
    </xf>
    <xf numFmtId="175" fontId="26" fillId="2" borderId="21" xfId="17" applyNumberFormat="1" applyFont="1" applyFill="1" applyBorder="1" applyAlignment="1">
      <alignment vertical="center" wrapText="1"/>
    </xf>
    <xf numFmtId="0" fontId="26" fillId="5" borderId="1" xfId="0" applyFont="1" applyFill="1" applyBorder="1" applyAlignment="1">
      <alignment horizontal="center" vertical="center" wrapText="1"/>
    </xf>
    <xf numFmtId="0" fontId="26" fillId="5" borderId="1" xfId="0" applyFont="1" applyFill="1" applyBorder="1" applyAlignment="1">
      <alignment horizontal="right" vertical="center" wrapText="1"/>
    </xf>
    <xf numFmtId="178" fontId="26" fillId="5" borderId="1" xfId="3" applyNumberFormat="1" applyFont="1" applyFill="1" applyBorder="1" applyAlignment="1">
      <alignment horizontal="center" vertical="center" wrapText="1"/>
    </xf>
    <xf numFmtId="175" fontId="26" fillId="5" borderId="21" xfId="17" applyNumberFormat="1" applyFont="1" applyFill="1" applyBorder="1" applyAlignment="1">
      <alignment vertical="center" wrapText="1"/>
    </xf>
    <xf numFmtId="175" fontId="26" fillId="0" borderId="21" xfId="17" applyNumberFormat="1" applyFont="1" applyFill="1" applyBorder="1" applyAlignment="1">
      <alignment vertical="center" wrapText="1"/>
    </xf>
    <xf numFmtId="0" fontId="26" fillId="0" borderId="1" xfId="14" applyFont="1" applyBorder="1" applyAlignment="1">
      <alignment horizontal="left" vertical="center" wrapText="1"/>
    </xf>
    <xf numFmtId="0" fontId="26" fillId="0" borderId="13" xfId="0" applyFont="1" applyBorder="1" applyAlignment="1">
      <alignment horizontal="justify" vertical="center" wrapText="1"/>
    </xf>
    <xf numFmtId="0" fontId="26" fillId="0" borderId="13" xfId="0" applyFont="1" applyBorder="1" applyAlignment="1">
      <alignment horizontal="center" vertical="center" wrapText="1"/>
    </xf>
    <xf numFmtId="0" fontId="26" fillId="0" borderId="1" xfId="0" applyFont="1" applyBorder="1" applyAlignment="1">
      <alignment horizontal="justify" vertical="center" wrapText="1"/>
    </xf>
    <xf numFmtId="0" fontId="26" fillId="5" borderId="1" xfId="0" applyFont="1" applyFill="1" applyBorder="1" applyAlignment="1">
      <alignment horizontal="justify" vertical="center" wrapText="1"/>
    </xf>
    <xf numFmtId="180" fontId="26" fillId="5" borderId="22" xfId="0" applyNumberFormat="1" applyFont="1" applyFill="1" applyBorder="1" applyAlignment="1">
      <alignment horizontal="center" vertical="center"/>
    </xf>
    <xf numFmtId="180" fontId="26" fillId="0" borderId="22" xfId="0" applyNumberFormat="1" applyFont="1" applyBorder="1" applyAlignment="1">
      <alignment horizontal="center" vertical="center"/>
    </xf>
    <xf numFmtId="0" fontId="26" fillId="0" borderId="11" xfId="14" applyFont="1" applyBorder="1" applyAlignment="1">
      <alignment horizontal="justify" vertical="center" wrapText="1"/>
    </xf>
    <xf numFmtId="4" fontId="26" fillId="0" borderId="27" xfId="0" applyNumberFormat="1" applyFont="1" applyBorder="1" applyAlignment="1">
      <alignment horizontal="center" vertical="center"/>
    </xf>
    <xf numFmtId="0" fontId="26" fillId="0" borderId="28" xfId="14" applyFont="1" applyBorder="1" applyAlignment="1">
      <alignment horizontal="justify" vertical="center" wrapText="1"/>
    </xf>
    <xf numFmtId="0" fontId="26" fillId="0" borderId="28" xfId="14" applyFont="1" applyBorder="1" applyAlignment="1">
      <alignment horizontal="center" vertical="center" wrapText="1"/>
    </xf>
    <xf numFmtId="3" fontId="26" fillId="0" borderId="28" xfId="14" applyNumberFormat="1" applyFont="1" applyBorder="1" applyAlignment="1">
      <alignment horizontal="right" vertical="center" wrapText="1"/>
    </xf>
    <xf numFmtId="178" fontId="26" fillId="0" borderId="28" xfId="3" applyNumberFormat="1" applyFont="1" applyFill="1" applyBorder="1" applyAlignment="1">
      <alignment horizontal="center" vertical="center"/>
    </xf>
    <xf numFmtId="175" fontId="26" fillId="2" borderId="29" xfId="17" applyNumberFormat="1" applyFont="1" applyFill="1" applyBorder="1" applyAlignment="1">
      <alignment vertical="center"/>
    </xf>
    <xf numFmtId="1" fontId="39" fillId="0" borderId="44" xfId="17" applyNumberFormat="1" applyFont="1" applyBorder="1" applyAlignment="1">
      <alignment horizontal="center" vertical="center"/>
    </xf>
    <xf numFmtId="1" fontId="39" fillId="0" borderId="0" xfId="17" applyNumberFormat="1" applyFont="1" applyFill="1" applyBorder="1" applyAlignment="1">
      <alignment horizontal="center" vertical="center"/>
    </xf>
    <xf numFmtId="4" fontId="20" fillId="0" borderId="0" xfId="0" applyNumberFormat="1" applyFont="1" applyAlignment="1">
      <alignment vertical="center"/>
    </xf>
    <xf numFmtId="0" fontId="39" fillId="0" borderId="0" xfId="0" applyFont="1" applyAlignment="1">
      <alignment vertical="center" wrapText="1"/>
    </xf>
    <xf numFmtId="0" fontId="39" fillId="0" borderId="17" xfId="0" applyFont="1" applyBorder="1" applyAlignment="1">
      <alignment horizontal="center" vertical="center"/>
    </xf>
    <xf numFmtId="0" fontId="39" fillId="0" borderId="2" xfId="0" applyFont="1" applyBorder="1" applyAlignment="1">
      <alignment horizontal="center" vertical="center"/>
    </xf>
    <xf numFmtId="0" fontId="39" fillId="0" borderId="10" xfId="0" applyFont="1" applyBorder="1" applyAlignment="1">
      <alignment horizontal="center" vertical="center"/>
    </xf>
    <xf numFmtId="175" fontId="39" fillId="0" borderId="20" xfId="17" applyNumberFormat="1" applyFont="1" applyFill="1" applyBorder="1" applyAlignment="1">
      <alignment horizontal="center" vertical="center"/>
    </xf>
    <xf numFmtId="0" fontId="39" fillId="0" borderId="0" xfId="0" applyFont="1" applyAlignment="1">
      <alignment horizontal="center" vertical="center"/>
    </xf>
    <xf numFmtId="0" fontId="39" fillId="0" borderId="23" xfId="0" applyFont="1" applyBorder="1" applyAlignment="1">
      <alignment horizontal="right" vertical="center"/>
    </xf>
    <xf numFmtId="0" fontId="39" fillId="0" borderId="15" xfId="0" applyFont="1" applyBorder="1" applyAlignment="1">
      <alignment horizontal="right" vertical="center"/>
    </xf>
    <xf numFmtId="10" fontId="39" fillId="0" borderId="1" xfId="0" applyNumberFormat="1" applyFont="1" applyBorder="1" applyAlignment="1">
      <alignment vertical="center"/>
    </xf>
    <xf numFmtId="175" fontId="39" fillId="0" borderId="21" xfId="17" applyNumberFormat="1" applyFont="1" applyFill="1" applyBorder="1" applyAlignment="1">
      <alignment horizontal="center" vertical="center"/>
    </xf>
    <xf numFmtId="10" fontId="39" fillId="0" borderId="0" xfId="0" applyNumberFormat="1" applyFont="1" applyAlignment="1">
      <alignment vertical="center"/>
    </xf>
    <xf numFmtId="9" fontId="39" fillId="0" borderId="1" xfId="0" applyNumberFormat="1" applyFont="1" applyBorder="1" applyAlignment="1">
      <alignment vertical="center"/>
    </xf>
    <xf numFmtId="9" fontId="39" fillId="0" borderId="0" xfId="0" applyNumberFormat="1" applyFont="1" applyAlignment="1">
      <alignment vertical="center"/>
    </xf>
    <xf numFmtId="0" fontId="39" fillId="0" borderId="23" xfId="0" applyFont="1" applyBorder="1" applyAlignment="1">
      <alignment horizontal="right" vertical="center" wrapText="1"/>
    </xf>
    <xf numFmtId="0" fontId="39" fillId="0" borderId="15" xfId="0" applyFont="1" applyBorder="1" applyAlignment="1">
      <alignment horizontal="right" vertical="center" wrapText="1"/>
    </xf>
    <xf numFmtId="0" fontId="39" fillId="4" borderId="35" xfId="0" applyFont="1" applyFill="1" applyBorder="1" applyAlignment="1">
      <alignment horizontal="center" vertical="center"/>
    </xf>
    <xf numFmtId="0" fontId="39" fillId="4" borderId="36" xfId="0" applyFont="1" applyFill="1" applyBorder="1" applyAlignment="1">
      <alignment horizontal="center" vertical="center"/>
    </xf>
    <xf numFmtId="175" fontId="5" fillId="4" borderId="45" xfId="17" applyNumberFormat="1" applyFont="1" applyFill="1" applyBorder="1" applyAlignment="1">
      <alignment vertical="center"/>
    </xf>
    <xf numFmtId="175" fontId="5" fillId="4" borderId="46" xfId="17" applyNumberFormat="1" applyFont="1" applyFill="1" applyBorder="1" applyAlignment="1">
      <alignment vertical="center"/>
    </xf>
    <xf numFmtId="175" fontId="5" fillId="0" borderId="0" xfId="17" applyNumberFormat="1" applyFont="1" applyFill="1" applyBorder="1" applyAlignment="1">
      <alignment vertical="center"/>
    </xf>
    <xf numFmtId="0" fontId="39" fillId="6" borderId="47" xfId="0" applyFont="1" applyFill="1" applyBorder="1" applyAlignment="1">
      <alignment horizontal="center" vertical="center"/>
    </xf>
    <xf numFmtId="0" fontId="20" fillId="2" borderId="0" xfId="0" applyFont="1" applyFill="1" applyAlignment="1">
      <alignment horizontal="center" vertical="center"/>
    </xf>
    <xf numFmtId="1" fontId="39" fillId="0" borderId="0" xfId="0" applyNumberFormat="1" applyFont="1" applyAlignment="1">
      <alignment horizontal="right" vertical="center"/>
    </xf>
    <xf numFmtId="0" fontId="13" fillId="0" borderId="0" xfId="0" applyFont="1" applyAlignment="1">
      <alignment vertical="center"/>
    </xf>
    <xf numFmtId="0" fontId="43" fillId="0" borderId="0" xfId="0" applyFont="1" applyAlignment="1">
      <alignment vertical="center"/>
    </xf>
    <xf numFmtId="179" fontId="44" fillId="2" borderId="0" xfId="0" applyNumberFormat="1" applyFont="1" applyFill="1" applyAlignment="1">
      <alignment horizontal="right" vertical="center" wrapText="1"/>
    </xf>
    <xf numFmtId="4" fontId="26" fillId="0" borderId="17" xfId="0" applyNumberFormat="1" applyFont="1" applyBorder="1" applyAlignment="1">
      <alignment horizontal="center" vertical="center"/>
    </xf>
    <xf numFmtId="39" fontId="42" fillId="2" borderId="1" xfId="23" applyFont="1" applyFill="1" applyBorder="1" applyAlignment="1">
      <alignment horizontal="center" vertical="center" wrapText="1"/>
    </xf>
    <xf numFmtId="179" fontId="26" fillId="2" borderId="1" xfId="23" applyNumberFormat="1" applyFont="1" applyFill="1" applyBorder="1" applyAlignment="1">
      <alignment horizontal="right" vertical="center" wrapText="1"/>
    </xf>
    <xf numFmtId="179" fontId="26" fillId="0" borderId="0" xfId="23" applyNumberFormat="1" applyFont="1" applyAlignment="1">
      <alignment horizontal="right" vertical="center" wrapText="1"/>
    </xf>
    <xf numFmtId="179" fontId="26" fillId="2" borderId="28" xfId="23" applyNumberFormat="1" applyFont="1" applyFill="1" applyBorder="1" applyAlignment="1">
      <alignment horizontal="right" vertical="center" wrapText="1"/>
    </xf>
    <xf numFmtId="0" fontId="39" fillId="0" borderId="48" xfId="0" applyFont="1" applyBorder="1" applyAlignment="1">
      <alignment vertical="center" wrapText="1"/>
    </xf>
    <xf numFmtId="0" fontId="39" fillId="0" borderId="47" xfId="0" applyFont="1" applyBorder="1" applyAlignment="1">
      <alignment horizontal="center" vertical="center"/>
    </xf>
    <xf numFmtId="0" fontId="39" fillId="0" borderId="49" xfId="0" applyFont="1" applyBorder="1" applyAlignment="1">
      <alignment horizontal="center" vertical="center"/>
    </xf>
    <xf numFmtId="0" fontId="39" fillId="0" borderId="50" xfId="0" applyFont="1" applyBorder="1" applyAlignment="1">
      <alignment horizontal="center" vertical="center"/>
    </xf>
    <xf numFmtId="175" fontId="39" fillId="0" borderId="26" xfId="17" applyNumberFormat="1" applyFont="1" applyFill="1" applyBorder="1" applyAlignment="1">
      <alignment horizontal="center" vertical="center"/>
    </xf>
    <xf numFmtId="175" fontId="26" fillId="0" borderId="0" xfId="0" applyNumberFormat="1" applyFont="1" applyAlignment="1">
      <alignment vertical="center" wrapText="1"/>
    </xf>
    <xf numFmtId="0" fontId="39" fillId="4" borderId="35" xfId="0" applyFont="1" applyFill="1" applyBorder="1" applyAlignment="1">
      <alignment horizontal="center" vertical="center" wrapText="1"/>
    </xf>
    <xf numFmtId="0" fontId="39" fillId="4" borderId="36" xfId="0" applyFont="1" applyFill="1" applyBorder="1" applyAlignment="1">
      <alignment horizontal="center" vertical="center" wrapText="1"/>
    </xf>
    <xf numFmtId="181" fontId="43" fillId="2" borderId="0" xfId="0" applyNumberFormat="1" applyFont="1" applyFill="1" applyAlignment="1">
      <alignment vertical="center"/>
    </xf>
    <xf numFmtId="0" fontId="39" fillId="0" borderId="0" xfId="0" applyFont="1" applyAlignment="1">
      <alignment horizontal="right" vertical="center" wrapText="1"/>
    </xf>
    <xf numFmtId="175" fontId="45" fillId="0" borderId="0" xfId="17" applyNumberFormat="1" applyFont="1" applyFill="1" applyBorder="1" applyAlignment="1">
      <alignment vertical="center"/>
    </xf>
    <xf numFmtId="0" fontId="36" fillId="4" borderId="3" xfId="0" applyFont="1" applyFill="1" applyBorder="1" applyAlignment="1">
      <alignment horizontal="center" vertical="center" wrapText="1"/>
    </xf>
    <xf numFmtId="0" fontId="36" fillId="4" borderId="32" xfId="0" applyFont="1" applyFill="1" applyBorder="1" applyAlignment="1">
      <alignment horizontal="center" vertical="center" wrapText="1"/>
    </xf>
    <xf numFmtId="0" fontId="36" fillId="4" borderId="33" xfId="0" applyFont="1" applyFill="1" applyBorder="1" applyAlignment="1">
      <alignment horizontal="center" vertical="center" wrapText="1"/>
    </xf>
    <xf numFmtId="175" fontId="26" fillId="0" borderId="0" xfId="17" applyNumberFormat="1" applyFont="1" applyFill="1" applyAlignment="1">
      <alignment horizontal="center" vertical="center"/>
    </xf>
    <xf numFmtId="175" fontId="36" fillId="4" borderId="34" xfId="17" applyNumberFormat="1" applyFont="1" applyFill="1" applyBorder="1" applyAlignment="1">
      <alignment horizontal="left" vertical="center"/>
    </xf>
    <xf numFmtId="0" fontId="26" fillId="0" borderId="0" xfId="0" applyFont="1" applyAlignment="1">
      <alignment horizontal="center" vertical="center"/>
    </xf>
    <xf numFmtId="0" fontId="26" fillId="0" borderId="0" xfId="0" applyFont="1" applyAlignment="1">
      <alignment horizontal="right" vertical="center"/>
    </xf>
    <xf numFmtId="175" fontId="20" fillId="2" borderId="0" xfId="17" applyNumberFormat="1" applyFont="1" applyFill="1" applyAlignment="1">
      <alignment horizontal="center" vertical="center"/>
    </xf>
    <xf numFmtId="175" fontId="39" fillId="0" borderId="0" xfId="17" applyNumberFormat="1" applyFont="1" applyFill="1" applyBorder="1" applyAlignment="1">
      <alignment horizontal="center" vertical="center"/>
    </xf>
    <xf numFmtId="0" fontId="26" fillId="0" borderId="2" xfId="0" applyFont="1" applyBorder="1" applyAlignment="1">
      <alignment vertical="center" wrapText="1"/>
    </xf>
    <xf numFmtId="0" fontId="20" fillId="0" borderId="0" xfId="0" applyFont="1" applyAlignment="1">
      <alignment vertical="center" wrapText="1"/>
    </xf>
    <xf numFmtId="175" fontId="26" fillId="0" borderId="0" xfId="17" applyNumberFormat="1" applyFont="1" applyFill="1" applyBorder="1" applyAlignment="1">
      <alignment vertical="center"/>
    </xf>
    <xf numFmtId="175" fontId="36" fillId="0" borderId="0" xfId="17" applyNumberFormat="1" applyFont="1" applyFill="1" applyBorder="1" applyAlignment="1">
      <alignment horizontal="left" vertical="center"/>
    </xf>
    <xf numFmtId="0" fontId="47" fillId="2" borderId="0" xfId="10" applyFont="1" applyFill="1" applyAlignment="1">
      <alignment horizontal="left" vertical="center" wrapText="1"/>
    </xf>
    <xf numFmtId="0" fontId="47" fillId="2" borderId="0" xfId="10" applyFont="1" applyFill="1" applyAlignment="1">
      <alignment horizontal="left" vertical="center" wrapText="1"/>
    </xf>
    <xf numFmtId="0" fontId="11" fillId="0" borderId="9" xfId="0" applyFont="1" applyFill="1" applyBorder="1" applyAlignment="1">
      <alignment horizontal="center" vertical="center" wrapText="1"/>
    </xf>
    <xf numFmtId="0" fontId="11" fillId="0" borderId="2" xfId="0" applyFont="1" applyFill="1" applyBorder="1" applyAlignment="1">
      <alignment horizontal="center" vertical="center" wrapText="1"/>
    </xf>
    <xf numFmtId="0" fontId="47" fillId="0" borderId="0" xfId="0" applyFont="1" applyAlignment="1">
      <alignment horizontal="left" vertical="center" wrapText="1"/>
    </xf>
    <xf numFmtId="3" fontId="13" fillId="3" borderId="15" xfId="0" applyNumberFormat="1" applyFont="1" applyFill="1" applyBorder="1"/>
    <xf numFmtId="49" fontId="10" fillId="2" borderId="13" xfId="14" applyNumberFormat="1" applyFont="1" applyFill="1" applyBorder="1" applyAlignment="1">
      <alignment horizontal="left" vertical="center"/>
    </xf>
    <xf numFmtId="0" fontId="10" fillId="2" borderId="13" xfId="14" applyFont="1" applyFill="1" applyBorder="1" applyAlignment="1">
      <alignment vertical="center" wrapText="1"/>
    </xf>
    <xf numFmtId="0" fontId="48" fillId="7" borderId="1" xfId="0" applyFont="1" applyFill="1" applyBorder="1" applyAlignment="1">
      <alignment horizontal="center" vertical="center" wrapText="1"/>
    </xf>
    <xf numFmtId="0" fontId="48" fillId="7" borderId="1" xfId="0" applyFont="1" applyFill="1" applyBorder="1" applyAlignment="1">
      <alignment vertical="center" wrapText="1"/>
    </xf>
    <xf numFmtId="0" fontId="48" fillId="7" borderId="1" xfId="0" applyFont="1" applyFill="1" applyBorder="1" applyAlignment="1">
      <alignment horizontal="center" vertical="center"/>
    </xf>
    <xf numFmtId="0" fontId="48" fillId="7" borderId="1" xfId="0" applyFont="1" applyFill="1" applyBorder="1" applyAlignment="1">
      <alignment horizontal="left" vertical="center" wrapText="1"/>
    </xf>
    <xf numFmtId="0" fontId="48" fillId="0" borderId="1" xfId="0" applyFont="1" applyBorder="1" applyAlignment="1">
      <alignment horizontal="left" vertical="center" wrapText="1"/>
    </xf>
    <xf numFmtId="0" fontId="48" fillId="0" borderId="14" xfId="0" applyFont="1" applyBorder="1" applyAlignment="1">
      <alignment horizontal="left" vertical="center" wrapText="1"/>
    </xf>
    <xf numFmtId="0" fontId="48" fillId="0" borderId="15" xfId="0" applyFont="1" applyBorder="1" applyAlignment="1">
      <alignment horizontal="left" vertical="center" wrapText="1"/>
    </xf>
    <xf numFmtId="0" fontId="10" fillId="2" borderId="14" xfId="14" applyFont="1" applyFill="1" applyBorder="1" applyAlignment="1">
      <alignment horizontal="right" vertical="center"/>
    </xf>
    <xf numFmtId="0" fontId="10" fillId="2" borderId="16" xfId="14" applyFont="1" applyFill="1" applyBorder="1" applyAlignment="1">
      <alignment horizontal="right" vertical="center"/>
    </xf>
    <xf numFmtId="0" fontId="10" fillId="2" borderId="15" xfId="14" applyFont="1" applyFill="1" applyBorder="1" applyAlignment="1">
      <alignment horizontal="right" vertical="center"/>
    </xf>
    <xf numFmtId="0" fontId="46" fillId="0" borderId="0" xfId="0" applyFont="1" applyAlignment="1">
      <alignment horizontal="justify" vertical="center"/>
    </xf>
    <xf numFmtId="0" fontId="50" fillId="0" borderId="0" xfId="0" applyFont="1" applyAlignment="1">
      <alignment horizontal="left" vertical="center" wrapText="1"/>
    </xf>
    <xf numFmtId="0" fontId="47" fillId="0" borderId="0" xfId="0" applyFont="1" applyAlignment="1">
      <alignment horizontal="left" vertical="center"/>
    </xf>
    <xf numFmtId="0" fontId="47" fillId="0" borderId="0" xfId="0" applyFont="1" applyAlignment="1">
      <alignment horizontal="justify" vertical="center"/>
    </xf>
    <xf numFmtId="0" fontId="50" fillId="0" borderId="0" xfId="0" applyFont="1" applyAlignment="1">
      <alignment horizontal="justify" vertical="center"/>
    </xf>
    <xf numFmtId="0" fontId="51" fillId="0" borderId="0" xfId="0" applyFont="1"/>
    <xf numFmtId="0" fontId="49" fillId="0" borderId="0" xfId="0" applyFont="1" applyAlignment="1">
      <alignment horizontal="center" vertical="center"/>
    </xf>
    <xf numFmtId="0" fontId="49" fillId="0" borderId="0" xfId="0" applyFont="1" applyAlignment="1">
      <alignment horizontal="right" vertical="center"/>
    </xf>
    <xf numFmtId="175" fontId="49" fillId="0" borderId="0" xfId="17" applyNumberFormat="1" applyFont="1" applyFill="1" applyAlignment="1">
      <alignment horizontal="center" vertical="center"/>
    </xf>
    <xf numFmtId="4" fontId="47" fillId="0" borderId="0" xfId="0" applyNumberFormat="1" applyFont="1" applyAlignment="1">
      <alignment vertical="center"/>
    </xf>
    <xf numFmtId="0" fontId="52" fillId="0" borderId="0" xfId="0" applyFont="1" applyAlignment="1">
      <alignment horizontal="left" vertical="center" wrapText="1"/>
    </xf>
    <xf numFmtId="0" fontId="49" fillId="0" borderId="0" xfId="0" applyFont="1" applyAlignment="1">
      <alignment vertical="center" wrapText="1"/>
    </xf>
    <xf numFmtId="0" fontId="47" fillId="0" borderId="0" xfId="0" applyFont="1" applyAlignment="1">
      <alignment vertical="center" wrapText="1"/>
    </xf>
  </cellXfs>
  <cellStyles count="25">
    <cellStyle name="Millares [0]" xfId="22" builtinId="6"/>
    <cellStyle name="Millares 2 3" xfId="8" xr:uid="{772B0AC4-0E2C-48F6-B409-E20BB9336EE6}"/>
    <cellStyle name="Millares 3" xfId="9" xr:uid="{BAE6F0BE-C804-4DA0-A867-BAF3C0ED6D2E}"/>
    <cellStyle name="Moneda" xfId="17" builtinId="4"/>
    <cellStyle name="Moneda [0] 2" xfId="18" xr:uid="{AC76DED8-8F5D-694A-8126-CF8E98D2EE1F}"/>
    <cellStyle name="Moneda 2" xfId="11" xr:uid="{8DC76CAA-4B0F-8945-8C7C-11AAC7056CE6}"/>
    <cellStyle name="Moneda 2 2" xfId="15" xr:uid="{A78F0BAB-5C01-954A-BC4E-928AC8B435EF}"/>
    <cellStyle name="Moneda 2 4" xfId="3" xr:uid="{B277999E-0246-4994-9218-9FC909A35225}"/>
    <cellStyle name="Moneda 3 10" xfId="24" xr:uid="{E20B3C8D-3C37-CA4C-9B51-469CEF9A6D9D}"/>
    <cellStyle name="Moneda 7" xfId="21" xr:uid="{C1DB922D-50D4-5748-859B-DB6F36D94C79}"/>
    <cellStyle name="Normal" xfId="0" builtinId="0"/>
    <cellStyle name="Normal 10" xfId="6" xr:uid="{1F73445D-C74F-4162-B56F-FB6BD4C28D9C}"/>
    <cellStyle name="Normal 12" xfId="20" xr:uid="{09C37D17-B4E8-A946-9C07-9F2CD536DF9C}"/>
    <cellStyle name="Normal 2" xfId="10" xr:uid="{E6140EA0-9017-3D48-97EF-35B82EDDEDEF}"/>
    <cellStyle name="Normal 2 2" xfId="14" xr:uid="{57C0F757-FE0E-8945-99AB-60DC39374156}"/>
    <cellStyle name="Normal 2 3" xfId="19" xr:uid="{92E1AE48-133F-E645-91C1-46F56A3AFC39}"/>
    <cellStyle name="Normal 3" xfId="23" xr:uid="{9DAB48E5-55FA-3D44-ACEE-14180B6B4174}"/>
    <cellStyle name="Normal 6" xfId="2" xr:uid="{93673400-C29F-4D68-B156-658E251736F1}"/>
    <cellStyle name="Normal 9" xfId="1" xr:uid="{1D595A34-81C7-4D89-9FF9-D3408F74C5CA}"/>
    <cellStyle name="Porcentaje" xfId="13" builtinId="5"/>
    <cellStyle name="Porcentaje 2" xfId="5" xr:uid="{1A255AD5-B66A-4E60-ADB1-0DF9EA7E7FBD}"/>
    <cellStyle name="Porcentaje 3" xfId="12" xr:uid="{59DF6C94-56BC-B14A-BE4E-8506A55351D9}"/>
    <cellStyle name="Porcentaje 3 2" xfId="16" xr:uid="{6241838D-4774-DB46-AFF8-59D024DD3181}"/>
    <cellStyle name="Porcentual 2" xfId="4" xr:uid="{D7B1EEA6-8E60-426A-8DF1-6CE833FBA2D7}"/>
    <cellStyle name="Porcentual 4" xfId="7" xr:uid="{51CC69E4-9E58-410A-8054-53D7F46A847C}"/>
  </cellStyles>
  <dxfs count="0"/>
  <tableStyles count="0" defaultTableStyle="TableStyleMedium2" defaultPivotStyle="PivotStyleLight16"/>
  <colors>
    <mruColors>
      <color rgb="FFFF9CFE"/>
      <color rgb="FFAF4A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3" Type="http://schemas.openxmlformats.org/officeDocument/2006/relationships/image" Target="../media/image3.tiff"/><Relationship Id="rId2" Type="http://schemas.openxmlformats.org/officeDocument/2006/relationships/image" Target="../media/image2.tiff"/><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1" Type="http://schemas.openxmlformats.org/officeDocument/2006/relationships/image" Target="../media/image4.jpg"/></Relationships>
</file>

<file path=xl/drawings/drawing1.xml><?xml version="1.0" encoding="utf-8"?>
<xdr:wsDr xmlns:xdr="http://schemas.openxmlformats.org/drawingml/2006/spreadsheetDrawing" xmlns:a="http://schemas.openxmlformats.org/drawingml/2006/main">
  <xdr:twoCellAnchor editAs="oneCell">
    <xdr:from>
      <xdr:col>1</xdr:col>
      <xdr:colOff>127494</xdr:colOff>
      <xdr:row>1</xdr:row>
      <xdr:rowOff>699270</xdr:rowOff>
    </xdr:from>
    <xdr:to>
      <xdr:col>2</xdr:col>
      <xdr:colOff>241905</xdr:colOff>
      <xdr:row>4</xdr:row>
      <xdr:rowOff>48986</xdr:rowOff>
    </xdr:to>
    <xdr:pic>
      <xdr:nvPicPr>
        <xdr:cNvPr id="2" name="Imagen 1">
          <a:extLst>
            <a:ext uri="{FF2B5EF4-FFF2-40B4-BE49-F238E27FC236}">
              <a16:creationId xmlns:a16="http://schemas.microsoft.com/office/drawing/2014/main" id="{F29FDBB4-C9CC-0E49-B8D7-5074AA26D31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67194" y="902470"/>
          <a:ext cx="554476" cy="453406"/>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127494</xdr:colOff>
      <xdr:row>1</xdr:row>
      <xdr:rowOff>699270</xdr:rowOff>
    </xdr:from>
    <xdr:to>
      <xdr:col>2</xdr:col>
      <xdr:colOff>241905</xdr:colOff>
      <xdr:row>4</xdr:row>
      <xdr:rowOff>48986</xdr:rowOff>
    </xdr:to>
    <xdr:pic>
      <xdr:nvPicPr>
        <xdr:cNvPr id="2" name="Imagen 1">
          <a:extLst>
            <a:ext uri="{FF2B5EF4-FFF2-40B4-BE49-F238E27FC236}">
              <a16:creationId xmlns:a16="http://schemas.microsoft.com/office/drawing/2014/main" id="{385DCC8E-8473-374D-8930-B1AD5EE6A6A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67194" y="407170"/>
          <a:ext cx="558911" cy="45461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127494</xdr:colOff>
      <xdr:row>1</xdr:row>
      <xdr:rowOff>699270</xdr:rowOff>
    </xdr:from>
    <xdr:to>
      <xdr:col>2</xdr:col>
      <xdr:colOff>241905</xdr:colOff>
      <xdr:row>4</xdr:row>
      <xdr:rowOff>48986</xdr:rowOff>
    </xdr:to>
    <xdr:pic>
      <xdr:nvPicPr>
        <xdr:cNvPr id="2" name="Imagen 1">
          <a:extLst>
            <a:ext uri="{FF2B5EF4-FFF2-40B4-BE49-F238E27FC236}">
              <a16:creationId xmlns:a16="http://schemas.microsoft.com/office/drawing/2014/main" id="{5C81C9D7-84DF-BB45-9846-3380174BF5A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67194" y="407170"/>
          <a:ext cx="558911" cy="45461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335312</xdr:colOff>
      <xdr:row>1</xdr:row>
      <xdr:rowOff>169333</xdr:rowOff>
    </xdr:from>
    <xdr:to>
      <xdr:col>2</xdr:col>
      <xdr:colOff>899996</xdr:colOff>
      <xdr:row>4</xdr:row>
      <xdr:rowOff>14349</xdr:rowOff>
    </xdr:to>
    <xdr:pic>
      <xdr:nvPicPr>
        <xdr:cNvPr id="2" name="Imagen 1">
          <a:extLst>
            <a:ext uri="{FF2B5EF4-FFF2-40B4-BE49-F238E27FC236}">
              <a16:creationId xmlns:a16="http://schemas.microsoft.com/office/drawing/2014/main" id="{2A8A1203-6237-814A-9CA8-7EC86A67DCE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24130" y="377151"/>
          <a:ext cx="564684" cy="46847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127494</xdr:colOff>
      <xdr:row>1</xdr:row>
      <xdr:rowOff>699270</xdr:rowOff>
    </xdr:from>
    <xdr:to>
      <xdr:col>1</xdr:col>
      <xdr:colOff>691290</xdr:colOff>
      <xdr:row>4</xdr:row>
      <xdr:rowOff>48986</xdr:rowOff>
    </xdr:to>
    <xdr:pic>
      <xdr:nvPicPr>
        <xdr:cNvPr id="2" name="Imagen 1">
          <a:extLst>
            <a:ext uri="{FF2B5EF4-FFF2-40B4-BE49-F238E27FC236}">
              <a16:creationId xmlns:a16="http://schemas.microsoft.com/office/drawing/2014/main" id="{AB03FE4B-123D-BF42-85CE-62CA911FB11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67194" y="407170"/>
          <a:ext cx="558911" cy="45461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127494</xdr:colOff>
      <xdr:row>1</xdr:row>
      <xdr:rowOff>699270</xdr:rowOff>
    </xdr:from>
    <xdr:to>
      <xdr:col>1</xdr:col>
      <xdr:colOff>691290</xdr:colOff>
      <xdr:row>4</xdr:row>
      <xdr:rowOff>48986</xdr:rowOff>
    </xdr:to>
    <xdr:pic>
      <xdr:nvPicPr>
        <xdr:cNvPr id="2" name="Imagen 1">
          <a:extLst>
            <a:ext uri="{FF2B5EF4-FFF2-40B4-BE49-F238E27FC236}">
              <a16:creationId xmlns:a16="http://schemas.microsoft.com/office/drawing/2014/main" id="{BBD595AF-EFA0-964E-B3E8-FB0923DCD26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67194" y="407170"/>
          <a:ext cx="563796" cy="45461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127494</xdr:colOff>
      <xdr:row>1</xdr:row>
      <xdr:rowOff>699270</xdr:rowOff>
    </xdr:from>
    <xdr:to>
      <xdr:col>1</xdr:col>
      <xdr:colOff>691290</xdr:colOff>
      <xdr:row>4</xdr:row>
      <xdr:rowOff>48986</xdr:rowOff>
    </xdr:to>
    <xdr:pic>
      <xdr:nvPicPr>
        <xdr:cNvPr id="2" name="Imagen 1">
          <a:extLst>
            <a:ext uri="{FF2B5EF4-FFF2-40B4-BE49-F238E27FC236}">
              <a16:creationId xmlns:a16="http://schemas.microsoft.com/office/drawing/2014/main" id="{32E6CFC8-B98F-D74D-A30F-5EB3FDD6508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67194" y="407170"/>
          <a:ext cx="558911" cy="45461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127494</xdr:colOff>
      <xdr:row>1</xdr:row>
      <xdr:rowOff>699270</xdr:rowOff>
    </xdr:from>
    <xdr:to>
      <xdr:col>2</xdr:col>
      <xdr:colOff>241905</xdr:colOff>
      <xdr:row>4</xdr:row>
      <xdr:rowOff>48986</xdr:rowOff>
    </xdr:to>
    <xdr:pic>
      <xdr:nvPicPr>
        <xdr:cNvPr id="2" name="Imagen 1">
          <a:extLst>
            <a:ext uri="{FF2B5EF4-FFF2-40B4-BE49-F238E27FC236}">
              <a16:creationId xmlns:a16="http://schemas.microsoft.com/office/drawing/2014/main" id="{5765577D-BA38-D84D-B27F-8AD835FC42F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67194" y="407170"/>
          <a:ext cx="558911" cy="45461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1</xdr:row>
      <xdr:rowOff>699270</xdr:rowOff>
    </xdr:from>
    <xdr:to>
      <xdr:col>1</xdr:col>
      <xdr:colOff>563796</xdr:colOff>
      <xdr:row>4</xdr:row>
      <xdr:rowOff>48986</xdr:rowOff>
    </xdr:to>
    <xdr:pic>
      <xdr:nvPicPr>
        <xdr:cNvPr id="2" name="Imagen 1">
          <a:extLst>
            <a:ext uri="{FF2B5EF4-FFF2-40B4-BE49-F238E27FC236}">
              <a16:creationId xmlns:a16="http://schemas.microsoft.com/office/drawing/2014/main" id="{EA448AF9-5733-9D4C-9B50-3543CA0D2D9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67194" y="407170"/>
          <a:ext cx="558911" cy="454616"/>
        </a:xfrm>
        <a:prstGeom prst="rect">
          <a:avLst/>
        </a:prstGeom>
      </xdr:spPr>
    </xdr:pic>
    <xdr:clientData/>
  </xdr:twoCellAnchor>
  <xdr:twoCellAnchor editAs="oneCell">
    <xdr:from>
      <xdr:col>0</xdr:col>
      <xdr:colOff>293076</xdr:colOff>
      <xdr:row>4</xdr:row>
      <xdr:rowOff>204939</xdr:rowOff>
    </xdr:from>
    <xdr:to>
      <xdr:col>1</xdr:col>
      <xdr:colOff>5890846</xdr:colOff>
      <xdr:row>40</xdr:row>
      <xdr:rowOff>103935</xdr:rowOff>
    </xdr:to>
    <xdr:pic>
      <xdr:nvPicPr>
        <xdr:cNvPr id="5" name="Imagen 4">
          <a:extLst>
            <a:ext uri="{FF2B5EF4-FFF2-40B4-BE49-F238E27FC236}">
              <a16:creationId xmlns:a16="http://schemas.microsoft.com/office/drawing/2014/main" id="{5CF38975-5762-ED48-8E1C-0189798D78D4}"/>
            </a:ext>
          </a:extLst>
        </xdr:cNvPr>
        <xdr:cNvPicPr>
          <a:picLocks noChangeAspect="1"/>
        </xdr:cNvPicPr>
      </xdr:nvPicPr>
      <xdr:blipFill>
        <a:blip xmlns:r="http://schemas.openxmlformats.org/officeDocument/2006/relationships" r:embed="rId2"/>
        <a:stretch>
          <a:fillRect/>
        </a:stretch>
      </xdr:blipFill>
      <xdr:spPr>
        <a:xfrm>
          <a:off x="293076" y="1025554"/>
          <a:ext cx="5890847" cy="7284535"/>
        </a:xfrm>
        <a:prstGeom prst="rect">
          <a:avLst/>
        </a:prstGeom>
      </xdr:spPr>
    </xdr:pic>
    <xdr:clientData/>
  </xdr:twoCellAnchor>
  <xdr:twoCellAnchor editAs="oneCell">
    <xdr:from>
      <xdr:col>0</xdr:col>
      <xdr:colOff>185615</xdr:colOff>
      <xdr:row>40</xdr:row>
      <xdr:rowOff>97692</xdr:rowOff>
    </xdr:from>
    <xdr:to>
      <xdr:col>1</xdr:col>
      <xdr:colOff>5783384</xdr:colOff>
      <xdr:row>66</xdr:row>
      <xdr:rowOff>43224</xdr:rowOff>
    </xdr:to>
    <xdr:pic>
      <xdr:nvPicPr>
        <xdr:cNvPr id="6" name="Imagen 5">
          <a:extLst>
            <a:ext uri="{FF2B5EF4-FFF2-40B4-BE49-F238E27FC236}">
              <a16:creationId xmlns:a16="http://schemas.microsoft.com/office/drawing/2014/main" id="{2917C4E5-9E3E-A14B-B2F2-1A7BD5B3C939}"/>
            </a:ext>
          </a:extLst>
        </xdr:cNvPr>
        <xdr:cNvPicPr>
          <a:picLocks noChangeAspect="1"/>
        </xdr:cNvPicPr>
      </xdr:nvPicPr>
      <xdr:blipFill>
        <a:blip xmlns:r="http://schemas.openxmlformats.org/officeDocument/2006/relationships" r:embed="rId3"/>
        <a:stretch>
          <a:fillRect/>
        </a:stretch>
      </xdr:blipFill>
      <xdr:spPr>
        <a:xfrm>
          <a:off x="185615" y="8303846"/>
          <a:ext cx="5890846" cy="5279532"/>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34639</xdr:colOff>
      <xdr:row>0</xdr:row>
      <xdr:rowOff>94881</xdr:rowOff>
    </xdr:from>
    <xdr:to>
      <xdr:col>2</xdr:col>
      <xdr:colOff>1073459</xdr:colOff>
      <xdr:row>0</xdr:row>
      <xdr:rowOff>769183</xdr:rowOff>
    </xdr:to>
    <xdr:pic>
      <xdr:nvPicPr>
        <xdr:cNvPr id="3" name="Imagen 2">
          <a:extLst>
            <a:ext uri="{FF2B5EF4-FFF2-40B4-BE49-F238E27FC236}">
              <a16:creationId xmlns:a16="http://schemas.microsoft.com/office/drawing/2014/main" id="{975289E5-A027-8649-BB56-88386774EC7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317339" y="94881"/>
          <a:ext cx="1037665" cy="681229"/>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055524-C296-964C-B99A-7C5B9BEF0C5C}">
  <sheetPr>
    <tabColor rgb="FFFFFF00"/>
  </sheetPr>
  <dimension ref="B2:I25"/>
  <sheetViews>
    <sheetView tabSelected="1" zoomScale="110" zoomScaleNormal="110" workbookViewId="0">
      <selection activeCell="C9" sqref="C9:H10"/>
    </sheetView>
  </sheetViews>
  <sheetFormatPr baseColWidth="10" defaultColWidth="9.5" defaultRowHeight="16"/>
  <cols>
    <col min="1" max="1" width="1.83203125" style="1" customWidth="1"/>
    <col min="2" max="2" width="5.83203125" style="2" customWidth="1"/>
    <col min="3" max="3" width="37.83203125" style="3" customWidth="1"/>
    <col min="4" max="4" width="13.6640625" style="4" customWidth="1"/>
    <col min="5" max="5" width="15.1640625" style="5" customWidth="1"/>
    <col min="6" max="6" width="15.83203125" style="6" customWidth="1"/>
    <col min="7" max="7" width="10.83203125" style="6" customWidth="1"/>
    <col min="8" max="8" width="2.83203125" style="6" customWidth="1"/>
    <col min="9" max="9" width="1.83203125" style="1" customWidth="1"/>
    <col min="10" max="16384" width="9.5" style="1"/>
  </cols>
  <sheetData>
    <row r="2" spans="2:9" ht="16" customHeight="1">
      <c r="B2" s="139" t="s">
        <v>1</v>
      </c>
      <c r="C2" s="139"/>
      <c r="D2" s="139"/>
      <c r="E2" s="139"/>
      <c r="F2" s="139"/>
      <c r="G2" s="139"/>
      <c r="H2" s="139"/>
    </row>
    <row r="3" spans="2:9" ht="16" customHeight="1">
      <c r="B3" s="140" t="s">
        <v>2</v>
      </c>
      <c r="C3" s="140"/>
      <c r="D3" s="140"/>
      <c r="E3" s="140"/>
      <c r="F3" s="140"/>
      <c r="G3" s="140"/>
      <c r="H3" s="140"/>
    </row>
    <row r="4" spans="2:9" ht="16" customHeight="1">
      <c r="B4" s="140" t="s">
        <v>3</v>
      </c>
      <c r="C4" s="140"/>
      <c r="D4" s="140"/>
      <c r="E4" s="140"/>
      <c r="F4" s="140"/>
      <c r="G4" s="140"/>
      <c r="H4" s="140"/>
    </row>
    <row r="6" spans="2:9">
      <c r="B6" s="141" t="s">
        <v>1</v>
      </c>
      <c r="C6" s="141"/>
      <c r="D6" s="141"/>
      <c r="E6" s="141"/>
      <c r="F6" s="141"/>
      <c r="G6" s="141"/>
      <c r="H6" s="141"/>
    </row>
    <row r="7" spans="2:9" ht="17" customHeight="1">
      <c r="B7" s="12"/>
      <c r="C7" s="142" t="s">
        <v>4</v>
      </c>
      <c r="D7" s="142"/>
      <c r="E7" s="142"/>
      <c r="F7" s="142"/>
      <c r="G7" s="142"/>
      <c r="H7" s="142"/>
    </row>
    <row r="8" spans="2:9" ht="16" customHeight="1">
      <c r="B8" s="12"/>
      <c r="C8" s="138" t="s">
        <v>1</v>
      </c>
      <c r="D8" s="138"/>
      <c r="E8" s="138"/>
      <c r="F8" s="138"/>
      <c r="G8" s="13"/>
      <c r="H8" s="14" t="s">
        <v>1</v>
      </c>
    </row>
    <row r="9" spans="2:9">
      <c r="B9" s="12"/>
      <c r="C9" s="414" t="s">
        <v>5</v>
      </c>
      <c r="D9" s="414"/>
      <c r="E9" s="414"/>
      <c r="F9" s="414"/>
      <c r="G9" s="414"/>
      <c r="H9" s="414"/>
    </row>
    <row r="10" spans="2:9">
      <c r="B10" s="12"/>
      <c r="C10" s="414"/>
      <c r="D10" s="414"/>
      <c r="E10" s="414"/>
      <c r="F10" s="414"/>
      <c r="G10" s="414"/>
      <c r="H10" s="414"/>
    </row>
    <row r="12" spans="2:9" ht="16" customHeight="1">
      <c r="B12" s="136" t="s">
        <v>10</v>
      </c>
      <c r="C12" s="136"/>
      <c r="D12" s="136"/>
      <c r="E12" s="136"/>
      <c r="F12" s="136"/>
      <c r="G12" s="2"/>
      <c r="H12" s="2"/>
      <c r="I12" s="3"/>
    </row>
    <row r="13" spans="2:9" ht="42">
      <c r="B13" s="96" t="s">
        <v>0</v>
      </c>
      <c r="C13" s="96" t="s">
        <v>6</v>
      </c>
      <c r="D13" s="96" t="s">
        <v>7</v>
      </c>
      <c r="E13" s="96" t="s">
        <v>8</v>
      </c>
      <c r="F13" s="96" t="s">
        <v>9</v>
      </c>
    </row>
    <row r="14" spans="2:9">
      <c r="B14" s="10"/>
      <c r="C14" s="10"/>
      <c r="D14" s="10"/>
      <c r="E14" s="10"/>
      <c r="F14" s="10"/>
      <c r="G14" s="7" t="s">
        <v>1</v>
      </c>
      <c r="H14" s="8" t="s">
        <v>1</v>
      </c>
    </row>
    <row r="15" spans="2:9">
      <c r="B15" s="10"/>
      <c r="C15" s="10"/>
      <c r="D15" s="10"/>
      <c r="E15" s="10"/>
      <c r="F15" s="10"/>
    </row>
    <row r="16" spans="2:9">
      <c r="B16" s="10"/>
      <c r="C16" s="10"/>
      <c r="D16" s="10"/>
      <c r="E16" s="10"/>
      <c r="F16" s="10"/>
    </row>
    <row r="17" spans="2:7">
      <c r="B17" s="10"/>
      <c r="C17" s="10"/>
      <c r="D17" s="10"/>
      <c r="E17" s="10"/>
      <c r="F17" s="10"/>
    </row>
    <row r="20" spans="2:7">
      <c r="B20" s="137" t="s">
        <v>14</v>
      </c>
      <c r="C20" s="137"/>
      <c r="D20" s="137"/>
      <c r="E20" s="137"/>
      <c r="F20" s="137"/>
      <c r="G20" s="137"/>
    </row>
    <row r="21" spans="2:7" ht="42">
      <c r="B21" s="96" t="s">
        <v>0</v>
      </c>
      <c r="C21" s="96" t="s">
        <v>17</v>
      </c>
      <c r="D21" s="96" t="s">
        <v>11</v>
      </c>
      <c r="E21" s="97" t="s">
        <v>12</v>
      </c>
      <c r="F21" s="96" t="s">
        <v>13</v>
      </c>
      <c r="G21" s="96" t="s">
        <v>9</v>
      </c>
    </row>
    <row r="22" spans="2:7">
      <c r="B22" s="10"/>
      <c r="C22" s="10"/>
      <c r="D22" s="10"/>
      <c r="E22" s="10"/>
      <c r="F22" s="10"/>
      <c r="G22" s="10"/>
    </row>
    <row r="23" spans="2:7">
      <c r="B23" s="10"/>
      <c r="C23" s="10"/>
      <c r="D23" s="10"/>
      <c r="E23" s="10"/>
      <c r="F23" s="10"/>
      <c r="G23" s="10"/>
    </row>
    <row r="24" spans="2:7">
      <c r="B24" s="10"/>
      <c r="C24" s="10"/>
      <c r="D24" s="10"/>
      <c r="E24" s="10"/>
      <c r="F24" s="10"/>
      <c r="G24" s="10"/>
    </row>
    <row r="25" spans="2:7">
      <c r="B25" s="10"/>
      <c r="C25" s="10"/>
      <c r="D25" s="10"/>
      <c r="E25" s="10"/>
      <c r="F25" s="10"/>
      <c r="G25" s="10"/>
    </row>
  </sheetData>
  <mergeCells count="9">
    <mergeCell ref="C9:H10"/>
    <mergeCell ref="B12:F12"/>
    <mergeCell ref="B20:G20"/>
    <mergeCell ref="C8:F8"/>
    <mergeCell ref="B2:H2"/>
    <mergeCell ref="B3:H3"/>
    <mergeCell ref="B4:H4"/>
    <mergeCell ref="B6:H6"/>
    <mergeCell ref="C7:H7"/>
  </mergeCells>
  <printOptions horizontalCentered="1"/>
  <pageMargins left="0" right="0" top="0.74803149606299213" bottom="0.74803149606299213" header="0.31496062992125984" footer="0.31496062992125984"/>
  <pageSetup orientation="portrait" horizontalDpi="0" verticalDpi="0"/>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EFA3D4-B724-D04F-B9B9-5A59F22D8DFF}">
  <sheetPr>
    <tabColor rgb="FF00B0F0"/>
    <pageSetUpPr fitToPage="1"/>
  </sheetPr>
  <dimension ref="B2:M55"/>
  <sheetViews>
    <sheetView showGridLines="0" zoomScale="98" zoomScaleNormal="98" workbookViewId="0">
      <selection activeCell="C4" sqref="C4:L4"/>
    </sheetView>
  </sheetViews>
  <sheetFormatPr baseColWidth="10" defaultRowHeight="15"/>
  <cols>
    <col min="2" max="2" width="2.1640625" customWidth="1"/>
    <col min="6" max="10" width="15.6640625" customWidth="1"/>
    <col min="11" max="11" width="4.33203125" customWidth="1"/>
    <col min="12" max="12" width="15.6640625" customWidth="1"/>
    <col min="13" max="13" width="2" customWidth="1"/>
  </cols>
  <sheetData>
    <row r="2" spans="2:13" ht="26" customHeight="1">
      <c r="B2" s="170" t="s">
        <v>226</v>
      </c>
      <c r="C2" s="170"/>
      <c r="D2" s="170"/>
      <c r="E2" s="170"/>
      <c r="F2" s="170"/>
      <c r="G2" s="170"/>
      <c r="H2" s="170"/>
      <c r="I2" s="170"/>
      <c r="J2" s="170"/>
      <c r="K2" s="171"/>
      <c r="L2" s="171"/>
      <c r="M2" s="171"/>
    </row>
    <row r="3" spans="2:13" ht="26.25" customHeight="1">
      <c r="B3" s="170"/>
      <c r="C3" s="170"/>
      <c r="D3" s="170"/>
      <c r="E3" s="170"/>
      <c r="F3" s="170"/>
      <c r="G3" s="170"/>
      <c r="H3" s="170"/>
      <c r="I3" s="170"/>
      <c r="J3" s="170"/>
      <c r="K3" s="187" t="s">
        <v>231</v>
      </c>
      <c r="L3" s="187"/>
      <c r="M3" s="187"/>
    </row>
    <row r="4" spans="2:13" ht="30" customHeight="1">
      <c r="B4" s="109"/>
      <c r="C4" s="179" t="s">
        <v>204</v>
      </c>
      <c r="D4" s="179"/>
      <c r="E4" s="179"/>
      <c r="F4" s="179"/>
      <c r="G4" s="179"/>
      <c r="H4" s="179"/>
      <c r="I4" s="179"/>
      <c r="J4" s="179"/>
      <c r="K4" s="179"/>
      <c r="L4" s="179"/>
      <c r="M4" s="110"/>
    </row>
    <row r="5" spans="2:13" ht="5.25" customHeight="1">
      <c r="B5" s="102"/>
      <c r="M5" s="101"/>
    </row>
    <row r="6" spans="2:13" ht="27" customHeight="1">
      <c r="B6" s="102"/>
      <c r="C6" s="168" t="s">
        <v>217</v>
      </c>
      <c r="D6" s="168"/>
      <c r="E6" s="172"/>
      <c r="F6" s="111"/>
      <c r="G6" s="112"/>
      <c r="H6" s="112"/>
      <c r="I6" s="112"/>
      <c r="J6" s="112"/>
      <c r="K6" s="112"/>
      <c r="L6" s="112"/>
      <c r="M6" s="101"/>
    </row>
    <row r="7" spans="2:13" ht="6.75" customHeight="1">
      <c r="B7" s="102"/>
      <c r="F7" s="81"/>
      <c r="G7" s="81"/>
      <c r="H7" s="81"/>
      <c r="I7" s="81"/>
      <c r="J7" s="81"/>
      <c r="K7" s="81"/>
      <c r="L7" s="81"/>
      <c r="M7" s="101"/>
    </row>
    <row r="8" spans="2:13" ht="25" customHeight="1">
      <c r="B8" s="102"/>
      <c r="C8" s="168" t="s">
        <v>218</v>
      </c>
      <c r="D8" s="168"/>
      <c r="E8" s="169"/>
      <c r="F8" s="165"/>
      <c r="G8" s="166"/>
      <c r="H8" s="166"/>
      <c r="I8" s="166"/>
      <c r="J8" s="166"/>
      <c r="K8" s="166"/>
      <c r="L8" s="167"/>
      <c r="M8" s="101"/>
    </row>
    <row r="9" spans="2:13" ht="6" customHeight="1">
      <c r="B9" s="102"/>
      <c r="C9" s="107"/>
      <c r="D9" s="107"/>
      <c r="E9" s="107"/>
      <c r="F9" s="81"/>
      <c r="G9" s="81"/>
      <c r="H9" s="81"/>
      <c r="I9" s="81"/>
      <c r="J9" s="81"/>
      <c r="K9" s="81"/>
      <c r="L9" s="81"/>
      <c r="M9" s="101"/>
    </row>
    <row r="10" spans="2:13" ht="25" customHeight="1">
      <c r="B10" s="102"/>
      <c r="C10" s="168" t="s">
        <v>219</v>
      </c>
      <c r="D10" s="168"/>
      <c r="E10" s="169"/>
      <c r="F10" s="111"/>
      <c r="G10" s="112"/>
      <c r="H10" s="112"/>
      <c r="I10" s="173" t="s">
        <v>220</v>
      </c>
      <c r="J10" s="173"/>
      <c r="K10" s="174"/>
      <c r="L10" s="111"/>
      <c r="M10" s="101"/>
    </row>
    <row r="11" spans="2:13" ht="6" customHeight="1">
      <c r="B11" s="102"/>
      <c r="C11" s="107"/>
      <c r="D11" s="107"/>
      <c r="E11" s="108"/>
      <c r="F11" s="112"/>
      <c r="G11" s="112"/>
      <c r="H11" s="112"/>
      <c r="I11" s="112"/>
      <c r="J11" s="112"/>
      <c r="K11" s="112"/>
      <c r="L11" s="112"/>
      <c r="M11" s="101"/>
    </row>
    <row r="12" spans="2:13" ht="25" customHeight="1">
      <c r="B12" s="102"/>
      <c r="C12" s="168" t="s">
        <v>29</v>
      </c>
      <c r="D12" s="168"/>
      <c r="E12" s="169"/>
      <c r="F12" s="165"/>
      <c r="G12" s="166"/>
      <c r="H12" s="166"/>
      <c r="I12" s="166"/>
      <c r="J12" s="166"/>
      <c r="K12" s="166"/>
      <c r="L12" s="167"/>
      <c r="M12" s="101"/>
    </row>
    <row r="13" spans="2:13" ht="9.75" customHeight="1">
      <c r="B13" s="102"/>
      <c r="M13" s="101"/>
    </row>
    <row r="14" spans="2:13">
      <c r="B14" s="102"/>
      <c r="C14" s="173"/>
      <c r="D14" s="173"/>
      <c r="E14" s="173"/>
      <c r="F14" s="173"/>
      <c r="G14" s="173"/>
      <c r="H14" s="173"/>
      <c r="I14" s="173"/>
      <c r="J14" s="173"/>
      <c r="K14" s="173"/>
      <c r="L14" s="173"/>
      <c r="M14" s="101"/>
    </row>
    <row r="15" spans="2:13">
      <c r="B15" s="102"/>
      <c r="C15" s="178" t="s">
        <v>222</v>
      </c>
      <c r="D15" s="178"/>
      <c r="E15" s="178"/>
      <c r="F15" s="178"/>
      <c r="G15" s="178"/>
      <c r="H15" s="178"/>
      <c r="I15" s="178"/>
      <c r="J15" s="178"/>
      <c r="K15" s="178"/>
      <c r="L15" s="178"/>
      <c r="M15" s="101"/>
    </row>
    <row r="16" spans="2:13">
      <c r="B16" s="102"/>
      <c r="C16" s="180" t="s">
        <v>215</v>
      </c>
      <c r="D16" s="181"/>
      <c r="E16" s="181"/>
      <c r="F16" s="181"/>
      <c r="G16" s="182"/>
      <c r="H16" s="70" t="s">
        <v>56</v>
      </c>
      <c r="I16" s="70" t="s">
        <v>221</v>
      </c>
      <c r="J16" s="70" t="s">
        <v>58</v>
      </c>
      <c r="K16" s="180" t="s">
        <v>205</v>
      </c>
      <c r="L16" s="182"/>
      <c r="M16" s="101"/>
    </row>
    <row r="17" spans="2:13">
      <c r="B17" s="102"/>
      <c r="C17" s="180"/>
      <c r="D17" s="181"/>
      <c r="E17" s="181"/>
      <c r="F17" s="181"/>
      <c r="G17" s="182"/>
      <c r="H17" s="104"/>
      <c r="I17" s="104"/>
      <c r="J17" s="104"/>
      <c r="K17" s="180"/>
      <c r="L17" s="182"/>
      <c r="M17" s="101"/>
    </row>
    <row r="18" spans="2:13">
      <c r="B18" s="102"/>
      <c r="C18" s="180"/>
      <c r="D18" s="181"/>
      <c r="E18" s="181"/>
      <c r="F18" s="181"/>
      <c r="G18" s="182"/>
      <c r="H18" s="104" t="s">
        <v>227</v>
      </c>
      <c r="I18" s="104" t="s">
        <v>1</v>
      </c>
      <c r="J18" s="104" t="s">
        <v>1</v>
      </c>
      <c r="K18" s="180"/>
      <c r="L18" s="182"/>
      <c r="M18" s="101"/>
    </row>
    <row r="19" spans="2:13">
      <c r="B19" s="102"/>
      <c r="C19" s="180"/>
      <c r="D19" s="181"/>
      <c r="E19" s="181"/>
      <c r="F19" s="181"/>
      <c r="G19" s="182"/>
      <c r="H19" s="104"/>
      <c r="I19" s="104"/>
      <c r="J19" s="104"/>
      <c r="K19" s="180"/>
      <c r="L19" s="182"/>
      <c r="M19" s="101"/>
    </row>
    <row r="20" spans="2:13">
      <c r="B20" s="102"/>
      <c r="C20" s="180"/>
      <c r="D20" s="181"/>
      <c r="E20" s="181"/>
      <c r="F20" s="181"/>
      <c r="G20" s="182"/>
      <c r="H20" s="104"/>
      <c r="I20" s="104"/>
      <c r="J20" s="104"/>
      <c r="K20" s="180"/>
      <c r="L20" s="182"/>
      <c r="M20" s="101"/>
    </row>
    <row r="21" spans="2:13">
      <c r="B21" s="102"/>
      <c r="C21" s="180"/>
      <c r="D21" s="181"/>
      <c r="E21" s="181"/>
      <c r="F21" s="181"/>
      <c r="G21" s="182"/>
      <c r="H21" s="104"/>
      <c r="I21" s="104"/>
      <c r="J21" s="104"/>
      <c r="K21" s="180"/>
      <c r="L21" s="182"/>
      <c r="M21" s="101"/>
    </row>
    <row r="22" spans="2:13">
      <c r="B22" s="102"/>
      <c r="C22" s="180"/>
      <c r="D22" s="181"/>
      <c r="E22" s="181"/>
      <c r="F22" s="181"/>
      <c r="G22" s="182"/>
      <c r="H22" s="104"/>
      <c r="I22" s="104"/>
      <c r="J22" s="104"/>
      <c r="K22" s="180"/>
      <c r="L22" s="182"/>
      <c r="M22" s="101"/>
    </row>
    <row r="23" spans="2:13">
      <c r="B23" s="102"/>
      <c r="C23" s="180"/>
      <c r="D23" s="181"/>
      <c r="E23" s="181"/>
      <c r="F23" s="181"/>
      <c r="G23" s="182"/>
      <c r="H23" s="104"/>
      <c r="I23" s="104"/>
      <c r="J23" s="104"/>
      <c r="K23" s="180"/>
      <c r="L23" s="182"/>
      <c r="M23" s="101"/>
    </row>
    <row r="24" spans="2:13">
      <c r="B24" s="102"/>
      <c r="C24" s="81"/>
      <c r="D24" s="81"/>
      <c r="E24" s="81"/>
      <c r="F24" s="81"/>
      <c r="G24" s="81"/>
      <c r="H24" s="81"/>
      <c r="I24" s="81"/>
      <c r="J24" s="103" t="s">
        <v>104</v>
      </c>
      <c r="K24" s="180"/>
      <c r="L24" s="182"/>
      <c r="M24" s="101"/>
    </row>
    <row r="25" spans="2:13">
      <c r="B25" s="102"/>
      <c r="C25" s="178" t="s">
        <v>229</v>
      </c>
      <c r="D25" s="178"/>
      <c r="E25" s="178"/>
      <c r="F25" s="178"/>
      <c r="G25" s="178"/>
      <c r="H25" s="178"/>
      <c r="I25" s="178"/>
      <c r="J25" s="178"/>
      <c r="K25" s="178"/>
      <c r="L25" s="178"/>
      <c r="M25" s="101"/>
    </row>
    <row r="26" spans="2:13">
      <c r="B26" s="102"/>
      <c r="C26" s="186" t="s">
        <v>214</v>
      </c>
      <c r="D26" s="186"/>
      <c r="E26" s="186"/>
      <c r="F26" s="70" t="s">
        <v>213</v>
      </c>
      <c r="G26" s="70" t="s">
        <v>212</v>
      </c>
      <c r="H26" s="70" t="s">
        <v>211</v>
      </c>
      <c r="I26" s="70" t="s">
        <v>210</v>
      </c>
      <c r="J26" s="106" t="s">
        <v>209</v>
      </c>
      <c r="K26" s="180" t="s">
        <v>205</v>
      </c>
      <c r="L26" s="182"/>
      <c r="M26" s="101"/>
    </row>
    <row r="27" spans="2:13">
      <c r="B27" s="102"/>
      <c r="C27" s="165"/>
      <c r="D27" s="166"/>
      <c r="E27" s="167"/>
      <c r="F27" s="104"/>
      <c r="G27" s="104"/>
      <c r="H27" s="104"/>
      <c r="I27" s="104"/>
      <c r="J27" s="104"/>
      <c r="K27" s="180"/>
      <c r="L27" s="182"/>
      <c r="M27" s="101"/>
    </row>
    <row r="28" spans="2:13">
      <c r="B28" s="102"/>
      <c r="C28" s="165"/>
      <c r="D28" s="166"/>
      <c r="E28" s="167"/>
      <c r="F28" s="104"/>
      <c r="G28" s="104"/>
      <c r="H28" s="104"/>
      <c r="I28" s="104"/>
      <c r="J28" s="104"/>
      <c r="K28" s="180"/>
      <c r="L28" s="182"/>
      <c r="M28" s="101"/>
    </row>
    <row r="29" spans="2:13">
      <c r="B29" s="102"/>
      <c r="C29" s="165"/>
      <c r="D29" s="166"/>
      <c r="E29" s="167"/>
      <c r="F29" s="104"/>
      <c r="G29" s="104"/>
      <c r="H29" s="104"/>
      <c r="I29" s="104"/>
      <c r="J29" s="104"/>
      <c r="K29" s="180"/>
      <c r="L29" s="182"/>
      <c r="M29" s="101"/>
    </row>
    <row r="30" spans="2:13">
      <c r="B30" s="102"/>
      <c r="C30" s="165"/>
      <c r="D30" s="166"/>
      <c r="E30" s="167"/>
      <c r="F30" s="104"/>
      <c r="G30" s="104"/>
      <c r="H30" s="104"/>
      <c r="I30" s="104"/>
      <c r="J30" s="104"/>
      <c r="K30" s="180"/>
      <c r="L30" s="182"/>
      <c r="M30" s="101"/>
    </row>
    <row r="31" spans="2:13">
      <c r="B31" s="102"/>
      <c r="C31" s="81"/>
      <c r="D31" s="81"/>
      <c r="E31" s="81"/>
      <c r="F31" s="81"/>
      <c r="G31" s="81"/>
      <c r="H31" s="81"/>
      <c r="I31" s="81"/>
      <c r="J31" s="103" t="s">
        <v>104</v>
      </c>
      <c r="K31" s="180"/>
      <c r="L31" s="182"/>
      <c r="M31" s="101"/>
    </row>
    <row r="32" spans="2:13" ht="20" customHeight="1">
      <c r="B32" s="102"/>
      <c r="C32" s="178" t="s">
        <v>230</v>
      </c>
      <c r="D32" s="178"/>
      <c r="E32" s="178"/>
      <c r="F32" s="178"/>
      <c r="G32" s="178"/>
      <c r="H32" s="178"/>
      <c r="I32" s="178"/>
      <c r="J32" s="178"/>
      <c r="K32" s="178"/>
      <c r="L32" s="178"/>
      <c r="M32" s="101"/>
    </row>
    <row r="33" spans="2:13" ht="20" customHeight="1">
      <c r="B33" s="102"/>
      <c r="C33" s="180" t="s">
        <v>215</v>
      </c>
      <c r="D33" s="181"/>
      <c r="E33" s="181"/>
      <c r="F33" s="181"/>
      <c r="G33" s="182"/>
      <c r="H33" s="70" t="s">
        <v>216</v>
      </c>
      <c r="I33" s="70" t="s">
        <v>210</v>
      </c>
      <c r="J33" s="70" t="s">
        <v>209</v>
      </c>
      <c r="K33" s="180" t="s">
        <v>205</v>
      </c>
      <c r="L33" s="182"/>
      <c r="M33" s="101"/>
    </row>
    <row r="34" spans="2:13">
      <c r="B34" s="102"/>
      <c r="C34" s="183"/>
      <c r="D34" s="184"/>
      <c r="E34" s="184"/>
      <c r="F34" s="184"/>
      <c r="G34" s="185"/>
      <c r="H34" s="104"/>
      <c r="I34" s="104"/>
      <c r="J34" s="104"/>
      <c r="K34" s="180"/>
      <c r="L34" s="182"/>
      <c r="M34" s="101"/>
    </row>
    <row r="35" spans="2:13">
      <c r="B35" s="102"/>
      <c r="C35" s="183"/>
      <c r="D35" s="184"/>
      <c r="E35" s="184"/>
      <c r="F35" s="184"/>
      <c r="G35" s="185"/>
      <c r="H35" s="104"/>
      <c r="I35" s="104"/>
      <c r="J35" s="104"/>
      <c r="K35" s="180"/>
      <c r="L35" s="182"/>
      <c r="M35" s="101"/>
    </row>
    <row r="36" spans="2:13">
      <c r="B36" s="102"/>
      <c r="C36" s="183"/>
      <c r="D36" s="184"/>
      <c r="E36" s="184"/>
      <c r="F36" s="184"/>
      <c r="G36" s="185"/>
      <c r="H36" s="104"/>
      <c r="I36" s="104"/>
      <c r="J36" s="104"/>
      <c r="K36" s="180"/>
      <c r="L36" s="182"/>
      <c r="M36" s="101"/>
    </row>
    <row r="37" spans="2:13">
      <c r="B37" s="102"/>
      <c r="C37" s="183"/>
      <c r="D37" s="184"/>
      <c r="E37" s="184"/>
      <c r="F37" s="184"/>
      <c r="G37" s="185"/>
      <c r="H37" s="104"/>
      <c r="I37" s="104"/>
      <c r="J37" s="104"/>
      <c r="K37" s="180"/>
      <c r="L37" s="182"/>
      <c r="M37" s="101"/>
    </row>
    <row r="38" spans="2:13">
      <c r="B38" s="102"/>
      <c r="C38" s="173"/>
      <c r="D38" s="173"/>
      <c r="E38" s="173"/>
      <c r="F38" s="173"/>
      <c r="G38" s="173"/>
      <c r="H38" s="81"/>
      <c r="I38" s="81"/>
      <c r="J38" s="103" t="s">
        <v>104</v>
      </c>
      <c r="K38" s="180"/>
      <c r="L38" s="182"/>
      <c r="M38" s="101"/>
    </row>
    <row r="39" spans="2:13" ht="20" customHeight="1">
      <c r="B39" s="102"/>
      <c r="C39" s="178" t="s">
        <v>208</v>
      </c>
      <c r="D39" s="178"/>
      <c r="E39" s="178"/>
      <c r="F39" s="178"/>
      <c r="G39" s="178"/>
      <c r="H39" s="178"/>
      <c r="I39" s="178"/>
      <c r="J39" s="178"/>
      <c r="K39" s="178"/>
      <c r="L39" s="178"/>
      <c r="M39" s="101"/>
    </row>
    <row r="40" spans="2:13" ht="20" customHeight="1">
      <c r="B40" s="102"/>
      <c r="C40" s="180" t="s">
        <v>207</v>
      </c>
      <c r="D40" s="181"/>
      <c r="E40" s="181"/>
      <c r="F40" s="182"/>
      <c r="G40" s="70" t="s">
        <v>1</v>
      </c>
      <c r="H40" s="70" t="s">
        <v>206</v>
      </c>
      <c r="I40" s="70" t="s">
        <v>223</v>
      </c>
      <c r="J40" s="70" t="s">
        <v>224</v>
      </c>
      <c r="K40" s="180" t="s">
        <v>205</v>
      </c>
      <c r="L40" s="182"/>
      <c r="M40" s="101"/>
    </row>
    <row r="41" spans="2:13">
      <c r="B41" s="102"/>
      <c r="C41" s="180"/>
      <c r="D41" s="181"/>
      <c r="E41" s="181"/>
      <c r="F41" s="182"/>
      <c r="G41" s="105"/>
      <c r="H41" s="104"/>
      <c r="I41" s="104"/>
      <c r="J41" s="104"/>
      <c r="K41" s="180"/>
      <c r="L41" s="182"/>
      <c r="M41" s="101"/>
    </row>
    <row r="42" spans="2:13">
      <c r="B42" s="102"/>
      <c r="C42" s="180"/>
      <c r="D42" s="181"/>
      <c r="E42" s="181"/>
      <c r="F42" s="182"/>
      <c r="G42" s="105"/>
      <c r="H42" s="104"/>
      <c r="I42" s="104"/>
      <c r="J42" s="104"/>
      <c r="K42" s="180"/>
      <c r="L42" s="182"/>
      <c r="M42" s="101"/>
    </row>
    <row r="43" spans="2:13">
      <c r="B43" s="102"/>
      <c r="C43" s="180"/>
      <c r="D43" s="181"/>
      <c r="E43" s="181"/>
      <c r="F43" s="182"/>
      <c r="G43" s="105"/>
      <c r="H43" s="104"/>
      <c r="I43" s="104"/>
      <c r="J43" s="104"/>
      <c r="K43" s="180"/>
      <c r="L43" s="182"/>
      <c r="M43" s="101"/>
    </row>
    <row r="44" spans="2:13">
      <c r="B44" s="102"/>
      <c r="C44" s="180"/>
      <c r="D44" s="181"/>
      <c r="E44" s="181"/>
      <c r="F44" s="182"/>
      <c r="G44" s="105"/>
      <c r="H44" s="104"/>
      <c r="I44" s="104"/>
      <c r="J44" s="104"/>
      <c r="K44" s="180"/>
      <c r="L44" s="182"/>
      <c r="M44" s="101"/>
    </row>
    <row r="45" spans="2:13">
      <c r="B45" s="102"/>
      <c r="C45" s="180"/>
      <c r="D45" s="181"/>
      <c r="E45" s="181"/>
      <c r="F45" s="182"/>
      <c r="G45" s="105"/>
      <c r="H45" s="104"/>
      <c r="I45" s="104"/>
      <c r="J45" s="104"/>
      <c r="K45" s="180"/>
      <c r="L45" s="182"/>
      <c r="M45" s="101"/>
    </row>
    <row r="46" spans="2:13">
      <c r="B46" s="102"/>
      <c r="C46" s="180"/>
      <c r="D46" s="181"/>
      <c r="E46" s="181"/>
      <c r="F46" s="182"/>
      <c r="G46" s="105"/>
      <c r="H46" s="104"/>
      <c r="I46" s="104"/>
      <c r="J46" s="104"/>
      <c r="K46" s="180"/>
      <c r="L46" s="182"/>
      <c r="M46" s="101"/>
    </row>
    <row r="47" spans="2:13">
      <c r="B47" s="102"/>
      <c r="C47" s="180"/>
      <c r="D47" s="181"/>
      <c r="E47" s="181"/>
      <c r="F47" s="182"/>
      <c r="G47" s="105"/>
      <c r="H47" s="104"/>
      <c r="I47" s="104"/>
      <c r="J47" s="104"/>
      <c r="K47" s="180"/>
      <c r="L47" s="182"/>
      <c r="M47" s="101"/>
    </row>
    <row r="48" spans="2:13">
      <c r="B48" s="102"/>
      <c r="C48" s="81"/>
      <c r="D48" s="81"/>
      <c r="E48" s="81"/>
      <c r="F48" s="81"/>
      <c r="G48" s="81"/>
      <c r="H48" s="81"/>
      <c r="I48" s="81"/>
      <c r="J48" s="103" t="s">
        <v>104</v>
      </c>
      <c r="K48" s="180"/>
      <c r="L48" s="182"/>
      <c r="M48" s="101"/>
    </row>
    <row r="49" spans="2:13" ht="9" customHeight="1">
      <c r="B49" s="102"/>
      <c r="M49" s="101"/>
    </row>
    <row r="50" spans="2:13" ht="25" customHeight="1">
      <c r="B50" s="102"/>
      <c r="C50" s="177" t="s">
        <v>1</v>
      </c>
      <c r="D50" s="177"/>
      <c r="E50" s="177"/>
      <c r="F50" s="177"/>
      <c r="G50" s="177"/>
      <c r="H50" s="175" t="s">
        <v>228</v>
      </c>
      <c r="I50" s="175"/>
      <c r="J50" s="176"/>
      <c r="K50" s="188"/>
      <c r="L50" s="189"/>
      <c r="M50" s="101"/>
    </row>
    <row r="51" spans="2:13" ht="10.5" customHeight="1">
      <c r="B51" s="100"/>
      <c r="C51" s="99"/>
      <c r="D51" s="99"/>
      <c r="E51" s="99"/>
      <c r="F51" s="99"/>
      <c r="G51" s="99"/>
      <c r="H51" s="99"/>
      <c r="I51" s="99"/>
      <c r="J51" s="99"/>
      <c r="K51" s="99"/>
      <c r="L51" s="99"/>
      <c r="M51" s="98"/>
    </row>
    <row r="52" spans="2:13" ht="6.75" customHeight="1"/>
    <row r="55" spans="2:13" ht="30" customHeight="1">
      <c r="B55" s="430" t="s">
        <v>225</v>
      </c>
      <c r="C55" s="430"/>
      <c r="D55" s="430"/>
      <c r="E55" s="430"/>
      <c r="F55" s="430"/>
      <c r="G55" s="430"/>
      <c r="H55" s="430"/>
      <c r="I55" s="430"/>
      <c r="J55" s="430"/>
      <c r="K55" s="430"/>
      <c r="L55" s="430"/>
      <c r="M55" s="430"/>
    </row>
  </sheetData>
  <mergeCells count="77">
    <mergeCell ref="C22:G22"/>
    <mergeCell ref="K22:L22"/>
    <mergeCell ref="C15:L15"/>
    <mergeCell ref="B55:M55"/>
    <mergeCell ref="C14:L14"/>
    <mergeCell ref="K16:L16"/>
    <mergeCell ref="C17:G17"/>
    <mergeCell ref="K17:L17"/>
    <mergeCell ref="C18:G18"/>
    <mergeCell ref="K18:L18"/>
    <mergeCell ref="C19:G19"/>
    <mergeCell ref="K19:L19"/>
    <mergeCell ref="C23:G23"/>
    <mergeCell ref="K23:L23"/>
    <mergeCell ref="C20:G20"/>
    <mergeCell ref="K20:L20"/>
    <mergeCell ref="C21:G21"/>
    <mergeCell ref="K21:L21"/>
    <mergeCell ref="K47:L47"/>
    <mergeCell ref="K24:L24"/>
    <mergeCell ref="K33:L33"/>
    <mergeCell ref="K34:L34"/>
    <mergeCell ref="K35:L35"/>
    <mergeCell ref="K36:L36"/>
    <mergeCell ref="K37:L37"/>
    <mergeCell ref="C43:F43"/>
    <mergeCell ref="C44:F44"/>
    <mergeCell ref="C38:G38"/>
    <mergeCell ref="C40:F40"/>
    <mergeCell ref="C41:F41"/>
    <mergeCell ref="C42:F42"/>
    <mergeCell ref="C27:E27"/>
    <mergeCell ref="C16:G16"/>
    <mergeCell ref="K3:M3"/>
    <mergeCell ref="K50:L50"/>
    <mergeCell ref="K40:L40"/>
    <mergeCell ref="K41:L41"/>
    <mergeCell ref="K42:L42"/>
    <mergeCell ref="K43:L43"/>
    <mergeCell ref="K44:L44"/>
    <mergeCell ref="K45:L45"/>
    <mergeCell ref="K46:L46"/>
    <mergeCell ref="K48:L48"/>
    <mergeCell ref="K26:L26"/>
    <mergeCell ref="K27:L27"/>
    <mergeCell ref="K28:L28"/>
    <mergeCell ref="K29:L29"/>
    <mergeCell ref="K30:L30"/>
    <mergeCell ref="C30:E30"/>
    <mergeCell ref="K31:L31"/>
    <mergeCell ref="C36:G36"/>
    <mergeCell ref="C28:E28"/>
    <mergeCell ref="C29:E29"/>
    <mergeCell ref="H50:J50"/>
    <mergeCell ref="C50:G50"/>
    <mergeCell ref="C10:E10"/>
    <mergeCell ref="C32:L32"/>
    <mergeCell ref="C4:L4"/>
    <mergeCell ref="C33:G33"/>
    <mergeCell ref="C34:G34"/>
    <mergeCell ref="C37:G37"/>
    <mergeCell ref="K38:L38"/>
    <mergeCell ref="C35:G35"/>
    <mergeCell ref="C45:F45"/>
    <mergeCell ref="C46:F46"/>
    <mergeCell ref="C47:F47"/>
    <mergeCell ref="C39:L39"/>
    <mergeCell ref="C25:L25"/>
    <mergeCell ref="C26:E26"/>
    <mergeCell ref="F12:L12"/>
    <mergeCell ref="C12:E12"/>
    <mergeCell ref="B3:J3"/>
    <mergeCell ref="B2:M2"/>
    <mergeCell ref="F8:L8"/>
    <mergeCell ref="C8:E8"/>
    <mergeCell ref="C6:E6"/>
    <mergeCell ref="I10:K10"/>
  </mergeCells>
  <printOptions horizontalCentered="1" verticalCentered="1"/>
  <pageMargins left="0" right="0" top="0.15748031496062992" bottom="0.74803149606299213" header="0" footer="0"/>
  <pageSetup scale="73"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7D8EE5-D389-ED46-94B1-0B8D8293A037}">
  <sheetPr>
    <tabColor rgb="FFFF0000"/>
  </sheetPr>
  <dimension ref="B2:J67"/>
  <sheetViews>
    <sheetView zoomScale="130" zoomScaleNormal="130" workbookViewId="0">
      <selection activeCell="B3" sqref="B3:H3"/>
    </sheetView>
  </sheetViews>
  <sheetFormatPr baseColWidth="10" defaultColWidth="9.5" defaultRowHeight="16"/>
  <cols>
    <col min="1" max="1" width="1.83203125" style="19" customWidth="1"/>
    <col min="2" max="2" width="5.83203125" style="21" customWidth="1"/>
    <col min="3" max="3" width="33.5" style="30" customWidth="1"/>
    <col min="4" max="4" width="9.83203125" style="49" customWidth="1"/>
    <col min="5" max="5" width="8" style="50" customWidth="1"/>
    <col min="6" max="6" width="12.83203125" style="22" customWidth="1"/>
    <col min="7" max="7" width="10.83203125" style="22" customWidth="1"/>
    <col min="8" max="8" width="12.83203125" style="22" customWidth="1"/>
    <col min="9" max="9" width="1.83203125" style="19" customWidth="1"/>
    <col min="10" max="10" width="19.1640625" style="19" customWidth="1"/>
    <col min="11" max="11" width="18.5" style="19" customWidth="1"/>
    <col min="12" max="16384" width="9.5" style="19"/>
  </cols>
  <sheetData>
    <row r="2" spans="2:10" ht="16" customHeight="1">
      <c r="B2" s="158" t="s">
        <v>1</v>
      </c>
      <c r="C2" s="158"/>
      <c r="D2" s="158"/>
      <c r="E2" s="158"/>
      <c r="F2" s="158"/>
      <c r="G2" s="158"/>
      <c r="H2" s="158"/>
    </row>
    <row r="3" spans="2:10" ht="16" customHeight="1">
      <c r="B3" s="159" t="s">
        <v>25</v>
      </c>
      <c r="C3" s="159"/>
      <c r="D3" s="159"/>
      <c r="E3" s="159"/>
      <c r="F3" s="159"/>
      <c r="G3" s="159"/>
      <c r="H3" s="159"/>
    </row>
    <row r="4" spans="2:10" ht="16" customHeight="1">
      <c r="B4" s="159" t="s">
        <v>140</v>
      </c>
      <c r="C4" s="159"/>
      <c r="D4" s="159"/>
      <c r="E4" s="159"/>
      <c r="F4" s="159"/>
      <c r="G4" s="159"/>
      <c r="H4" s="159"/>
    </row>
    <row r="6" spans="2:10">
      <c r="B6" s="160" t="s">
        <v>26</v>
      </c>
      <c r="C6" s="160"/>
      <c r="D6" s="160"/>
      <c r="E6" s="160"/>
      <c r="F6" s="160"/>
      <c r="G6" s="160"/>
      <c r="H6" s="160"/>
    </row>
    <row r="7" spans="2:10">
      <c r="B7" s="20"/>
      <c r="C7" s="62" t="s">
        <v>92</v>
      </c>
      <c r="D7" s="59"/>
      <c r="E7" s="59"/>
      <c r="F7" s="59"/>
      <c r="G7" s="59"/>
      <c r="H7" s="60"/>
    </row>
    <row r="8" spans="2:10" ht="17" customHeight="1">
      <c r="C8" s="161" t="s">
        <v>91</v>
      </c>
      <c r="D8" s="162"/>
      <c r="E8" s="162"/>
      <c r="F8" s="162"/>
      <c r="G8" s="163"/>
      <c r="H8" s="164"/>
    </row>
    <row r="9" spans="2:10" ht="16" customHeight="1">
      <c r="C9" s="156" t="s">
        <v>27</v>
      </c>
      <c r="D9" s="157"/>
      <c r="E9" s="157"/>
      <c r="F9" s="157"/>
      <c r="G9" s="58"/>
      <c r="H9" s="23">
        <v>12</v>
      </c>
    </row>
    <row r="10" spans="2:10">
      <c r="C10" s="24" t="s">
        <v>1</v>
      </c>
      <c r="D10" s="25"/>
      <c r="E10" s="26"/>
      <c r="F10" s="27"/>
      <c r="G10" s="28"/>
      <c r="H10" s="29" t="s">
        <v>1</v>
      </c>
    </row>
    <row r="12" spans="2:10" ht="16" customHeight="1">
      <c r="B12" s="197" t="s">
        <v>28</v>
      </c>
      <c r="C12" s="197"/>
      <c r="D12" s="197"/>
      <c r="E12" s="197"/>
      <c r="F12" s="197"/>
      <c r="G12" s="197"/>
      <c r="H12" s="197"/>
      <c r="I12" s="30"/>
      <c r="J12" s="30"/>
    </row>
    <row r="14" spans="2:10" ht="17" customHeight="1">
      <c r="B14" s="206" t="s">
        <v>0</v>
      </c>
      <c r="C14" s="206" t="s">
        <v>29</v>
      </c>
      <c r="D14" s="215" t="s">
        <v>30</v>
      </c>
      <c r="E14" s="206" t="s">
        <v>31</v>
      </c>
      <c r="F14" s="215" t="s">
        <v>32</v>
      </c>
      <c r="G14" s="215" t="s">
        <v>33</v>
      </c>
      <c r="H14" s="215" t="s">
        <v>34</v>
      </c>
    </row>
    <row r="15" spans="2:10">
      <c r="B15" s="207"/>
      <c r="C15" s="207"/>
      <c r="D15" s="215"/>
      <c r="E15" s="207"/>
      <c r="F15" s="215"/>
      <c r="G15" s="215" t="s">
        <v>35</v>
      </c>
      <c r="H15" s="215"/>
    </row>
    <row r="16" spans="2:10">
      <c r="B16" s="208"/>
      <c r="C16" s="208"/>
      <c r="D16" s="89" t="s">
        <v>36</v>
      </c>
      <c r="E16" s="208"/>
      <c r="F16" s="89" t="s">
        <v>37</v>
      </c>
      <c r="G16" s="89" t="s">
        <v>38</v>
      </c>
      <c r="H16" s="89" t="s">
        <v>24</v>
      </c>
    </row>
    <row r="17" spans="2:8">
      <c r="B17" s="418" t="s">
        <v>39</v>
      </c>
      <c r="C17" s="419" t="s">
        <v>40</v>
      </c>
      <c r="D17" s="415"/>
      <c r="E17" s="32"/>
      <c r="F17" s="32"/>
      <c r="G17" s="32"/>
      <c r="H17" s="33">
        <f>+D17*(1+E17)*F17*G17</f>
        <v>0</v>
      </c>
    </row>
    <row r="18" spans="2:8">
      <c r="B18" s="420" t="s">
        <v>41</v>
      </c>
      <c r="C18" s="419" t="s">
        <v>601</v>
      </c>
      <c r="D18" s="415"/>
      <c r="E18" s="32"/>
      <c r="F18" s="32"/>
      <c r="G18" s="32"/>
      <c r="H18" s="33">
        <f t="shared" ref="H18:H21" si="0">+D18*(1+E18)*F18*G18</f>
        <v>0</v>
      </c>
    </row>
    <row r="19" spans="2:8" ht="17" customHeight="1">
      <c r="B19" s="420" t="s">
        <v>42</v>
      </c>
      <c r="C19" s="419" t="s">
        <v>88</v>
      </c>
      <c r="D19" s="415"/>
      <c r="E19" s="32"/>
      <c r="F19" s="32"/>
      <c r="G19" s="32"/>
      <c r="H19" s="33">
        <f t="shared" si="0"/>
        <v>0</v>
      </c>
    </row>
    <row r="20" spans="2:8" ht="17" customHeight="1">
      <c r="B20" s="420" t="s">
        <v>43</v>
      </c>
      <c r="C20" s="419" t="s">
        <v>192</v>
      </c>
      <c r="D20" s="415"/>
      <c r="E20" s="32"/>
      <c r="F20" s="32"/>
      <c r="G20" s="32"/>
      <c r="H20" s="33">
        <f t="shared" ref="H20" si="1">+D20*(1+E20)*F20*G20</f>
        <v>0</v>
      </c>
    </row>
    <row r="21" spans="2:8">
      <c r="B21" s="420" t="s">
        <v>44</v>
      </c>
      <c r="C21" s="419" t="s">
        <v>596</v>
      </c>
      <c r="D21" s="415"/>
      <c r="E21" s="32"/>
      <c r="F21" s="32"/>
      <c r="G21" s="32"/>
      <c r="H21" s="33">
        <f t="shared" si="0"/>
        <v>0</v>
      </c>
    </row>
    <row r="22" spans="2:8">
      <c r="B22" s="420" t="s">
        <v>46</v>
      </c>
      <c r="C22" s="419" t="s">
        <v>89</v>
      </c>
      <c r="D22" s="415"/>
      <c r="E22" s="32"/>
      <c r="F22" s="32"/>
      <c r="G22" s="32"/>
      <c r="H22" s="33">
        <f t="shared" ref="H22:H25" si="2">+D22*(1+E22)*F22*G22</f>
        <v>0</v>
      </c>
    </row>
    <row r="23" spans="2:8">
      <c r="B23" s="420" t="s">
        <v>47</v>
      </c>
      <c r="C23" s="419" t="s">
        <v>45</v>
      </c>
      <c r="D23" s="415"/>
      <c r="E23" s="32"/>
      <c r="F23" s="32"/>
      <c r="G23" s="32"/>
      <c r="H23" s="33">
        <f t="shared" si="2"/>
        <v>0</v>
      </c>
    </row>
    <row r="24" spans="2:8">
      <c r="B24" s="420" t="s">
        <v>48</v>
      </c>
      <c r="C24" s="419" t="s">
        <v>602</v>
      </c>
      <c r="D24" s="415"/>
      <c r="E24" s="32"/>
      <c r="F24" s="32"/>
      <c r="G24" s="32"/>
      <c r="H24" s="33">
        <f t="shared" si="2"/>
        <v>0</v>
      </c>
    </row>
    <row r="25" spans="2:8" ht="28">
      <c r="B25" s="420" t="s">
        <v>49</v>
      </c>
      <c r="C25" s="419" t="s">
        <v>603</v>
      </c>
      <c r="D25" s="415"/>
      <c r="E25" s="32"/>
      <c r="F25" s="32"/>
      <c r="G25" s="32"/>
      <c r="H25" s="33">
        <f t="shared" si="2"/>
        <v>0</v>
      </c>
    </row>
    <row r="26" spans="2:8">
      <c r="B26" s="420" t="s">
        <v>50</v>
      </c>
      <c r="C26" s="419" t="s">
        <v>604</v>
      </c>
      <c r="D26" s="415"/>
      <c r="E26" s="32"/>
      <c r="F26" s="32"/>
      <c r="G26" s="32"/>
      <c r="H26" s="33"/>
    </row>
    <row r="27" spans="2:8">
      <c r="B27" s="420" t="s">
        <v>51</v>
      </c>
      <c r="C27" s="419" t="s">
        <v>53</v>
      </c>
      <c r="D27" s="415"/>
      <c r="E27" s="32"/>
      <c r="F27" s="32"/>
      <c r="G27" s="32"/>
      <c r="H27" s="33"/>
    </row>
    <row r="28" spans="2:8">
      <c r="B28" s="420" t="s">
        <v>52</v>
      </c>
      <c r="C28" s="419" t="s">
        <v>182</v>
      </c>
      <c r="D28" s="415"/>
      <c r="E28" s="32"/>
      <c r="F28" s="32"/>
      <c r="G28" s="32"/>
      <c r="H28" s="33"/>
    </row>
    <row r="29" spans="2:8">
      <c r="B29" s="416"/>
      <c r="C29" s="417"/>
      <c r="D29" s="31"/>
      <c r="E29" s="32"/>
      <c r="F29" s="32"/>
      <c r="G29" s="32"/>
      <c r="H29" s="33"/>
    </row>
    <row r="30" spans="2:8">
      <c r="B30" s="34"/>
      <c r="C30" s="35"/>
      <c r="D30" s="31"/>
      <c r="E30" s="32"/>
      <c r="F30" s="32"/>
      <c r="G30" s="32"/>
      <c r="H30" s="33"/>
    </row>
    <row r="31" spans="2:8">
      <c r="B31" s="190" t="s">
        <v>54</v>
      </c>
      <c r="C31" s="190"/>
      <c r="D31" s="190"/>
      <c r="E31" s="190"/>
      <c r="F31" s="190"/>
      <c r="G31" s="190"/>
      <c r="H31" s="36">
        <f>SUM(H17:H30)</f>
        <v>0</v>
      </c>
    </row>
    <row r="33" spans="2:8">
      <c r="B33" s="197" t="s">
        <v>55</v>
      </c>
      <c r="C33" s="197"/>
      <c r="D33" s="197"/>
      <c r="E33" s="197"/>
      <c r="F33" s="197"/>
      <c r="G33" s="197"/>
      <c r="H33" s="197"/>
    </row>
    <row r="35" spans="2:8" ht="16" customHeight="1">
      <c r="B35" s="206" t="s">
        <v>0</v>
      </c>
      <c r="C35" s="209" t="s">
        <v>29</v>
      </c>
      <c r="D35" s="210"/>
      <c r="E35" s="215" t="s">
        <v>56</v>
      </c>
      <c r="F35" s="215" t="s">
        <v>57</v>
      </c>
      <c r="G35" s="215" t="s">
        <v>58</v>
      </c>
      <c r="H35" s="215" t="s">
        <v>34</v>
      </c>
    </row>
    <row r="36" spans="2:8">
      <c r="B36" s="207"/>
      <c r="C36" s="211"/>
      <c r="D36" s="212"/>
      <c r="E36" s="215"/>
      <c r="F36" s="215"/>
      <c r="G36" s="215" t="s">
        <v>35</v>
      </c>
      <c r="H36" s="215"/>
    </row>
    <row r="37" spans="2:8">
      <c r="B37" s="208"/>
      <c r="C37" s="213"/>
      <c r="D37" s="214"/>
      <c r="E37" s="89" t="s">
        <v>59</v>
      </c>
      <c r="F37" s="89" t="s">
        <v>60</v>
      </c>
      <c r="G37" s="89" t="s">
        <v>38</v>
      </c>
      <c r="H37" s="89" t="s">
        <v>24</v>
      </c>
    </row>
    <row r="38" spans="2:8">
      <c r="B38" s="52" t="s">
        <v>61</v>
      </c>
      <c r="C38" s="421" t="s">
        <v>605</v>
      </c>
      <c r="D38" s="421"/>
      <c r="E38" s="38"/>
      <c r="F38" s="36">
        <v>0</v>
      </c>
      <c r="G38" s="39">
        <v>0</v>
      </c>
      <c r="H38" s="36">
        <f>+F38*G38</f>
        <v>0</v>
      </c>
    </row>
    <row r="39" spans="2:8">
      <c r="B39" s="52" t="s">
        <v>62</v>
      </c>
      <c r="C39" s="421" t="s">
        <v>606</v>
      </c>
      <c r="D39" s="421"/>
      <c r="E39" s="38"/>
      <c r="F39" s="36">
        <v>0</v>
      </c>
      <c r="G39" s="39">
        <v>0</v>
      </c>
      <c r="H39" s="36">
        <f t="shared" ref="H39:H45" si="3">+F39*G39</f>
        <v>0</v>
      </c>
    </row>
    <row r="40" spans="2:8">
      <c r="B40" s="52" t="s">
        <v>63</v>
      </c>
      <c r="C40" s="421" t="s">
        <v>64</v>
      </c>
      <c r="D40" s="421"/>
      <c r="E40" s="38"/>
      <c r="F40" s="36">
        <v>0</v>
      </c>
      <c r="G40" s="39">
        <v>0</v>
      </c>
      <c r="H40" s="36">
        <f t="shared" si="3"/>
        <v>0</v>
      </c>
    </row>
    <row r="41" spans="2:8">
      <c r="B41" s="52" t="s">
        <v>65</v>
      </c>
      <c r="C41" s="421" t="s">
        <v>66</v>
      </c>
      <c r="D41" s="421"/>
      <c r="E41" s="38"/>
      <c r="F41" s="36">
        <v>0</v>
      </c>
      <c r="G41" s="39">
        <v>0</v>
      </c>
      <c r="H41" s="36">
        <f t="shared" si="3"/>
        <v>0</v>
      </c>
    </row>
    <row r="42" spans="2:8">
      <c r="B42" s="52" t="s">
        <v>67</v>
      </c>
      <c r="C42" s="421" t="s">
        <v>71</v>
      </c>
      <c r="D42" s="421"/>
      <c r="E42" s="38"/>
      <c r="F42" s="36">
        <v>0</v>
      </c>
      <c r="G42" s="39">
        <v>0</v>
      </c>
      <c r="H42" s="36">
        <f t="shared" si="3"/>
        <v>0</v>
      </c>
    </row>
    <row r="43" spans="2:8">
      <c r="B43" s="52" t="s">
        <v>68</v>
      </c>
      <c r="C43" s="422" t="s">
        <v>607</v>
      </c>
      <c r="D43" s="422"/>
      <c r="E43" s="38"/>
      <c r="F43" s="36">
        <v>0</v>
      </c>
      <c r="G43" s="39">
        <v>0</v>
      </c>
      <c r="H43" s="36">
        <f t="shared" si="3"/>
        <v>0</v>
      </c>
    </row>
    <row r="44" spans="2:8" ht="51" customHeight="1">
      <c r="B44" s="52" t="s">
        <v>69</v>
      </c>
      <c r="C44" s="423" t="s">
        <v>608</v>
      </c>
      <c r="D44" s="424"/>
      <c r="E44" s="38"/>
      <c r="F44" s="36">
        <v>0</v>
      </c>
      <c r="G44" s="39">
        <v>0</v>
      </c>
      <c r="H44" s="36">
        <f t="shared" si="3"/>
        <v>0</v>
      </c>
    </row>
    <row r="45" spans="2:8" ht="22" customHeight="1">
      <c r="B45" s="52" t="s">
        <v>70</v>
      </c>
      <c r="C45" s="422" t="s">
        <v>609</v>
      </c>
      <c r="D45" s="422"/>
      <c r="E45" s="38"/>
      <c r="F45" s="36">
        <v>0</v>
      </c>
      <c r="G45" s="39">
        <v>0</v>
      </c>
      <c r="H45" s="36">
        <f t="shared" si="3"/>
        <v>0</v>
      </c>
    </row>
    <row r="46" spans="2:8">
      <c r="B46" s="190" t="s">
        <v>72</v>
      </c>
      <c r="C46" s="190"/>
      <c r="D46" s="190"/>
      <c r="E46" s="190"/>
      <c r="F46" s="190"/>
      <c r="G46" s="190"/>
      <c r="H46" s="36">
        <f>SUM(H38:H45)</f>
        <v>0</v>
      </c>
    </row>
    <row r="48" spans="2:8">
      <c r="B48" s="197" t="s">
        <v>73</v>
      </c>
      <c r="C48" s="197"/>
      <c r="D48" s="197"/>
      <c r="E48" s="197"/>
      <c r="F48" s="197"/>
      <c r="G48" s="197"/>
      <c r="H48" s="197"/>
    </row>
    <row r="50" spans="2:8">
      <c r="B50" s="198" t="s">
        <v>0</v>
      </c>
      <c r="C50" s="199" t="s">
        <v>29</v>
      </c>
      <c r="D50" s="200"/>
      <c r="E50" s="203" t="s">
        <v>56</v>
      </c>
      <c r="F50" s="198" t="s">
        <v>74</v>
      </c>
      <c r="G50" s="198" t="s">
        <v>58</v>
      </c>
      <c r="H50" s="198" t="s">
        <v>34</v>
      </c>
    </row>
    <row r="51" spans="2:8">
      <c r="B51" s="198"/>
      <c r="C51" s="201"/>
      <c r="D51" s="202"/>
      <c r="E51" s="203"/>
      <c r="F51" s="198"/>
      <c r="G51" s="198" t="s">
        <v>35</v>
      </c>
      <c r="H51" s="198"/>
    </row>
    <row r="52" spans="2:8">
      <c r="B52" s="40"/>
      <c r="C52" s="204"/>
      <c r="D52" s="205"/>
      <c r="E52" s="41"/>
      <c r="F52" s="41" t="s">
        <v>1</v>
      </c>
      <c r="G52" s="41" t="s">
        <v>1</v>
      </c>
      <c r="H52" s="41" t="s">
        <v>24</v>
      </c>
    </row>
    <row r="53" spans="2:8">
      <c r="B53" s="37" t="s">
        <v>75</v>
      </c>
      <c r="C53" s="195" t="s">
        <v>76</v>
      </c>
      <c r="D53" s="196" t="s">
        <v>1</v>
      </c>
      <c r="E53" s="38" t="s">
        <v>59</v>
      </c>
      <c r="F53" s="36">
        <f>+G8</f>
        <v>0</v>
      </c>
      <c r="G53" s="42"/>
      <c r="H53" s="36" t="s">
        <v>1</v>
      </c>
    </row>
    <row r="54" spans="2:8">
      <c r="B54" s="37" t="s">
        <v>77</v>
      </c>
      <c r="C54" s="195" t="s">
        <v>78</v>
      </c>
      <c r="D54" s="196" t="s">
        <v>1</v>
      </c>
      <c r="E54" s="38" t="s">
        <v>59</v>
      </c>
      <c r="F54" s="36">
        <f>+G8</f>
        <v>0</v>
      </c>
      <c r="G54" s="42"/>
      <c r="H54" s="36" t="s">
        <v>1</v>
      </c>
    </row>
    <row r="55" spans="2:8">
      <c r="B55" s="37" t="s">
        <v>79</v>
      </c>
      <c r="C55" s="195" t="s">
        <v>80</v>
      </c>
      <c r="D55" s="196" t="s">
        <v>1</v>
      </c>
      <c r="E55" s="38" t="s">
        <v>59</v>
      </c>
      <c r="F55" s="36">
        <f>+G8</f>
        <v>0</v>
      </c>
      <c r="G55" s="42"/>
      <c r="H55" s="36" t="s">
        <v>1</v>
      </c>
    </row>
    <row r="56" spans="2:8">
      <c r="B56" s="37"/>
      <c r="C56" s="195"/>
      <c r="D56" s="196"/>
      <c r="E56" s="38"/>
      <c r="F56" s="36" t="s">
        <v>1</v>
      </c>
      <c r="G56" s="43" t="s">
        <v>1</v>
      </c>
      <c r="H56" s="36" t="s">
        <v>1</v>
      </c>
    </row>
    <row r="57" spans="2:8">
      <c r="B57" s="190" t="s">
        <v>83</v>
      </c>
      <c r="C57" s="190"/>
      <c r="D57" s="190"/>
      <c r="E57" s="190"/>
      <c r="F57" s="190"/>
      <c r="G57" s="190"/>
      <c r="H57" s="36">
        <f>SUM(H53:H56)</f>
        <v>0</v>
      </c>
    </row>
    <row r="58" spans="2:8">
      <c r="B58" s="44"/>
      <c r="C58" s="45"/>
      <c r="D58" s="46"/>
      <c r="E58" s="47"/>
      <c r="F58" s="48"/>
      <c r="G58" s="48"/>
      <c r="H58" s="48"/>
    </row>
    <row r="59" spans="2:8">
      <c r="B59" s="425" t="s">
        <v>84</v>
      </c>
      <c r="C59" s="426"/>
      <c r="D59" s="427"/>
      <c r="E59" s="38"/>
      <c r="F59" s="36"/>
      <c r="G59" s="37"/>
      <c r="H59" s="36">
        <f>+H31+H46+H57</f>
        <v>0</v>
      </c>
    </row>
    <row r="60" spans="2:8">
      <c r="B60" s="425" t="s">
        <v>85</v>
      </c>
      <c r="C60" s="426"/>
      <c r="D60" s="427"/>
      <c r="E60" s="38"/>
      <c r="F60" s="36">
        <f>+G8</f>
        <v>0</v>
      </c>
      <c r="G60" s="42">
        <v>0</v>
      </c>
      <c r="H60" s="36">
        <f>+F60*G60</f>
        <v>0</v>
      </c>
    </row>
    <row r="61" spans="2:8">
      <c r="B61" s="425" t="s">
        <v>86</v>
      </c>
      <c r="C61" s="426"/>
      <c r="D61" s="427"/>
      <c r="E61" s="38"/>
      <c r="F61" s="36">
        <f>+G8</f>
        <v>0</v>
      </c>
      <c r="G61" s="42">
        <v>0</v>
      </c>
      <c r="H61" s="36">
        <f>+F61*G61</f>
        <v>0</v>
      </c>
    </row>
    <row r="62" spans="2:8">
      <c r="B62" s="191" t="s">
        <v>87</v>
      </c>
      <c r="C62" s="192"/>
      <c r="D62" s="192"/>
      <c r="E62" s="192"/>
      <c r="F62" s="192"/>
      <c r="G62" s="193"/>
      <c r="H62" s="36">
        <f>SUM(H59:H61)</f>
        <v>0</v>
      </c>
    </row>
    <row r="63" spans="2:8">
      <c r="H63" s="51" t="s">
        <v>1</v>
      </c>
    </row>
    <row r="64" spans="2:8">
      <c r="B64" s="194"/>
      <c r="C64" s="194"/>
      <c r="D64" s="194"/>
      <c r="E64" s="194"/>
      <c r="F64" s="194"/>
      <c r="G64" s="194"/>
    </row>
    <row r="65" spans="2:10" ht="41" customHeight="1">
      <c r="B65" s="429" t="s">
        <v>611</v>
      </c>
      <c r="C65" s="429"/>
      <c r="D65" s="429"/>
      <c r="E65" s="429"/>
      <c r="F65" s="429"/>
      <c r="G65" s="429"/>
      <c r="H65" s="429"/>
    </row>
    <row r="66" spans="2:10">
      <c r="G66" s="48" t="s">
        <v>1</v>
      </c>
      <c r="H66" s="48" t="s">
        <v>1</v>
      </c>
      <c r="J66" s="53" t="s">
        <v>1</v>
      </c>
    </row>
    <row r="67" spans="2:10">
      <c r="G67" s="48" t="s">
        <v>1</v>
      </c>
      <c r="H67" s="8" t="s">
        <v>1</v>
      </c>
      <c r="J67" s="53" t="s">
        <v>1</v>
      </c>
    </row>
  </sheetData>
  <mergeCells count="51">
    <mergeCell ref="B2:H2"/>
    <mergeCell ref="B3:H3"/>
    <mergeCell ref="B4:H4"/>
    <mergeCell ref="B6:H6"/>
    <mergeCell ref="C8:F8"/>
    <mergeCell ref="G8:H8"/>
    <mergeCell ref="C9:F9"/>
    <mergeCell ref="B12:H12"/>
    <mergeCell ref="B14:B16"/>
    <mergeCell ref="C14:C16"/>
    <mergeCell ref="D14:D15"/>
    <mergeCell ref="E14:E16"/>
    <mergeCell ref="F14:F15"/>
    <mergeCell ref="G14:G15"/>
    <mergeCell ref="H14:H15"/>
    <mergeCell ref="B31:G31"/>
    <mergeCell ref="B33:H33"/>
    <mergeCell ref="B35:B37"/>
    <mergeCell ref="C35:D37"/>
    <mergeCell ref="E35:E36"/>
    <mergeCell ref="F35:F36"/>
    <mergeCell ref="G35:G36"/>
    <mergeCell ref="H35:H36"/>
    <mergeCell ref="C38:D38"/>
    <mergeCell ref="C39:D39"/>
    <mergeCell ref="C40:D40"/>
    <mergeCell ref="C41:D41"/>
    <mergeCell ref="C42:D42"/>
    <mergeCell ref="C43:D43"/>
    <mergeCell ref="C44:D44"/>
    <mergeCell ref="C45:D45"/>
    <mergeCell ref="C56:D56"/>
    <mergeCell ref="B46:G46"/>
    <mergeCell ref="B48:H48"/>
    <mergeCell ref="B50:B51"/>
    <mergeCell ref="C50:D51"/>
    <mergeCell ref="E50:E51"/>
    <mergeCell ref="F50:F51"/>
    <mergeCell ref="G50:G51"/>
    <mergeCell ref="H50:H51"/>
    <mergeCell ref="C52:D52"/>
    <mergeCell ref="C53:D53"/>
    <mergeCell ref="C54:D54"/>
    <mergeCell ref="C55:D55"/>
    <mergeCell ref="B57:G57"/>
    <mergeCell ref="B59:D59"/>
    <mergeCell ref="B60:D60"/>
    <mergeCell ref="B61:D61"/>
    <mergeCell ref="B62:G62"/>
    <mergeCell ref="B64:G64"/>
    <mergeCell ref="B65:H65"/>
  </mergeCells>
  <printOptions horizontalCentered="1"/>
  <pageMargins left="0" right="0" top="0.74803149606299213" bottom="0.74803149606299213" header="0.31496062992125984" footer="0.31496062992125984"/>
  <pageSetup orientation="portrait" horizontalDpi="0" verticalDpi="0"/>
  <rowBreaks count="1" manualBreakCount="1">
    <brk id="47" min="1" max="7" man="1"/>
  </rowBreaks>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5203C4-1F58-754E-8B85-BDA09144C278}">
  <sheetPr>
    <tabColor rgb="FF00B050"/>
    <pageSetUpPr fitToPage="1"/>
  </sheetPr>
  <dimension ref="A2:L62"/>
  <sheetViews>
    <sheetView showGridLines="0" zoomScale="98" zoomScaleNormal="98" workbookViewId="0">
      <selection activeCell="C4" sqref="C4:K4"/>
    </sheetView>
  </sheetViews>
  <sheetFormatPr baseColWidth="10" defaultRowHeight="15"/>
  <cols>
    <col min="2" max="2" width="2.1640625" customWidth="1"/>
    <col min="5" max="5" width="14" bestFit="1" customWidth="1"/>
    <col min="6" max="9" width="15.6640625" customWidth="1"/>
    <col min="10" max="10" width="4.33203125" customWidth="1"/>
    <col min="11" max="11" width="15.6640625" customWidth="1"/>
    <col min="12" max="12" width="2" customWidth="1"/>
  </cols>
  <sheetData>
    <row r="2" spans="2:12" ht="26" customHeight="1">
      <c r="B2" s="170" t="s">
        <v>226</v>
      </c>
      <c r="C2" s="170"/>
      <c r="D2" s="170"/>
      <c r="E2" s="170"/>
      <c r="F2" s="170"/>
      <c r="G2" s="170"/>
      <c r="H2" s="170"/>
      <c r="I2" s="170"/>
      <c r="J2" s="171"/>
      <c r="K2" s="171"/>
      <c r="L2" s="171"/>
    </row>
    <row r="3" spans="2:12" ht="26.25" customHeight="1">
      <c r="B3" s="170"/>
      <c r="C3" s="170"/>
      <c r="D3" s="170"/>
      <c r="E3" s="170"/>
      <c r="F3" s="170"/>
      <c r="G3" s="170"/>
      <c r="H3" s="170"/>
      <c r="I3" s="170"/>
      <c r="J3" s="187" t="s">
        <v>232</v>
      </c>
      <c r="K3" s="187"/>
      <c r="L3" s="187"/>
    </row>
    <row r="4" spans="2:12" ht="30" customHeight="1">
      <c r="B4" s="109"/>
      <c r="C4" s="179" t="s">
        <v>233</v>
      </c>
      <c r="D4" s="179"/>
      <c r="E4" s="179"/>
      <c r="F4" s="179"/>
      <c r="G4" s="179"/>
      <c r="H4" s="179"/>
      <c r="I4" s="179"/>
      <c r="J4" s="179"/>
      <c r="K4" s="179"/>
      <c r="L4" s="110"/>
    </row>
    <row r="5" spans="2:12" ht="5.25" customHeight="1">
      <c r="B5" s="121"/>
      <c r="C5" s="122"/>
      <c r="D5" s="122"/>
      <c r="E5" s="122"/>
      <c r="F5" s="122"/>
      <c r="G5" s="122"/>
      <c r="H5" s="122"/>
      <c r="I5" s="122"/>
      <c r="J5" s="122"/>
      <c r="K5" s="122"/>
      <c r="L5" s="123"/>
    </row>
    <row r="6" spans="2:12" ht="27" customHeight="1">
      <c r="B6" s="124"/>
      <c r="C6" s="218" t="s">
        <v>235</v>
      </c>
      <c r="D6" s="218"/>
      <c r="E6" s="71"/>
      <c r="F6" s="116" t="s">
        <v>234</v>
      </c>
      <c r="G6" s="221"/>
      <c r="H6" s="221"/>
      <c r="I6" s="221"/>
      <c r="J6" s="221"/>
      <c r="K6" s="221"/>
      <c r="L6" s="125"/>
    </row>
    <row r="7" spans="2:12" ht="6.75" customHeight="1">
      <c r="B7" s="124"/>
      <c r="C7" s="82"/>
      <c r="D7" s="82"/>
      <c r="E7" s="117"/>
      <c r="F7" s="82"/>
      <c r="G7" s="82"/>
      <c r="H7" s="82"/>
      <c r="I7" s="82"/>
      <c r="J7" s="82">
        <v>4</v>
      </c>
      <c r="K7" s="82"/>
      <c r="L7" s="125"/>
    </row>
    <row r="8" spans="2:12" ht="25" customHeight="1">
      <c r="B8" s="124"/>
      <c r="C8" s="218" t="s">
        <v>236</v>
      </c>
      <c r="D8" s="218"/>
      <c r="E8" s="119" t="s">
        <v>1</v>
      </c>
      <c r="F8" s="116" t="s">
        <v>238</v>
      </c>
      <c r="G8" s="113" t="s">
        <v>1</v>
      </c>
      <c r="H8" s="114"/>
      <c r="I8" s="116" t="s">
        <v>239</v>
      </c>
      <c r="J8" s="113" t="s">
        <v>1</v>
      </c>
      <c r="K8" s="114"/>
      <c r="L8" s="125"/>
    </row>
    <row r="9" spans="2:12" ht="6" customHeight="1">
      <c r="B9" s="124"/>
      <c r="C9" s="115"/>
      <c r="D9" s="115"/>
      <c r="E9" s="115"/>
      <c r="F9" s="82"/>
      <c r="G9" s="82"/>
      <c r="H9" s="82"/>
      <c r="I9" s="82"/>
      <c r="J9" s="82"/>
      <c r="K9" s="82"/>
      <c r="L9" s="125"/>
    </row>
    <row r="10" spans="2:12" ht="6" customHeight="1">
      <c r="B10" s="124"/>
      <c r="C10" s="115"/>
      <c r="D10" s="115"/>
      <c r="E10" s="115"/>
      <c r="F10" s="112"/>
      <c r="G10" s="112"/>
      <c r="H10" s="112"/>
      <c r="I10" s="112"/>
      <c r="J10" s="112"/>
      <c r="K10" s="112"/>
      <c r="L10" s="125"/>
    </row>
    <row r="11" spans="2:12" ht="25" customHeight="1">
      <c r="B11" s="124"/>
      <c r="C11" s="218" t="s">
        <v>240</v>
      </c>
      <c r="D11" s="218"/>
      <c r="E11" s="119" t="s">
        <v>1</v>
      </c>
      <c r="F11" s="116" t="s">
        <v>237</v>
      </c>
      <c r="G11" s="221"/>
      <c r="H11" s="221"/>
      <c r="I11" s="221"/>
      <c r="J11" s="221"/>
      <c r="K11" s="221"/>
      <c r="L11" s="125"/>
    </row>
    <row r="12" spans="2:12" ht="9.75" customHeight="1">
      <c r="B12" s="124"/>
      <c r="C12" s="82"/>
      <c r="D12" s="82"/>
      <c r="E12" s="82"/>
      <c r="F12" s="82"/>
      <c r="G12" s="82"/>
      <c r="H12" s="82"/>
      <c r="I12" s="82"/>
      <c r="J12" s="82"/>
      <c r="K12" s="82"/>
      <c r="L12" s="125"/>
    </row>
    <row r="13" spans="2:12">
      <c r="B13" s="124"/>
      <c r="C13" s="222"/>
      <c r="D13" s="222"/>
      <c r="E13" s="222"/>
      <c r="F13" s="222"/>
      <c r="G13" s="222"/>
      <c r="H13" s="222"/>
      <c r="I13" s="222"/>
      <c r="J13" s="222"/>
      <c r="K13" s="222"/>
      <c r="L13" s="125"/>
    </row>
    <row r="14" spans="2:12">
      <c r="B14" s="124"/>
      <c r="C14" s="82"/>
      <c r="D14" s="82"/>
      <c r="E14" s="82"/>
      <c r="F14" s="82"/>
      <c r="G14" s="82"/>
      <c r="H14" s="82"/>
      <c r="I14" s="82"/>
      <c r="J14" s="82"/>
      <c r="K14" s="82"/>
      <c r="L14" s="125"/>
    </row>
    <row r="15" spans="2:12">
      <c r="B15" s="124"/>
      <c r="C15" s="82"/>
      <c r="D15" s="82"/>
      <c r="E15" s="82"/>
      <c r="F15" s="82"/>
      <c r="G15" s="82"/>
      <c r="H15" s="82"/>
      <c r="I15" s="82"/>
      <c r="J15" s="82"/>
      <c r="K15" s="82"/>
      <c r="L15" s="125"/>
    </row>
    <row r="16" spans="2:12">
      <c r="B16" s="124"/>
      <c r="C16" s="70" t="s">
        <v>0</v>
      </c>
      <c r="D16" s="186" t="s">
        <v>189</v>
      </c>
      <c r="E16" s="186"/>
      <c r="F16" s="186"/>
      <c r="G16" s="186"/>
      <c r="H16" s="186"/>
      <c r="I16" s="186"/>
      <c r="J16" s="70" t="s">
        <v>37</v>
      </c>
      <c r="K16" s="70" t="s">
        <v>241</v>
      </c>
      <c r="L16" s="125"/>
    </row>
    <row r="17" spans="2:12">
      <c r="B17" s="124"/>
      <c r="C17" s="82"/>
      <c r="D17" s="82"/>
      <c r="E17" s="82"/>
      <c r="F17" s="82"/>
      <c r="G17" s="82"/>
      <c r="H17" s="82"/>
      <c r="I17" s="82"/>
      <c r="J17" s="82"/>
      <c r="K17" s="82"/>
      <c r="L17" s="125"/>
    </row>
    <row r="18" spans="2:12">
      <c r="B18" s="124"/>
      <c r="C18" s="178" t="s">
        <v>255</v>
      </c>
      <c r="D18" s="178"/>
      <c r="E18" s="178"/>
      <c r="F18" s="178"/>
      <c r="G18" s="178"/>
      <c r="H18" s="178"/>
      <c r="I18" s="178"/>
      <c r="J18" s="178"/>
      <c r="K18" s="178"/>
      <c r="L18" s="125"/>
    </row>
    <row r="19" spans="2:12">
      <c r="B19" s="124"/>
      <c r="C19" s="118" t="s">
        <v>39</v>
      </c>
      <c r="D19" s="217" t="s">
        <v>1</v>
      </c>
      <c r="E19" s="217"/>
      <c r="F19" s="217"/>
      <c r="G19" s="217"/>
      <c r="H19" s="217"/>
      <c r="I19" s="217"/>
      <c r="J19" s="104" t="s">
        <v>1</v>
      </c>
      <c r="K19" s="104"/>
      <c r="L19" s="125"/>
    </row>
    <row r="20" spans="2:12">
      <c r="B20" s="124"/>
      <c r="C20" s="118" t="s">
        <v>41</v>
      </c>
      <c r="D20" s="217" t="s">
        <v>1</v>
      </c>
      <c r="E20" s="217"/>
      <c r="F20" s="217"/>
      <c r="G20" s="217"/>
      <c r="H20" s="217"/>
      <c r="I20" s="217"/>
      <c r="J20" s="104"/>
      <c r="K20" s="104"/>
      <c r="L20" s="125"/>
    </row>
    <row r="21" spans="2:12">
      <c r="B21" s="124"/>
      <c r="C21" s="118" t="s">
        <v>42</v>
      </c>
      <c r="D21" s="217" t="s">
        <v>1</v>
      </c>
      <c r="E21" s="217"/>
      <c r="F21" s="217"/>
      <c r="G21" s="217"/>
      <c r="H21" s="217"/>
      <c r="I21" s="217"/>
      <c r="J21" s="104"/>
      <c r="K21" s="104"/>
      <c r="L21" s="125"/>
    </row>
    <row r="22" spans="2:12">
      <c r="B22" s="124"/>
      <c r="C22" s="118" t="s">
        <v>43</v>
      </c>
      <c r="D22" s="217" t="s">
        <v>1</v>
      </c>
      <c r="E22" s="217"/>
      <c r="F22" s="217"/>
      <c r="G22" s="217"/>
      <c r="H22" s="217"/>
      <c r="I22" s="217"/>
      <c r="J22" s="104"/>
      <c r="K22" s="104"/>
      <c r="L22" s="125"/>
    </row>
    <row r="23" spans="2:12">
      <c r="B23" s="124"/>
      <c r="C23" s="82"/>
      <c r="D23" s="82"/>
      <c r="E23" s="82"/>
      <c r="F23" s="82"/>
      <c r="G23" s="82"/>
      <c r="H23" s="82"/>
      <c r="I23" s="82"/>
      <c r="J23" s="82"/>
      <c r="K23" s="82"/>
      <c r="L23" s="125"/>
    </row>
    <row r="24" spans="2:12">
      <c r="B24" s="124"/>
      <c r="C24" s="178" t="s">
        <v>254</v>
      </c>
      <c r="D24" s="178"/>
      <c r="E24" s="178"/>
      <c r="F24" s="178"/>
      <c r="G24" s="178"/>
      <c r="H24" s="178"/>
      <c r="I24" s="178"/>
      <c r="J24" s="178"/>
      <c r="K24" s="178"/>
      <c r="L24" s="125"/>
    </row>
    <row r="25" spans="2:12">
      <c r="B25" s="124"/>
      <c r="C25" s="118" t="s">
        <v>61</v>
      </c>
      <c r="D25" s="217" t="s">
        <v>246</v>
      </c>
      <c r="E25" s="217"/>
      <c r="F25" s="217"/>
      <c r="G25" s="217"/>
      <c r="H25" s="217"/>
      <c r="I25" s="217"/>
      <c r="J25" s="104" t="s">
        <v>1</v>
      </c>
      <c r="K25" s="104"/>
      <c r="L25" s="125"/>
    </row>
    <row r="26" spans="2:12">
      <c r="B26" s="124"/>
      <c r="C26" s="118" t="s">
        <v>62</v>
      </c>
      <c r="D26" s="217" t="s">
        <v>247</v>
      </c>
      <c r="E26" s="217"/>
      <c r="F26" s="217"/>
      <c r="G26" s="217"/>
      <c r="H26" s="217"/>
      <c r="I26" s="217"/>
      <c r="J26" s="104"/>
      <c r="K26" s="104"/>
      <c r="L26" s="125"/>
    </row>
    <row r="27" spans="2:12">
      <c r="B27" s="124"/>
      <c r="C27" s="118" t="s">
        <v>63</v>
      </c>
      <c r="D27" s="217" t="s">
        <v>248</v>
      </c>
      <c r="E27" s="217"/>
      <c r="F27" s="217"/>
      <c r="G27" s="217"/>
      <c r="H27" s="217"/>
      <c r="I27" s="217"/>
      <c r="J27" s="104"/>
      <c r="K27" s="104"/>
      <c r="L27" s="125"/>
    </row>
    <row r="28" spans="2:12">
      <c r="B28" s="124"/>
      <c r="C28" s="118" t="s">
        <v>65</v>
      </c>
      <c r="D28" s="217" t="s">
        <v>249</v>
      </c>
      <c r="E28" s="217"/>
      <c r="F28" s="217"/>
      <c r="G28" s="217"/>
      <c r="H28" s="217"/>
      <c r="I28" s="217"/>
      <c r="J28" s="104"/>
      <c r="K28" s="104"/>
      <c r="L28" s="125"/>
    </row>
    <row r="29" spans="2:12">
      <c r="B29" s="124"/>
      <c r="C29" s="82"/>
      <c r="D29" s="82"/>
      <c r="E29" s="82"/>
      <c r="F29" s="82"/>
      <c r="G29" s="82"/>
      <c r="H29" s="82"/>
      <c r="I29" s="82"/>
      <c r="J29" s="82"/>
      <c r="K29" s="82"/>
      <c r="L29" s="125"/>
    </row>
    <row r="30" spans="2:12">
      <c r="B30" s="124"/>
      <c r="C30" s="178" t="s">
        <v>253</v>
      </c>
      <c r="D30" s="178"/>
      <c r="E30" s="178"/>
      <c r="F30" s="178"/>
      <c r="G30" s="178"/>
      <c r="H30" s="178"/>
      <c r="I30" s="178"/>
      <c r="J30" s="178"/>
      <c r="K30" s="178"/>
      <c r="L30" s="125"/>
    </row>
    <row r="31" spans="2:12">
      <c r="B31" s="124"/>
      <c r="C31" s="118" t="s">
        <v>75</v>
      </c>
      <c r="D31" s="217" t="s">
        <v>1</v>
      </c>
      <c r="E31" s="217"/>
      <c r="F31" s="217"/>
      <c r="G31" s="217"/>
      <c r="H31" s="217"/>
      <c r="I31" s="217"/>
      <c r="J31" s="104"/>
      <c r="K31" s="104"/>
      <c r="L31" s="125"/>
    </row>
    <row r="32" spans="2:12">
      <c r="B32" s="124"/>
      <c r="C32" s="118" t="s">
        <v>77</v>
      </c>
      <c r="D32" s="217" t="s">
        <v>1</v>
      </c>
      <c r="E32" s="217"/>
      <c r="F32" s="217"/>
      <c r="G32" s="217"/>
      <c r="H32" s="217"/>
      <c r="I32" s="217"/>
      <c r="J32" s="120"/>
      <c r="K32" s="120"/>
      <c r="L32" s="125"/>
    </row>
    <row r="33" spans="2:12">
      <c r="B33" s="124"/>
      <c r="C33" s="118" t="s">
        <v>79</v>
      </c>
      <c r="D33" s="217" t="s">
        <v>1</v>
      </c>
      <c r="E33" s="217"/>
      <c r="F33" s="217"/>
      <c r="G33" s="217"/>
      <c r="H33" s="217"/>
      <c r="I33" s="217"/>
      <c r="J33" s="120"/>
      <c r="K33" s="120"/>
      <c r="L33" s="125"/>
    </row>
    <row r="34" spans="2:12">
      <c r="B34" s="124"/>
      <c r="C34" s="118" t="s">
        <v>81</v>
      </c>
      <c r="D34" s="217" t="s">
        <v>1</v>
      </c>
      <c r="E34" s="217"/>
      <c r="F34" s="217"/>
      <c r="G34" s="217"/>
      <c r="H34" s="217"/>
      <c r="I34" s="217"/>
      <c r="J34" s="120"/>
      <c r="K34" s="120"/>
      <c r="L34" s="125"/>
    </row>
    <row r="35" spans="2:12">
      <c r="B35" s="124"/>
      <c r="C35" s="82"/>
      <c r="D35" s="82"/>
      <c r="E35" s="82"/>
      <c r="F35" s="82"/>
      <c r="G35" s="82"/>
      <c r="H35" s="82"/>
      <c r="I35" s="82"/>
      <c r="J35" s="82"/>
      <c r="K35" s="82"/>
      <c r="L35" s="125"/>
    </row>
    <row r="36" spans="2:12">
      <c r="B36" s="124"/>
      <c r="C36" s="178" t="s">
        <v>252</v>
      </c>
      <c r="D36" s="178"/>
      <c r="E36" s="178"/>
      <c r="F36" s="178"/>
      <c r="G36" s="178"/>
      <c r="H36" s="178"/>
      <c r="I36" s="178"/>
      <c r="J36" s="178"/>
      <c r="K36" s="178"/>
      <c r="L36" s="125"/>
    </row>
    <row r="37" spans="2:12">
      <c r="B37" s="124"/>
      <c r="C37" s="118" t="s">
        <v>242</v>
      </c>
      <c r="D37" s="217" t="s">
        <v>1</v>
      </c>
      <c r="E37" s="217"/>
      <c r="F37" s="217"/>
      <c r="G37" s="217"/>
      <c r="H37" s="217"/>
      <c r="I37" s="217"/>
      <c r="J37" s="104"/>
      <c r="K37" s="104"/>
      <c r="L37" s="125"/>
    </row>
    <row r="38" spans="2:12">
      <c r="B38" s="124"/>
      <c r="C38" s="118" t="s">
        <v>243</v>
      </c>
      <c r="D38" s="217" t="s">
        <v>1</v>
      </c>
      <c r="E38" s="217"/>
      <c r="F38" s="217"/>
      <c r="G38" s="217"/>
      <c r="H38" s="217"/>
      <c r="I38" s="217"/>
      <c r="J38" s="120"/>
      <c r="K38" s="120"/>
      <c r="L38" s="125"/>
    </row>
    <row r="39" spans="2:12">
      <c r="B39" s="124"/>
      <c r="C39" s="82"/>
      <c r="D39" s="82"/>
      <c r="E39" s="82"/>
      <c r="F39" s="82"/>
      <c r="G39" s="82"/>
      <c r="H39" s="82"/>
      <c r="I39" s="82"/>
      <c r="J39" s="82"/>
      <c r="K39" s="82"/>
      <c r="L39" s="125"/>
    </row>
    <row r="40" spans="2:12">
      <c r="B40" s="124"/>
      <c r="C40" s="178" t="s">
        <v>256</v>
      </c>
      <c r="D40" s="178"/>
      <c r="E40" s="178"/>
      <c r="F40" s="178"/>
      <c r="G40" s="178"/>
      <c r="H40" s="178"/>
      <c r="I40" s="178"/>
      <c r="J40" s="178"/>
      <c r="K40" s="178"/>
      <c r="L40" s="125"/>
    </row>
    <row r="41" spans="2:12">
      <c r="B41" s="124"/>
      <c r="C41" s="118" t="s">
        <v>244</v>
      </c>
      <c r="D41" s="217" t="s">
        <v>1</v>
      </c>
      <c r="E41" s="217"/>
      <c r="F41" s="217"/>
      <c r="G41" s="217"/>
      <c r="H41" s="217"/>
      <c r="I41" s="217"/>
      <c r="J41" s="104"/>
      <c r="K41" s="104"/>
      <c r="L41" s="125"/>
    </row>
    <row r="42" spans="2:12">
      <c r="B42" s="124"/>
      <c r="C42" s="118" t="s">
        <v>245</v>
      </c>
      <c r="D42" s="217" t="s">
        <v>1</v>
      </c>
      <c r="E42" s="217"/>
      <c r="F42" s="217"/>
      <c r="G42" s="217"/>
      <c r="H42" s="217"/>
      <c r="I42" s="217"/>
      <c r="J42" s="120"/>
      <c r="K42" s="120"/>
      <c r="L42" s="125"/>
    </row>
    <row r="43" spans="2:12">
      <c r="B43" s="124"/>
      <c r="C43" s="82"/>
      <c r="D43" s="82"/>
      <c r="E43" s="82"/>
      <c r="F43" s="82"/>
      <c r="G43" s="82"/>
      <c r="H43" s="82"/>
      <c r="I43" s="82"/>
      <c r="J43" s="82"/>
      <c r="K43" s="82"/>
      <c r="L43" s="125"/>
    </row>
    <row r="44" spans="2:12">
      <c r="B44" s="124"/>
      <c r="C44" s="130" t="s">
        <v>257</v>
      </c>
      <c r="D44" s="82"/>
      <c r="E44" s="82"/>
      <c r="F44" s="82"/>
      <c r="G44" s="82"/>
      <c r="H44" s="82"/>
      <c r="I44" s="219" t="s">
        <v>250</v>
      </c>
      <c r="J44" s="220"/>
      <c r="K44" s="104"/>
      <c r="L44" s="125"/>
    </row>
    <row r="45" spans="2:12">
      <c r="B45" s="124"/>
      <c r="C45" s="82"/>
      <c r="D45" s="216" t="s">
        <v>251</v>
      </c>
      <c r="E45" s="216"/>
      <c r="F45" s="216"/>
      <c r="G45" s="216"/>
      <c r="H45" s="216"/>
      <c r="I45" s="216"/>
      <c r="J45" s="82"/>
      <c r="K45" s="82"/>
      <c r="L45" s="125"/>
    </row>
    <row r="46" spans="2:12">
      <c r="B46" s="124"/>
      <c r="C46" s="82"/>
      <c r="D46" s="129"/>
      <c r="E46" s="129"/>
      <c r="F46" s="129"/>
      <c r="G46" s="129"/>
      <c r="H46" s="129"/>
      <c r="I46" s="129"/>
      <c r="J46" s="129"/>
      <c r="K46" s="129"/>
      <c r="L46" s="125"/>
    </row>
    <row r="47" spans="2:12">
      <c r="B47" s="124"/>
      <c r="C47" s="82"/>
      <c r="D47" s="129" t="s">
        <v>1</v>
      </c>
      <c r="E47" s="129"/>
      <c r="F47" s="129"/>
      <c r="G47" s="129"/>
      <c r="H47" s="129"/>
      <c r="I47" s="129"/>
      <c r="J47" s="129"/>
      <c r="K47" s="129"/>
      <c r="L47" s="125"/>
    </row>
    <row r="48" spans="2:12">
      <c r="B48" s="124"/>
      <c r="C48" s="82"/>
      <c r="D48" s="129" t="s">
        <v>260</v>
      </c>
      <c r="E48" s="129"/>
      <c r="F48" s="129"/>
      <c r="G48" s="129" t="s">
        <v>261</v>
      </c>
      <c r="H48" s="129"/>
      <c r="I48" s="129"/>
      <c r="J48" s="129"/>
      <c r="K48" s="129"/>
      <c r="L48" s="125"/>
    </row>
    <row r="49" spans="1:12">
      <c r="B49" s="124"/>
      <c r="C49" s="82"/>
      <c r="D49" s="129"/>
      <c r="E49" s="129"/>
      <c r="F49" s="129"/>
      <c r="G49" s="129"/>
      <c r="H49" s="129"/>
      <c r="I49" s="129"/>
      <c r="J49" s="129"/>
      <c r="K49" s="129"/>
      <c r="L49" s="125"/>
    </row>
    <row r="50" spans="1:12">
      <c r="B50" s="124"/>
      <c r="C50" s="82"/>
      <c r="D50" s="129"/>
      <c r="E50" s="129"/>
      <c r="F50" s="129"/>
      <c r="G50" s="129"/>
      <c r="H50" s="129"/>
      <c r="I50" s="129"/>
      <c r="J50" s="129"/>
      <c r="K50" s="129"/>
      <c r="L50" s="125"/>
    </row>
    <row r="51" spans="1:12">
      <c r="B51" s="124"/>
      <c r="C51" s="82"/>
      <c r="D51" s="129"/>
      <c r="E51" s="129"/>
      <c r="F51" s="129"/>
      <c r="G51" s="129"/>
      <c r="H51" s="129"/>
      <c r="I51" s="129"/>
      <c r="J51" s="129"/>
      <c r="K51" s="129"/>
      <c r="L51" s="125"/>
    </row>
    <row r="52" spans="1:12">
      <c r="B52" s="124"/>
      <c r="C52" s="82"/>
      <c r="D52" s="216" t="s">
        <v>259</v>
      </c>
      <c r="E52" s="216"/>
      <c r="F52" s="129"/>
      <c r="G52" s="216" t="s">
        <v>259</v>
      </c>
      <c r="H52" s="216"/>
      <c r="I52" s="216" t="s">
        <v>1</v>
      </c>
      <c r="J52" s="216"/>
      <c r="K52" s="82"/>
      <c r="L52" s="125"/>
    </row>
    <row r="53" spans="1:12">
      <c r="B53" s="124"/>
      <c r="C53" s="82"/>
      <c r="D53" s="216" t="s">
        <v>174</v>
      </c>
      <c r="E53" s="216"/>
      <c r="F53" s="129"/>
      <c r="G53" s="216" t="s">
        <v>174</v>
      </c>
      <c r="H53" s="216"/>
      <c r="I53" s="216" t="s">
        <v>1</v>
      </c>
      <c r="J53" s="216"/>
      <c r="K53" s="82"/>
      <c r="L53" s="125"/>
    </row>
    <row r="54" spans="1:12">
      <c r="B54" s="124"/>
      <c r="C54" s="82"/>
      <c r="D54" s="216" t="s">
        <v>19</v>
      </c>
      <c r="E54" s="216"/>
      <c r="F54" s="129"/>
      <c r="G54" s="216" t="s">
        <v>258</v>
      </c>
      <c r="H54" s="216"/>
      <c r="I54" s="216" t="s">
        <v>1</v>
      </c>
      <c r="J54" s="216"/>
      <c r="K54" s="82"/>
      <c r="L54" s="125"/>
    </row>
    <row r="55" spans="1:12">
      <c r="B55" s="124"/>
      <c r="C55" s="82"/>
      <c r="D55" s="129"/>
      <c r="E55" s="129"/>
      <c r="F55" s="129"/>
      <c r="G55" s="129"/>
      <c r="H55" s="129"/>
      <c r="I55" s="129"/>
      <c r="J55" s="82"/>
      <c r="K55" s="82"/>
      <c r="L55" s="125"/>
    </row>
    <row r="56" spans="1:12">
      <c r="B56" s="124"/>
      <c r="C56" s="82"/>
      <c r="D56" s="216"/>
      <c r="E56" s="216"/>
      <c r="F56" s="216"/>
      <c r="G56" s="216"/>
      <c r="H56" s="216"/>
      <c r="I56" s="216"/>
      <c r="J56" s="82"/>
      <c r="K56" s="82"/>
      <c r="L56" s="125"/>
    </row>
    <row r="57" spans="1:12">
      <c r="B57" s="126"/>
      <c r="C57" s="127"/>
      <c r="D57" s="127"/>
      <c r="E57" s="127"/>
      <c r="F57" s="127"/>
      <c r="G57" s="127"/>
      <c r="H57" s="127"/>
      <c r="I57" s="127"/>
      <c r="J57" s="127"/>
      <c r="K57" s="127"/>
      <c r="L57" s="128"/>
    </row>
    <row r="61" spans="1:12" ht="16">
      <c r="A61" s="428"/>
    </row>
    <row r="62" spans="1:12" ht="27" customHeight="1">
      <c r="A62" s="414" t="s">
        <v>610</v>
      </c>
      <c r="B62" s="414"/>
      <c r="C62" s="414"/>
      <c r="D62" s="414"/>
      <c r="E62" s="414"/>
      <c r="F62" s="414"/>
      <c r="G62" s="414"/>
      <c r="H62" s="414"/>
      <c r="I62" s="414"/>
      <c r="J62" s="414"/>
      <c r="K62" s="414"/>
    </row>
  </sheetData>
  <mergeCells count="45">
    <mergeCell ref="A62:K62"/>
    <mergeCell ref="B2:L2"/>
    <mergeCell ref="B3:I3"/>
    <mergeCell ref="J3:L3"/>
    <mergeCell ref="C4:K4"/>
    <mergeCell ref="C6:D6"/>
    <mergeCell ref="G6:K6"/>
    <mergeCell ref="C8:D8"/>
    <mergeCell ref="C11:D11"/>
    <mergeCell ref="D41:I41"/>
    <mergeCell ref="D42:I42"/>
    <mergeCell ref="I44:J44"/>
    <mergeCell ref="D22:I22"/>
    <mergeCell ref="D37:I37"/>
    <mergeCell ref="D16:I16"/>
    <mergeCell ref="D19:I19"/>
    <mergeCell ref="D20:I20"/>
    <mergeCell ref="C13:K13"/>
    <mergeCell ref="G11:K11"/>
    <mergeCell ref="D45:I45"/>
    <mergeCell ref="D38:I38"/>
    <mergeCell ref="C18:K18"/>
    <mergeCell ref="C24:K24"/>
    <mergeCell ref="C30:K30"/>
    <mergeCell ref="C36:K36"/>
    <mergeCell ref="C40:K40"/>
    <mergeCell ref="D25:I25"/>
    <mergeCell ref="D26:I26"/>
    <mergeCell ref="D27:I27"/>
    <mergeCell ref="D28:I28"/>
    <mergeCell ref="D31:I31"/>
    <mergeCell ref="D32:I32"/>
    <mergeCell ref="D33:I33"/>
    <mergeCell ref="D34:I34"/>
    <mergeCell ref="D21:I21"/>
    <mergeCell ref="D56:I56"/>
    <mergeCell ref="D53:E53"/>
    <mergeCell ref="D54:E54"/>
    <mergeCell ref="G53:H53"/>
    <mergeCell ref="G54:H54"/>
    <mergeCell ref="D52:E52"/>
    <mergeCell ref="G52:H52"/>
    <mergeCell ref="I52:J52"/>
    <mergeCell ref="I53:J53"/>
    <mergeCell ref="I54:J54"/>
  </mergeCells>
  <printOptions horizontalCentered="1" verticalCentered="1"/>
  <pageMargins left="0" right="0" top="0.15748031496062992" bottom="0.74803149606299213" header="0" footer="0"/>
  <pageSetup scale="80"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A4FBAB-D4E6-3C43-BBC3-3BD9FD671A36}">
  <sheetPr>
    <tabColor rgb="FF00B0F0"/>
  </sheetPr>
  <dimension ref="A2:L29"/>
  <sheetViews>
    <sheetView zoomScale="110" zoomScaleNormal="110" workbookViewId="0">
      <selection activeCell="C9" sqref="C9:H10"/>
    </sheetView>
  </sheetViews>
  <sheetFormatPr baseColWidth="10" defaultColWidth="9.5" defaultRowHeight="16"/>
  <cols>
    <col min="1" max="1" width="1.83203125" style="1" customWidth="1"/>
    <col min="2" max="2" width="5.83203125" style="2" customWidth="1"/>
    <col min="3" max="3" width="24.83203125" style="3" customWidth="1"/>
    <col min="4" max="4" width="25.83203125" style="9" customWidth="1"/>
    <col min="5" max="5" width="18.83203125" style="5" customWidth="1"/>
    <col min="6" max="6" width="12.83203125" style="6" customWidth="1"/>
    <col min="7" max="7" width="10.83203125" style="6" customWidth="1"/>
    <col min="8" max="8" width="7.83203125" style="6" customWidth="1"/>
    <col min="9" max="9" width="5.5" style="1" customWidth="1"/>
    <col min="10" max="16384" width="9.5" style="1"/>
  </cols>
  <sheetData>
    <row r="2" spans="1:12" ht="16" customHeight="1">
      <c r="B2" s="139" t="s">
        <v>1</v>
      </c>
      <c r="C2" s="139"/>
      <c r="D2" s="139"/>
      <c r="E2" s="139"/>
      <c r="F2" s="139"/>
      <c r="G2" s="139"/>
      <c r="H2" s="139"/>
    </row>
    <row r="3" spans="1:12" ht="16" customHeight="1">
      <c r="B3" s="140" t="s">
        <v>15</v>
      </c>
      <c r="C3" s="140"/>
      <c r="D3" s="140"/>
      <c r="E3" s="140"/>
      <c r="F3" s="140"/>
      <c r="G3" s="140"/>
      <c r="H3" s="140"/>
      <c r="I3" s="140"/>
      <c r="J3" s="140"/>
      <c r="K3" s="140"/>
      <c r="L3" s="140"/>
    </row>
    <row r="4" spans="1:12" ht="16" customHeight="1">
      <c r="B4" s="140" t="s">
        <v>16</v>
      </c>
      <c r="C4" s="140"/>
      <c r="D4" s="140"/>
      <c r="E4" s="140"/>
      <c r="F4" s="140"/>
      <c r="G4" s="140"/>
      <c r="H4" s="140"/>
      <c r="I4" s="140"/>
      <c r="J4" s="140"/>
      <c r="K4" s="140"/>
      <c r="L4" s="140"/>
    </row>
    <row r="6" spans="1:12">
      <c r="B6" s="141" t="s">
        <v>1</v>
      </c>
      <c r="C6" s="141"/>
      <c r="D6" s="141"/>
      <c r="E6" s="141"/>
      <c r="F6" s="141"/>
      <c r="G6" s="141"/>
      <c r="H6" s="141"/>
    </row>
    <row r="7" spans="1:12" ht="17" customHeight="1">
      <c r="A7" s="11"/>
      <c r="B7" s="12"/>
      <c r="C7" s="142" t="s">
        <v>4</v>
      </c>
      <c r="D7" s="142"/>
      <c r="E7" s="142"/>
      <c r="F7" s="142"/>
      <c r="G7" s="142"/>
      <c r="H7" s="142"/>
    </row>
    <row r="8" spans="1:12" ht="16" customHeight="1">
      <c r="A8" s="11"/>
      <c r="B8" s="12"/>
      <c r="C8" s="138" t="s">
        <v>1</v>
      </c>
      <c r="D8" s="138"/>
      <c r="E8" s="138"/>
      <c r="F8" s="138"/>
      <c r="G8" s="13"/>
      <c r="H8" s="14" t="s">
        <v>1</v>
      </c>
    </row>
    <row r="9" spans="1:12">
      <c r="A9" s="11"/>
      <c r="B9" s="12"/>
      <c r="C9" s="414" t="s">
        <v>5</v>
      </c>
      <c r="D9" s="414"/>
      <c r="E9" s="414"/>
      <c r="F9" s="414"/>
      <c r="G9" s="414"/>
      <c r="H9" s="414"/>
    </row>
    <row r="10" spans="1:12">
      <c r="A10" s="11"/>
      <c r="B10" s="12"/>
      <c r="C10" s="414"/>
      <c r="D10" s="414"/>
      <c r="E10" s="414"/>
      <c r="F10" s="414"/>
      <c r="G10" s="414"/>
      <c r="H10" s="414"/>
    </row>
    <row r="11" spans="1:12">
      <c r="A11" s="11"/>
      <c r="B11" s="12"/>
      <c r="C11" s="15"/>
      <c r="D11" s="16"/>
      <c r="E11" s="17"/>
      <c r="F11" s="7"/>
      <c r="G11" s="7"/>
      <c r="H11" s="7"/>
    </row>
    <row r="12" spans="1:12" ht="16" customHeight="1">
      <c r="B12" s="145" t="s">
        <v>0</v>
      </c>
      <c r="C12" s="145" t="s">
        <v>17</v>
      </c>
      <c r="D12" s="145" t="s">
        <v>18</v>
      </c>
      <c r="E12" s="145" t="s">
        <v>19</v>
      </c>
      <c r="F12" s="145" t="s">
        <v>20</v>
      </c>
      <c r="G12" s="144" t="s">
        <v>21</v>
      </c>
      <c r="H12" s="144" t="s">
        <v>22</v>
      </c>
      <c r="I12" s="143" t="s">
        <v>93</v>
      </c>
      <c r="J12" s="143" t="s">
        <v>94</v>
      </c>
      <c r="K12" s="143"/>
      <c r="L12" s="144" t="s">
        <v>23</v>
      </c>
    </row>
    <row r="13" spans="1:12">
      <c r="B13" s="145"/>
      <c r="C13" s="145"/>
      <c r="D13" s="145"/>
      <c r="E13" s="145"/>
      <c r="F13" s="145"/>
      <c r="G13" s="144"/>
      <c r="H13" s="144"/>
      <c r="I13" s="143"/>
      <c r="J13" s="90" t="s">
        <v>24</v>
      </c>
      <c r="K13" s="95" t="s">
        <v>95</v>
      </c>
      <c r="L13" s="144"/>
    </row>
    <row r="14" spans="1:12">
      <c r="B14" s="10"/>
      <c r="C14" s="10"/>
      <c r="D14" s="10"/>
      <c r="E14" s="10"/>
      <c r="F14" s="10"/>
      <c r="G14" s="10"/>
      <c r="H14" s="10"/>
      <c r="I14" s="10"/>
      <c r="J14" s="10"/>
      <c r="K14" s="10"/>
      <c r="L14" s="10"/>
    </row>
    <row r="15" spans="1:12">
      <c r="B15" s="10"/>
      <c r="C15" s="10"/>
      <c r="D15" s="10"/>
      <c r="E15" s="10"/>
      <c r="F15" s="10"/>
      <c r="G15" s="10"/>
      <c r="H15" s="10"/>
      <c r="I15" s="10"/>
      <c r="J15" s="10"/>
      <c r="K15" s="10"/>
      <c r="L15" s="10"/>
    </row>
    <row r="16" spans="1:12">
      <c r="B16" s="10"/>
      <c r="C16" s="10"/>
      <c r="D16" s="10"/>
      <c r="E16" s="10"/>
      <c r="F16" s="10"/>
      <c r="G16" s="10"/>
      <c r="H16" s="10"/>
      <c r="I16" s="10"/>
      <c r="J16" s="10"/>
      <c r="K16" s="10"/>
      <c r="L16" s="10"/>
    </row>
    <row r="17" spans="2:12">
      <c r="B17" s="10"/>
      <c r="C17" s="10"/>
      <c r="D17" s="10"/>
      <c r="E17" s="10"/>
      <c r="F17" s="10"/>
      <c r="G17" s="10"/>
      <c r="H17" s="10"/>
      <c r="I17" s="10"/>
      <c r="J17" s="10"/>
      <c r="K17" s="10"/>
      <c r="L17" s="10"/>
    </row>
    <row r="18" spans="2:12">
      <c r="B18" s="10"/>
      <c r="C18" s="10"/>
      <c r="D18" s="10"/>
      <c r="E18" s="10"/>
      <c r="F18" s="10"/>
      <c r="G18" s="10"/>
      <c r="H18" s="10"/>
      <c r="I18" s="10"/>
      <c r="J18" s="10"/>
      <c r="K18" s="10"/>
      <c r="L18" s="10"/>
    </row>
    <row r="19" spans="2:12">
      <c r="B19" s="10"/>
      <c r="C19" s="10"/>
      <c r="D19" s="10"/>
      <c r="E19" s="10"/>
      <c r="F19" s="10"/>
      <c r="G19" s="10"/>
      <c r="H19" s="10"/>
      <c r="I19" s="10"/>
      <c r="J19" s="10"/>
      <c r="K19" s="10"/>
      <c r="L19" s="10"/>
    </row>
    <row r="20" spans="2:12">
      <c r="B20" s="10"/>
      <c r="C20" s="10"/>
      <c r="D20" s="10"/>
      <c r="E20" s="10"/>
      <c r="F20" s="10"/>
      <c r="G20" s="10"/>
      <c r="H20" s="10"/>
      <c r="I20" s="10"/>
      <c r="J20" s="10"/>
      <c r="K20" s="10"/>
      <c r="L20" s="10"/>
    </row>
    <row r="21" spans="2:12">
      <c r="B21" s="10"/>
      <c r="C21" s="10"/>
      <c r="D21" s="10"/>
      <c r="E21" s="10"/>
      <c r="F21" s="10"/>
      <c r="G21" s="10"/>
      <c r="H21" s="10"/>
      <c r="I21" s="10"/>
      <c r="J21" s="10"/>
      <c r="K21" s="10"/>
      <c r="L21" s="10"/>
    </row>
    <row r="22" spans="2:12">
      <c r="B22" s="63"/>
      <c r="C22" s="63"/>
      <c r="D22" s="63"/>
      <c r="E22" s="63"/>
      <c r="F22" s="63"/>
      <c r="G22" s="63"/>
      <c r="H22" s="63"/>
      <c r="I22" s="63"/>
      <c r="J22" s="63"/>
      <c r="K22" s="63"/>
      <c r="L22" s="63"/>
    </row>
    <row r="23" spans="2:12">
      <c r="B23" s="64"/>
      <c r="C23" s="64"/>
      <c r="D23" s="64"/>
      <c r="E23" s="63"/>
      <c r="F23" s="63"/>
      <c r="G23" s="63"/>
      <c r="H23" s="63"/>
      <c r="I23" s="63"/>
      <c r="J23" s="63"/>
      <c r="K23" s="63"/>
      <c r="L23" s="63"/>
    </row>
    <row r="24" spans="2:12">
      <c r="B24" s="69" t="s">
        <v>96</v>
      </c>
      <c r="C24" s="69"/>
      <c r="D24" s="69"/>
      <c r="E24" s="63"/>
      <c r="F24" s="63"/>
      <c r="G24" s="63"/>
      <c r="H24" s="63"/>
      <c r="I24" s="63"/>
      <c r="J24" s="63"/>
      <c r="K24" s="63"/>
      <c r="L24" s="63"/>
    </row>
    <row r="25" spans="2:12">
      <c r="B25" s="69" t="s">
        <v>97</v>
      </c>
      <c r="C25" s="69"/>
      <c r="D25" s="69"/>
      <c r="E25" s="63"/>
      <c r="F25" s="63"/>
      <c r="G25" s="63"/>
      <c r="H25" s="63"/>
      <c r="I25" s="63"/>
      <c r="J25" s="63"/>
      <c r="K25" s="63"/>
      <c r="L25" s="63"/>
    </row>
    <row r="26" spans="2:12">
      <c r="B26" s="69" t="s">
        <v>262</v>
      </c>
      <c r="C26" s="69"/>
      <c r="D26" s="69"/>
      <c r="E26" s="63"/>
      <c r="F26" s="63"/>
      <c r="G26" s="63"/>
      <c r="H26" s="63"/>
      <c r="I26" s="63"/>
      <c r="J26" s="63"/>
      <c r="K26" s="63"/>
      <c r="L26" s="63"/>
    </row>
    <row r="27" spans="2:12">
      <c r="B27" s="65"/>
      <c r="C27" s="66"/>
      <c r="D27" s="67"/>
    </row>
    <row r="28" spans="2:12">
      <c r="B28" s="65"/>
      <c r="C28" s="66"/>
      <c r="D28" s="67"/>
    </row>
    <row r="29" spans="2:12">
      <c r="D29" s="18"/>
    </row>
  </sheetData>
  <mergeCells count="17">
    <mergeCell ref="I12:I13"/>
    <mergeCell ref="J12:K12"/>
    <mergeCell ref="L12:L13"/>
    <mergeCell ref="C9:H10"/>
    <mergeCell ref="B12:B13"/>
    <mergeCell ref="C12:C13"/>
    <mergeCell ref="D12:D13"/>
    <mergeCell ref="E12:E13"/>
    <mergeCell ref="F12:F13"/>
    <mergeCell ref="G12:G13"/>
    <mergeCell ref="H12:H13"/>
    <mergeCell ref="C8:F8"/>
    <mergeCell ref="B2:H2"/>
    <mergeCell ref="B6:H6"/>
    <mergeCell ref="C7:H7"/>
    <mergeCell ref="B3:L3"/>
    <mergeCell ref="B4:L4"/>
  </mergeCells>
  <printOptions horizontalCentered="1"/>
  <pageMargins left="0" right="0" top="0.74803149606299213" bottom="0.74803149606299213" header="0.31496062992125984" footer="0.31496062992125984"/>
  <pageSetup orientation="portrait" horizontalDpi="0" verticalDpi="0"/>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A726B6-EE70-C849-A25C-69C4A105B1DB}">
  <sheetPr>
    <tabColor rgb="FFFF0000"/>
  </sheetPr>
  <dimension ref="A2:L26"/>
  <sheetViews>
    <sheetView zoomScale="110" zoomScaleNormal="110" workbookViewId="0">
      <selection activeCell="B3" sqref="B3:L3"/>
    </sheetView>
  </sheetViews>
  <sheetFormatPr baseColWidth="10" defaultColWidth="9.5" defaultRowHeight="16"/>
  <cols>
    <col min="1" max="1" width="1.83203125" style="1" customWidth="1"/>
    <col min="2" max="2" width="5.83203125" style="2" customWidth="1"/>
    <col min="3" max="3" width="24.83203125" style="3" customWidth="1"/>
    <col min="4" max="4" width="15.6640625" style="54" customWidth="1"/>
    <col min="5" max="5" width="15.6640625" style="5" customWidth="1"/>
    <col min="6" max="6" width="15.6640625" style="6" customWidth="1"/>
    <col min="7" max="7" width="15.83203125" style="6" customWidth="1"/>
    <col min="8" max="8" width="16" style="6" customWidth="1"/>
    <col min="9" max="11" width="11.83203125" style="6" customWidth="1"/>
    <col min="12" max="12" width="11.83203125" style="1" customWidth="1"/>
    <col min="13" max="16384" width="9.5" style="1"/>
  </cols>
  <sheetData>
    <row r="2" spans="1:12" ht="16" customHeight="1">
      <c r="B2" s="139" t="s">
        <v>1</v>
      </c>
      <c r="C2" s="139"/>
      <c r="D2" s="139"/>
      <c r="E2" s="139"/>
      <c r="F2" s="139"/>
      <c r="G2" s="139"/>
      <c r="H2" s="139"/>
      <c r="I2" s="139"/>
      <c r="J2" s="131"/>
      <c r="K2" s="131"/>
    </row>
    <row r="3" spans="1:12" ht="16" customHeight="1">
      <c r="B3" s="140" t="s">
        <v>178</v>
      </c>
      <c r="C3" s="140"/>
      <c r="D3" s="140"/>
      <c r="E3" s="140"/>
      <c r="F3" s="140"/>
      <c r="G3" s="140"/>
      <c r="H3" s="140"/>
      <c r="I3" s="140"/>
      <c r="J3" s="140"/>
      <c r="K3" s="140"/>
      <c r="L3" s="140"/>
    </row>
    <row r="4" spans="1:12" ht="16" customHeight="1">
      <c r="B4" s="140" t="s">
        <v>179</v>
      </c>
      <c r="C4" s="140"/>
      <c r="D4" s="140"/>
      <c r="E4" s="140"/>
      <c r="F4" s="140"/>
      <c r="G4" s="140"/>
      <c r="H4" s="140"/>
      <c r="I4" s="140"/>
      <c r="J4" s="140"/>
      <c r="K4" s="140"/>
      <c r="L4" s="140"/>
    </row>
    <row r="6" spans="1:12">
      <c r="B6" s="141" t="s">
        <v>1</v>
      </c>
      <c r="C6" s="141"/>
      <c r="D6" s="141"/>
      <c r="E6" s="141"/>
      <c r="F6" s="141"/>
      <c r="G6" s="141"/>
      <c r="H6" s="141"/>
      <c r="I6" s="141"/>
      <c r="J6" s="132"/>
      <c r="K6" s="132"/>
    </row>
    <row r="7" spans="1:12" ht="17" customHeight="1">
      <c r="A7" s="11"/>
      <c r="B7" s="12"/>
      <c r="C7" s="142" t="s">
        <v>4</v>
      </c>
      <c r="D7" s="142"/>
      <c r="E7" s="142"/>
      <c r="F7" s="142"/>
      <c r="G7" s="142"/>
      <c r="H7" s="142"/>
      <c r="I7" s="142"/>
      <c r="J7" s="133"/>
      <c r="K7" s="133"/>
    </row>
    <row r="8" spans="1:12" ht="16" customHeight="1">
      <c r="A8" s="11"/>
      <c r="B8" s="12"/>
      <c r="C8" s="138" t="s">
        <v>1</v>
      </c>
      <c r="D8" s="138"/>
      <c r="E8" s="138"/>
      <c r="F8" s="138"/>
      <c r="G8" s="13"/>
      <c r="H8" s="13"/>
      <c r="I8" s="14" t="s">
        <v>1</v>
      </c>
      <c r="J8" s="14"/>
      <c r="K8" s="14"/>
    </row>
    <row r="9" spans="1:12">
      <c r="A9" s="11"/>
      <c r="B9" s="145" t="s">
        <v>0</v>
      </c>
      <c r="C9" s="145" t="s">
        <v>189</v>
      </c>
      <c r="D9" s="412" t="s">
        <v>180</v>
      </c>
      <c r="E9" s="413"/>
      <c r="F9" s="413"/>
      <c r="G9" s="413"/>
      <c r="H9" s="413"/>
      <c r="I9" s="413"/>
      <c r="J9" s="413"/>
      <c r="K9" s="413"/>
      <c r="L9" s="413"/>
    </row>
    <row r="10" spans="1:12" ht="30" customHeight="1">
      <c r="A10" s="11"/>
      <c r="B10" s="145"/>
      <c r="C10" s="145"/>
      <c r="D10" s="94" t="s">
        <v>181</v>
      </c>
      <c r="E10" s="94" t="s">
        <v>190</v>
      </c>
      <c r="F10" s="94" t="s">
        <v>191</v>
      </c>
      <c r="G10" s="94" t="s">
        <v>192</v>
      </c>
      <c r="H10" s="94" t="s">
        <v>596</v>
      </c>
      <c r="I10" s="94" t="s">
        <v>89</v>
      </c>
      <c r="J10" s="94" t="s">
        <v>45</v>
      </c>
      <c r="K10" s="94" t="s">
        <v>597</v>
      </c>
      <c r="L10" s="94" t="s">
        <v>182</v>
      </c>
    </row>
    <row r="11" spans="1:12">
      <c r="B11" s="10">
        <v>1</v>
      </c>
      <c r="C11" s="84" t="s">
        <v>183</v>
      </c>
      <c r="D11" s="10"/>
      <c r="E11" s="10"/>
      <c r="F11" s="10"/>
      <c r="G11" s="10"/>
      <c r="H11" s="10"/>
      <c r="I11" s="10"/>
      <c r="J11" s="10"/>
      <c r="K11" s="10"/>
      <c r="L11" s="10"/>
    </row>
    <row r="12" spans="1:12">
      <c r="B12" s="10">
        <v>2</v>
      </c>
      <c r="C12" s="84" t="s">
        <v>144</v>
      </c>
      <c r="D12" s="10"/>
      <c r="E12" s="10"/>
      <c r="F12" s="10"/>
      <c r="G12" s="10"/>
      <c r="H12" s="10"/>
      <c r="I12" s="10"/>
      <c r="J12" s="10"/>
      <c r="K12" s="10"/>
      <c r="L12" s="10"/>
    </row>
    <row r="13" spans="1:12">
      <c r="B13" s="10">
        <v>3</v>
      </c>
      <c r="C13" s="84" t="s">
        <v>184</v>
      </c>
      <c r="D13" s="10"/>
      <c r="E13" s="10"/>
      <c r="F13" s="10"/>
      <c r="G13" s="10"/>
      <c r="H13" s="10"/>
      <c r="I13" s="10"/>
      <c r="J13" s="10"/>
      <c r="K13" s="10"/>
      <c r="L13" s="10"/>
    </row>
    <row r="14" spans="1:12">
      <c r="B14" s="10">
        <v>4</v>
      </c>
      <c r="C14" s="84" t="s">
        <v>185</v>
      </c>
      <c r="D14" s="10"/>
      <c r="E14" s="10"/>
      <c r="F14" s="10"/>
      <c r="G14" s="10"/>
      <c r="H14" s="10"/>
      <c r="I14" s="10"/>
      <c r="J14" s="10"/>
      <c r="K14" s="10"/>
      <c r="L14" s="10"/>
    </row>
    <row r="15" spans="1:12" ht="53" customHeight="1">
      <c r="B15" s="10">
        <v>5</v>
      </c>
      <c r="C15" s="84" t="s">
        <v>595</v>
      </c>
      <c r="D15" s="10"/>
      <c r="E15" s="10"/>
      <c r="F15" s="10"/>
      <c r="G15" s="10"/>
      <c r="H15" s="10"/>
      <c r="I15" s="10"/>
      <c r="J15" s="10"/>
      <c r="K15" s="10"/>
      <c r="L15" s="10"/>
    </row>
    <row r="16" spans="1:12">
      <c r="B16" s="10">
        <v>6</v>
      </c>
      <c r="C16" s="84" t="s">
        <v>186</v>
      </c>
      <c r="D16" s="10"/>
      <c r="E16" s="10"/>
      <c r="F16" s="10"/>
      <c r="G16" s="10"/>
      <c r="H16" s="10"/>
      <c r="I16" s="10"/>
      <c r="J16" s="10"/>
      <c r="K16" s="10"/>
      <c r="L16" s="10"/>
    </row>
    <row r="17" spans="2:12">
      <c r="B17" s="10">
        <v>7</v>
      </c>
      <c r="C17" s="84" t="s">
        <v>18</v>
      </c>
      <c r="D17" s="10"/>
      <c r="E17" s="10"/>
      <c r="F17" s="10"/>
      <c r="G17" s="10"/>
      <c r="H17" s="10"/>
      <c r="I17" s="10"/>
      <c r="J17" s="10"/>
      <c r="K17" s="10"/>
      <c r="L17" s="10"/>
    </row>
    <row r="18" spans="2:12">
      <c r="B18" s="10">
        <v>8</v>
      </c>
      <c r="C18" s="84" t="s">
        <v>20</v>
      </c>
      <c r="D18" s="10"/>
      <c r="E18" s="10"/>
      <c r="F18" s="10"/>
      <c r="G18" s="10"/>
      <c r="H18" s="10"/>
      <c r="I18" s="10"/>
      <c r="J18" s="10"/>
      <c r="K18" s="10"/>
      <c r="L18" s="10"/>
    </row>
    <row r="19" spans="2:12">
      <c r="B19" s="10">
        <v>9</v>
      </c>
      <c r="C19" s="84" t="s">
        <v>187</v>
      </c>
      <c r="D19" s="10"/>
      <c r="E19" s="10"/>
      <c r="F19" s="10"/>
      <c r="G19" s="10"/>
      <c r="H19" s="10"/>
      <c r="I19" s="10"/>
      <c r="J19" s="10"/>
      <c r="K19" s="10"/>
      <c r="L19" s="10"/>
    </row>
    <row r="20" spans="2:12">
      <c r="B20" s="10">
        <v>10</v>
      </c>
      <c r="C20" s="84" t="s">
        <v>188</v>
      </c>
      <c r="D20" s="10"/>
      <c r="E20" s="10"/>
      <c r="F20" s="10"/>
      <c r="G20" s="10"/>
      <c r="H20" s="10"/>
      <c r="I20" s="10"/>
      <c r="J20" s="10"/>
      <c r="K20" s="10"/>
      <c r="L20" s="10"/>
    </row>
    <row r="22" spans="2:12" ht="16" customHeight="1">
      <c r="C22" s="146"/>
      <c r="D22" s="146"/>
      <c r="E22" s="146"/>
      <c r="F22" s="146"/>
      <c r="G22" s="146"/>
      <c r="H22" s="146"/>
      <c r="I22" s="146"/>
      <c r="J22" s="134"/>
      <c r="K22" s="134"/>
    </row>
    <row r="23" spans="2:12">
      <c r="C23" s="146"/>
      <c r="D23" s="146"/>
      <c r="E23" s="146"/>
      <c r="F23" s="146"/>
      <c r="G23" s="146"/>
      <c r="H23" s="146"/>
      <c r="I23" s="146"/>
      <c r="J23" s="134"/>
      <c r="K23" s="134"/>
    </row>
    <row r="26" spans="2:12" ht="93" customHeight="1">
      <c r="C26" s="410" t="s">
        <v>594</v>
      </c>
      <c r="D26" s="410"/>
      <c r="E26" s="410"/>
      <c r="F26" s="410"/>
      <c r="G26" s="410"/>
      <c r="H26" s="410"/>
      <c r="I26" s="410"/>
      <c r="J26" s="411"/>
      <c r="K26" s="411"/>
    </row>
  </sheetData>
  <mergeCells count="11">
    <mergeCell ref="C26:I26"/>
    <mergeCell ref="D9:L9"/>
    <mergeCell ref="B3:L3"/>
    <mergeCell ref="B4:L4"/>
    <mergeCell ref="C22:I23"/>
    <mergeCell ref="B9:B10"/>
    <mergeCell ref="C9:C10"/>
    <mergeCell ref="B2:I2"/>
    <mergeCell ref="B6:I6"/>
    <mergeCell ref="C7:I7"/>
    <mergeCell ref="C8:F8"/>
  </mergeCells>
  <printOptions horizontalCentered="1"/>
  <pageMargins left="0" right="0" top="0.74803149606299213" bottom="0.74803149606299213" header="0.31496062992125984" footer="0.31496062992125984"/>
  <pageSetup orientation="portrait" horizontalDpi="0" verticalDpi="0"/>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8EB47B-BB17-C649-9764-BF65EDA7543A}">
  <sheetPr>
    <tabColor rgb="FF00B050"/>
  </sheetPr>
  <dimension ref="A2:I40"/>
  <sheetViews>
    <sheetView zoomScale="115" zoomScaleNormal="115" workbookViewId="0">
      <selection activeCell="B3" sqref="B3:I3"/>
    </sheetView>
  </sheetViews>
  <sheetFormatPr baseColWidth="10" defaultColWidth="9.5" defaultRowHeight="16"/>
  <cols>
    <col min="1" max="1" width="1.83203125" style="1" customWidth="1"/>
    <col min="2" max="2" width="11.1640625" style="2" customWidth="1"/>
    <col min="3" max="3" width="4.83203125" style="3" customWidth="1"/>
    <col min="4" max="4" width="34.83203125" style="54" customWidth="1"/>
    <col min="5" max="5" width="18.83203125" style="5" customWidth="1"/>
    <col min="6" max="8" width="18.83203125" style="6" customWidth="1"/>
    <col min="9" max="9" width="18.83203125" style="1" customWidth="1"/>
    <col min="10" max="16384" width="9.5" style="1"/>
  </cols>
  <sheetData>
    <row r="2" spans="1:9" ht="16" customHeight="1">
      <c r="B2" s="139" t="s">
        <v>1</v>
      </c>
      <c r="C2" s="139"/>
      <c r="D2" s="139"/>
      <c r="E2" s="139"/>
      <c r="F2" s="139"/>
      <c r="G2" s="139"/>
      <c r="H2" s="139"/>
    </row>
    <row r="3" spans="1:9" ht="16" customHeight="1">
      <c r="B3" s="140" t="s">
        <v>157</v>
      </c>
      <c r="C3" s="140"/>
      <c r="D3" s="140"/>
      <c r="E3" s="140"/>
      <c r="F3" s="140"/>
      <c r="G3" s="140"/>
      <c r="H3" s="140"/>
      <c r="I3" s="140"/>
    </row>
    <row r="4" spans="1:9" ht="16" customHeight="1">
      <c r="B4" s="140" t="s">
        <v>156</v>
      </c>
      <c r="C4" s="140"/>
      <c r="D4" s="140"/>
      <c r="E4" s="140"/>
      <c r="F4" s="140"/>
      <c r="G4" s="140"/>
      <c r="H4" s="140"/>
      <c r="I4" s="140"/>
    </row>
    <row r="6" spans="1:9">
      <c r="B6" s="141" t="s">
        <v>1</v>
      </c>
      <c r="C6" s="141"/>
      <c r="D6" s="141"/>
      <c r="E6" s="141"/>
      <c r="F6" s="141"/>
      <c r="G6" s="141"/>
      <c r="H6" s="141"/>
    </row>
    <row r="7" spans="1:9" ht="17" customHeight="1">
      <c r="A7" s="11"/>
      <c r="B7" s="12"/>
      <c r="C7" s="142" t="s">
        <v>4</v>
      </c>
      <c r="D7" s="142"/>
      <c r="E7" s="142"/>
      <c r="F7" s="142"/>
      <c r="G7" s="142"/>
      <c r="H7" s="142"/>
    </row>
    <row r="8" spans="1:9" ht="16" customHeight="1">
      <c r="A8" s="11"/>
      <c r="B8" s="12"/>
      <c r="C8" s="138" t="s">
        <v>1</v>
      </c>
      <c r="D8" s="138"/>
      <c r="E8" s="138"/>
      <c r="F8" s="138"/>
      <c r="G8" s="13"/>
      <c r="H8" s="14" t="s">
        <v>1</v>
      </c>
    </row>
    <row r="9" spans="1:9" ht="22" customHeight="1">
      <c r="B9" s="144" t="s">
        <v>158</v>
      </c>
      <c r="C9" s="144" t="s">
        <v>0</v>
      </c>
      <c r="D9" s="144" t="s">
        <v>159</v>
      </c>
      <c r="E9" s="144" t="s">
        <v>160</v>
      </c>
      <c r="F9" s="144"/>
      <c r="G9" s="144"/>
      <c r="H9" s="144"/>
      <c r="I9" s="144"/>
    </row>
    <row r="10" spans="1:9">
      <c r="B10" s="144"/>
      <c r="C10" s="144"/>
      <c r="D10" s="144"/>
      <c r="E10" s="92">
        <v>1</v>
      </c>
      <c r="F10" s="92">
        <v>2</v>
      </c>
      <c r="G10" s="92">
        <v>3</v>
      </c>
      <c r="H10" s="92">
        <v>4</v>
      </c>
      <c r="I10" s="92">
        <v>5</v>
      </c>
    </row>
    <row r="11" spans="1:9">
      <c r="B11" s="147" t="s">
        <v>161</v>
      </c>
      <c r="C11" s="76">
        <v>1</v>
      </c>
      <c r="D11" s="68" t="s">
        <v>162</v>
      </c>
      <c r="E11" s="68"/>
      <c r="F11" s="68"/>
      <c r="G11" s="68"/>
      <c r="H11" s="68"/>
      <c r="I11" s="68"/>
    </row>
    <row r="12" spans="1:9">
      <c r="B12" s="147"/>
      <c r="C12" s="76">
        <v>2</v>
      </c>
      <c r="D12" s="68" t="s">
        <v>20</v>
      </c>
      <c r="E12" s="68"/>
      <c r="F12" s="68"/>
      <c r="G12" s="68"/>
      <c r="H12" s="68"/>
      <c r="I12" s="68"/>
    </row>
    <row r="13" spans="1:9">
      <c r="B13" s="147"/>
      <c r="C13" s="76">
        <v>3</v>
      </c>
      <c r="D13" s="68" t="s">
        <v>163</v>
      </c>
      <c r="E13" s="68"/>
      <c r="F13" s="68"/>
      <c r="G13" s="68"/>
      <c r="H13" s="68"/>
      <c r="I13" s="68"/>
    </row>
    <row r="14" spans="1:9">
      <c r="B14" s="147"/>
      <c r="C14" s="76">
        <v>4</v>
      </c>
      <c r="D14" s="68" t="s">
        <v>164</v>
      </c>
      <c r="E14" s="68"/>
      <c r="F14" s="68"/>
      <c r="G14" s="68"/>
      <c r="H14" s="68"/>
      <c r="I14" s="68"/>
    </row>
    <row r="15" spans="1:9">
      <c r="B15" s="147"/>
      <c r="C15" s="76">
        <v>5</v>
      </c>
      <c r="D15" s="68" t="s">
        <v>165</v>
      </c>
      <c r="E15" s="68"/>
      <c r="F15" s="68"/>
      <c r="G15" s="68"/>
      <c r="H15" s="68"/>
      <c r="I15" s="68"/>
    </row>
    <row r="16" spans="1:9">
      <c r="B16" s="147"/>
      <c r="C16" s="76">
        <v>6</v>
      </c>
      <c r="D16" s="68" t="s">
        <v>166</v>
      </c>
      <c r="E16" s="68"/>
      <c r="F16" s="68"/>
      <c r="G16" s="68"/>
      <c r="H16" s="68"/>
      <c r="I16" s="68"/>
    </row>
    <row r="17" spans="2:9">
      <c r="B17" s="147"/>
      <c r="C17" s="76">
        <v>7</v>
      </c>
      <c r="D17" s="68" t="s">
        <v>167</v>
      </c>
      <c r="E17" s="68"/>
      <c r="F17" s="68"/>
      <c r="G17" s="68"/>
      <c r="H17" s="68"/>
      <c r="I17" s="68"/>
    </row>
    <row r="18" spans="2:9">
      <c r="B18" s="147"/>
      <c r="C18" s="76">
        <v>8</v>
      </c>
      <c r="D18" s="68" t="s">
        <v>168</v>
      </c>
      <c r="E18" s="68"/>
      <c r="F18" s="68"/>
      <c r="G18" s="68"/>
      <c r="H18" s="68"/>
      <c r="I18" s="68"/>
    </row>
    <row r="19" spans="2:9">
      <c r="B19" s="147"/>
      <c r="C19" s="76">
        <v>9</v>
      </c>
      <c r="D19" s="68" t="s">
        <v>169</v>
      </c>
      <c r="E19" s="68"/>
      <c r="F19" s="68"/>
      <c r="G19" s="68"/>
      <c r="H19" s="68"/>
      <c r="I19" s="68"/>
    </row>
    <row r="20" spans="2:9">
      <c r="B20" s="147"/>
      <c r="C20" s="76">
        <v>10</v>
      </c>
      <c r="D20" s="68" t="s">
        <v>199</v>
      </c>
      <c r="E20" s="68"/>
      <c r="F20" s="68"/>
      <c r="G20" s="68"/>
      <c r="H20" s="68"/>
      <c r="I20" s="68"/>
    </row>
    <row r="21" spans="2:9">
      <c r="B21" s="147"/>
      <c r="C21" s="76">
        <v>11</v>
      </c>
      <c r="D21" s="68" t="s">
        <v>170</v>
      </c>
      <c r="E21" s="68"/>
      <c r="F21" s="68"/>
      <c r="G21" s="68"/>
      <c r="H21" s="68"/>
      <c r="I21" s="68"/>
    </row>
    <row r="22" spans="2:9">
      <c r="B22" s="147"/>
      <c r="C22" s="76">
        <v>12</v>
      </c>
      <c r="D22" s="68" t="s">
        <v>171</v>
      </c>
      <c r="E22" s="68"/>
      <c r="F22" s="68"/>
      <c r="G22" s="68"/>
      <c r="H22" s="68"/>
      <c r="I22" s="68"/>
    </row>
    <row r="23" spans="2:9" ht="42">
      <c r="B23" s="147"/>
      <c r="C23" s="76">
        <v>13</v>
      </c>
      <c r="D23" s="68" t="s">
        <v>172</v>
      </c>
      <c r="E23" s="68"/>
      <c r="F23" s="68"/>
      <c r="G23" s="68"/>
      <c r="H23" s="68"/>
      <c r="I23" s="68"/>
    </row>
    <row r="24" spans="2:9" ht="18" customHeight="1">
      <c r="B24" s="147" t="s">
        <v>173</v>
      </c>
      <c r="C24" s="76">
        <v>14</v>
      </c>
      <c r="D24" s="68" t="s">
        <v>174</v>
      </c>
      <c r="E24" s="68"/>
      <c r="F24" s="68"/>
      <c r="G24" s="68"/>
      <c r="H24" s="68"/>
      <c r="I24" s="68"/>
    </row>
    <row r="25" spans="2:9">
      <c r="B25" s="147"/>
      <c r="C25" s="76">
        <v>15</v>
      </c>
      <c r="D25" s="68" t="s">
        <v>175</v>
      </c>
      <c r="E25" s="68"/>
      <c r="F25" s="68"/>
      <c r="G25" s="68"/>
      <c r="H25" s="68"/>
      <c r="I25" s="68"/>
    </row>
    <row r="26" spans="2:9">
      <c r="B26" s="147"/>
      <c r="C26" s="76">
        <v>16</v>
      </c>
      <c r="D26" s="68" t="s">
        <v>176</v>
      </c>
      <c r="E26" s="68"/>
      <c r="F26" s="68"/>
      <c r="G26" s="68"/>
      <c r="H26" s="68"/>
      <c r="I26" s="68"/>
    </row>
    <row r="27" spans="2:9" ht="18" customHeight="1">
      <c r="B27" s="147" t="s">
        <v>177</v>
      </c>
      <c r="C27" s="76">
        <v>17</v>
      </c>
      <c r="D27" s="68" t="s">
        <v>174</v>
      </c>
      <c r="E27" s="68"/>
      <c r="F27" s="68"/>
      <c r="G27" s="68"/>
      <c r="H27" s="68"/>
      <c r="I27" s="68"/>
    </row>
    <row r="28" spans="2:9">
      <c r="B28" s="147"/>
      <c r="C28" s="76">
        <v>18</v>
      </c>
      <c r="D28" s="68" t="s">
        <v>175</v>
      </c>
      <c r="E28" s="68"/>
      <c r="F28" s="68"/>
      <c r="G28" s="68"/>
      <c r="H28" s="68"/>
      <c r="I28" s="68"/>
    </row>
    <row r="29" spans="2:9">
      <c r="B29" s="147"/>
      <c r="C29" s="76">
        <v>19</v>
      </c>
      <c r="D29" s="68" t="s">
        <v>176</v>
      </c>
      <c r="E29" s="68"/>
      <c r="F29" s="68"/>
      <c r="G29" s="68"/>
      <c r="H29" s="68"/>
      <c r="I29" s="68"/>
    </row>
    <row r="30" spans="2:9">
      <c r="B30" s="80" t="s">
        <v>198</v>
      </c>
      <c r="C30" s="83"/>
      <c r="D30" s="83"/>
      <c r="E30" s="83"/>
      <c r="F30" s="83"/>
      <c r="G30" s="83"/>
      <c r="H30" s="83"/>
      <c r="I30" s="83"/>
    </row>
    <row r="34" spans="4:5">
      <c r="D34" s="85" t="s">
        <v>193</v>
      </c>
      <c r="E34" s="85" t="s">
        <v>194</v>
      </c>
    </row>
    <row r="35" spans="4:5">
      <c r="D35" s="85"/>
      <c r="E35" s="63"/>
    </row>
    <row r="36" spans="4:5">
      <c r="D36" s="85"/>
      <c r="E36" s="63"/>
    </row>
    <row r="37" spans="4:5">
      <c r="D37" s="85" t="s">
        <v>195</v>
      </c>
      <c r="E37" s="85" t="s">
        <v>195</v>
      </c>
    </row>
    <row r="38" spans="4:5">
      <c r="D38" s="85" t="s">
        <v>196</v>
      </c>
      <c r="E38" s="85" t="s">
        <v>196</v>
      </c>
    </row>
    <row r="39" spans="4:5">
      <c r="D39" s="85" t="s">
        <v>197</v>
      </c>
      <c r="E39" s="85" t="s">
        <v>197</v>
      </c>
    </row>
    <row r="40" spans="4:5">
      <c r="D40" s="85"/>
      <c r="E40" s="63"/>
    </row>
  </sheetData>
  <mergeCells count="13">
    <mergeCell ref="B2:H2"/>
    <mergeCell ref="B6:H6"/>
    <mergeCell ref="C7:H7"/>
    <mergeCell ref="C8:F8"/>
    <mergeCell ref="B24:B26"/>
    <mergeCell ref="B27:B29"/>
    <mergeCell ref="B3:I3"/>
    <mergeCell ref="B4:I4"/>
    <mergeCell ref="B9:B10"/>
    <mergeCell ref="C9:C10"/>
    <mergeCell ref="D9:D10"/>
    <mergeCell ref="E9:I9"/>
    <mergeCell ref="B11:B23"/>
  </mergeCells>
  <printOptions horizontalCentered="1"/>
  <pageMargins left="0" right="0" top="0.74803149606299213" bottom="0.74803149606299213" header="0.31496062992125984" footer="0.31496062992125984"/>
  <pageSetup orientation="portrait" horizontalDpi="0" verticalDpi="0"/>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921573-2259-244D-A59B-943BD21A9BB2}">
  <sheetPr>
    <tabColor rgb="FFFFFF00"/>
  </sheetPr>
  <dimension ref="B2:F34"/>
  <sheetViews>
    <sheetView zoomScale="130" zoomScaleNormal="130" workbookViewId="0">
      <selection activeCell="B3" sqref="B3:F3"/>
    </sheetView>
  </sheetViews>
  <sheetFormatPr baseColWidth="10" defaultColWidth="9.5" defaultRowHeight="16"/>
  <cols>
    <col min="1" max="1" width="3.83203125" style="1" customWidth="1"/>
    <col min="2" max="2" width="38.83203125" style="2" customWidth="1"/>
    <col min="3" max="3" width="33.5" style="3" customWidth="1"/>
    <col min="4" max="4" width="36.33203125" style="54" customWidth="1"/>
    <col min="5" max="5" width="10.83203125" style="6" customWidth="1"/>
    <col min="6" max="6" width="2.83203125" style="6" customWidth="1"/>
    <col min="7" max="7" width="1.83203125" style="1" customWidth="1"/>
    <col min="8" max="16384" width="9.5" style="1"/>
  </cols>
  <sheetData>
    <row r="2" spans="2:6" ht="16" customHeight="1">
      <c r="B2" s="139" t="s">
        <v>1</v>
      </c>
      <c r="C2" s="139"/>
      <c r="D2" s="139"/>
      <c r="E2" s="139"/>
      <c r="F2" s="139"/>
    </row>
    <row r="3" spans="2:6" ht="16" customHeight="1">
      <c r="B3" s="140" t="s">
        <v>153</v>
      </c>
      <c r="C3" s="140"/>
      <c r="D3" s="140"/>
      <c r="E3" s="140"/>
      <c r="F3" s="140"/>
    </row>
    <row r="4" spans="2:6" ht="16" customHeight="1">
      <c r="B4" s="140" t="s">
        <v>152</v>
      </c>
      <c r="C4" s="140"/>
      <c r="D4" s="140"/>
      <c r="E4" s="140"/>
      <c r="F4" s="140"/>
    </row>
    <row r="6" spans="2:6">
      <c r="B6" s="141" t="s">
        <v>1</v>
      </c>
      <c r="C6" s="141"/>
      <c r="D6" s="141"/>
      <c r="E6" s="141"/>
      <c r="F6" s="141"/>
    </row>
    <row r="7" spans="2:6" ht="17" customHeight="1">
      <c r="B7" s="142" t="s">
        <v>4</v>
      </c>
      <c r="C7" s="142"/>
      <c r="D7" s="142"/>
      <c r="E7" s="55"/>
    </row>
    <row r="8" spans="2:6" ht="16" customHeight="1">
      <c r="B8" s="12"/>
      <c r="C8" s="138" t="s">
        <v>1</v>
      </c>
      <c r="D8" s="138"/>
      <c r="E8" s="13"/>
      <c r="F8" s="14" t="s">
        <v>1</v>
      </c>
    </row>
    <row r="9" spans="2:6">
      <c r="B9" s="12"/>
      <c r="C9" s="135" t="s">
        <v>1</v>
      </c>
      <c r="D9" s="135"/>
      <c r="E9" s="135"/>
      <c r="F9" s="135"/>
    </row>
    <row r="10" spans="2:6">
      <c r="B10" s="12"/>
      <c r="C10" s="135"/>
      <c r="D10" s="135"/>
      <c r="E10" s="135"/>
      <c r="F10" s="135"/>
    </row>
    <row r="11" spans="2:6" ht="46" customHeight="1">
      <c r="B11" s="93" t="s">
        <v>149</v>
      </c>
      <c r="C11" s="93" t="s">
        <v>150</v>
      </c>
      <c r="D11" s="93" t="s">
        <v>151</v>
      </c>
    </row>
    <row r="12" spans="2:6">
      <c r="B12" s="78"/>
      <c r="C12" s="78"/>
      <c r="D12" s="78"/>
    </row>
    <row r="13" spans="2:6">
      <c r="B13" s="78"/>
      <c r="C13" s="78"/>
      <c r="D13" s="78"/>
    </row>
    <row r="14" spans="2:6">
      <c r="B14" s="78"/>
      <c r="C14" s="78"/>
      <c r="D14" s="78"/>
    </row>
    <row r="15" spans="2:6">
      <c r="B15" s="148" t="s">
        <v>148</v>
      </c>
      <c r="C15" s="149"/>
      <c r="D15" s="78"/>
    </row>
    <row r="16" spans="2:6">
      <c r="B16" s="79" t="s">
        <v>155</v>
      </c>
    </row>
    <row r="17" spans="2:4">
      <c r="B17" s="79" t="s">
        <v>154</v>
      </c>
    </row>
    <row r="20" spans="2:4">
      <c r="B20" s="85" t="s">
        <v>200</v>
      </c>
    </row>
    <row r="21" spans="2:4">
      <c r="B21" s="85"/>
    </row>
    <row r="22" spans="2:4">
      <c r="B22" s="85"/>
    </row>
    <row r="23" spans="2:4">
      <c r="B23" s="85" t="s">
        <v>195</v>
      </c>
    </row>
    <row r="24" spans="2:4">
      <c r="B24" s="85" t="s">
        <v>196</v>
      </c>
    </row>
    <row r="25" spans="2:4">
      <c r="B25" s="85" t="s">
        <v>197</v>
      </c>
    </row>
    <row r="26" spans="2:4">
      <c r="B26" s="85"/>
    </row>
    <row r="27" spans="2:4">
      <c r="B27" s="85"/>
    </row>
    <row r="28" spans="2:4">
      <c r="B28" s="150" t="s">
        <v>201</v>
      </c>
      <c r="C28" s="150"/>
      <c r="D28" s="150"/>
    </row>
    <row r="29" spans="2:4">
      <c r="B29" s="85"/>
    </row>
    <row r="30" spans="2:4">
      <c r="B30" s="85"/>
    </row>
    <row r="31" spans="2:4">
      <c r="B31" s="85" t="s">
        <v>1</v>
      </c>
    </row>
    <row r="32" spans="2:4">
      <c r="B32" s="86"/>
    </row>
    <row r="33" spans="2:2">
      <c r="B33" s="63"/>
    </row>
    <row r="34" spans="2:2">
      <c r="B34" s="86"/>
    </row>
  </sheetData>
  <mergeCells count="9">
    <mergeCell ref="C9:F10"/>
    <mergeCell ref="B7:D7"/>
    <mergeCell ref="B15:C15"/>
    <mergeCell ref="B28:D28"/>
    <mergeCell ref="B2:F2"/>
    <mergeCell ref="B3:F3"/>
    <mergeCell ref="B4:F4"/>
    <mergeCell ref="B6:F6"/>
    <mergeCell ref="C8:D8"/>
  </mergeCells>
  <printOptions horizontalCentered="1"/>
  <pageMargins left="0" right="0" top="0.74803149606299213" bottom="0.74803149606299213" header="0.31496062992125984" footer="0.31496062992125984"/>
  <pageSetup orientation="portrait" horizontalDpi="0" verticalDpi="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DBC2EC-0EF3-944F-977D-DF486CEEFABA}">
  <sheetPr>
    <tabColor rgb="FF00B0F0"/>
  </sheetPr>
  <dimension ref="B2:H29"/>
  <sheetViews>
    <sheetView topLeftCell="A11" zoomScale="110" zoomScaleNormal="110" workbookViewId="0">
      <selection activeCell="B3" sqref="B3:H3"/>
    </sheetView>
  </sheetViews>
  <sheetFormatPr baseColWidth="10" defaultColWidth="9.5" defaultRowHeight="16"/>
  <cols>
    <col min="1" max="1" width="1.83203125" style="1" customWidth="1"/>
    <col min="2" max="2" width="32.83203125" style="2" customWidth="1"/>
    <col min="3" max="3" width="33.5" style="3" customWidth="1"/>
    <col min="4" max="4" width="14.1640625" style="54" customWidth="1"/>
    <col min="5" max="5" width="36.83203125" style="5" customWidth="1"/>
    <col min="6" max="6" width="12.83203125" style="6" customWidth="1"/>
    <col min="7" max="7" width="10.83203125" style="6" customWidth="1"/>
    <col min="8" max="8" width="2.83203125" style="6" customWidth="1"/>
    <col min="9" max="9" width="1.83203125" style="1" customWidth="1"/>
    <col min="10" max="16384" width="9.5" style="1"/>
  </cols>
  <sheetData>
    <row r="2" spans="2:8" ht="16" customHeight="1">
      <c r="B2" s="139" t="s">
        <v>1</v>
      </c>
      <c r="C2" s="139"/>
      <c r="D2" s="139"/>
      <c r="E2" s="139"/>
      <c r="F2" s="139"/>
      <c r="G2" s="139"/>
      <c r="H2" s="139"/>
    </row>
    <row r="3" spans="2:8" ht="16" customHeight="1">
      <c r="B3" s="140" t="s">
        <v>141</v>
      </c>
      <c r="C3" s="140"/>
      <c r="D3" s="140"/>
      <c r="E3" s="140"/>
      <c r="F3" s="140"/>
      <c r="G3" s="140"/>
      <c r="H3" s="140"/>
    </row>
    <row r="4" spans="2:8" ht="16" customHeight="1">
      <c r="B4" s="140" t="s">
        <v>142</v>
      </c>
      <c r="C4" s="140"/>
      <c r="D4" s="140"/>
      <c r="E4" s="140"/>
      <c r="F4" s="140"/>
      <c r="G4" s="140"/>
      <c r="H4" s="140"/>
    </row>
    <row r="6" spans="2:8">
      <c r="B6" s="141" t="s">
        <v>1</v>
      </c>
      <c r="C6" s="141"/>
      <c r="D6" s="141"/>
      <c r="E6" s="141"/>
      <c r="F6" s="141"/>
      <c r="G6" s="141"/>
      <c r="H6" s="141"/>
    </row>
    <row r="7" spans="2:8" ht="17" customHeight="1">
      <c r="B7" s="55" t="s">
        <v>4</v>
      </c>
      <c r="C7" s="55"/>
      <c r="D7" s="55"/>
      <c r="E7" s="55"/>
      <c r="F7" s="55"/>
      <c r="G7" s="55"/>
    </row>
    <row r="8" spans="2:8" ht="16" customHeight="1">
      <c r="B8" s="12"/>
      <c r="C8" s="138" t="s">
        <v>1</v>
      </c>
      <c r="D8" s="138"/>
      <c r="E8" s="138"/>
      <c r="F8" s="138"/>
      <c r="G8" s="13"/>
      <c r="H8" s="14" t="s">
        <v>1</v>
      </c>
    </row>
    <row r="9" spans="2:8">
      <c r="B9" s="12"/>
      <c r="C9" s="135" t="s">
        <v>1</v>
      </c>
      <c r="D9" s="135"/>
      <c r="E9" s="135"/>
      <c r="F9" s="135"/>
      <c r="G9" s="135"/>
      <c r="H9" s="135"/>
    </row>
    <row r="10" spans="2:8">
      <c r="B10" s="12"/>
      <c r="C10" s="135"/>
      <c r="D10" s="135"/>
      <c r="E10" s="135"/>
      <c r="F10" s="135"/>
      <c r="G10" s="135"/>
      <c r="H10" s="135"/>
    </row>
    <row r="11" spans="2:8" ht="46" customHeight="1">
      <c r="B11" s="93" t="s">
        <v>143</v>
      </c>
      <c r="C11" s="93" t="s">
        <v>144</v>
      </c>
      <c r="D11" s="93" t="s">
        <v>145</v>
      </c>
      <c r="E11" s="93" t="s">
        <v>146</v>
      </c>
      <c r="F11" s="93" t="s">
        <v>147</v>
      </c>
    </row>
    <row r="12" spans="2:8">
      <c r="B12" s="78"/>
      <c r="C12" s="78"/>
      <c r="D12" s="78"/>
      <c r="E12" s="78"/>
      <c r="F12" s="78"/>
    </row>
    <row r="13" spans="2:8">
      <c r="B13" s="78"/>
      <c r="C13" s="78"/>
      <c r="D13" s="78"/>
      <c r="E13" s="78"/>
      <c r="F13" s="78"/>
    </row>
    <row r="14" spans="2:8">
      <c r="B14" s="78"/>
      <c r="C14" s="78"/>
      <c r="D14" s="78"/>
      <c r="E14" s="78"/>
      <c r="F14" s="78"/>
    </row>
    <row r="18" spans="2:6">
      <c r="B18" s="85" t="s">
        <v>193</v>
      </c>
      <c r="C18" s="85" t="s">
        <v>194</v>
      </c>
    </row>
    <row r="19" spans="2:6">
      <c r="B19" s="85"/>
      <c r="C19" s="63"/>
    </row>
    <row r="20" spans="2:6">
      <c r="B20" s="85"/>
      <c r="C20" s="63"/>
    </row>
    <row r="21" spans="2:6">
      <c r="B21" s="85" t="s">
        <v>195</v>
      </c>
      <c r="C21" s="85" t="s">
        <v>195</v>
      </c>
    </row>
    <row r="22" spans="2:6">
      <c r="B22" s="85" t="s">
        <v>196</v>
      </c>
      <c r="C22" s="85" t="s">
        <v>196</v>
      </c>
    </row>
    <row r="23" spans="2:6">
      <c r="B23" s="85" t="s">
        <v>197</v>
      </c>
      <c r="C23" s="85" t="s">
        <v>197</v>
      </c>
    </row>
    <row r="24" spans="2:6">
      <c r="B24" s="87"/>
      <c r="C24" s="63"/>
    </row>
    <row r="25" spans="2:6">
      <c r="B25" s="87"/>
      <c r="C25" s="63"/>
    </row>
    <row r="26" spans="2:6">
      <c r="B26" s="87"/>
      <c r="C26" s="63"/>
    </row>
    <row r="27" spans="2:6">
      <c r="B27" s="87"/>
      <c r="C27" s="63"/>
    </row>
    <row r="28" spans="2:6">
      <c r="B28" s="150" t="s">
        <v>201</v>
      </c>
      <c r="C28" s="150"/>
      <c r="D28" s="150"/>
      <c r="E28" s="150"/>
      <c r="F28" s="150"/>
    </row>
    <row r="29" spans="2:6">
      <c r="B29" s="85"/>
      <c r="C29" s="63"/>
    </row>
  </sheetData>
  <mergeCells count="7">
    <mergeCell ref="C9:H10"/>
    <mergeCell ref="B28:F28"/>
    <mergeCell ref="B2:H2"/>
    <mergeCell ref="B3:H3"/>
    <mergeCell ref="B4:H4"/>
    <mergeCell ref="B6:H6"/>
    <mergeCell ref="C8:F8"/>
  </mergeCells>
  <printOptions horizontalCentered="1"/>
  <pageMargins left="0" right="0" top="0.74803149606299213" bottom="0.74803149606299213" header="0.31496062992125984" footer="0.31496062992125984"/>
  <pageSetup orientation="portrait" horizontalDpi="0" verticalDpi="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A625AD-5D6E-5645-ADF2-8A2DDCFD4B21}">
  <sheetPr>
    <tabColor rgb="FFFF0000"/>
  </sheetPr>
  <dimension ref="B2:H40"/>
  <sheetViews>
    <sheetView zoomScale="130" zoomScaleNormal="130" workbookViewId="0">
      <selection activeCell="G15" sqref="G15"/>
    </sheetView>
  </sheetViews>
  <sheetFormatPr baseColWidth="10" defaultColWidth="9.5" defaultRowHeight="16"/>
  <cols>
    <col min="1" max="1" width="1.83203125" style="19" customWidth="1"/>
    <col min="2" max="2" width="5.83203125" style="21" customWidth="1"/>
    <col min="3" max="3" width="33.5" style="30" customWidth="1"/>
    <col min="4" max="4" width="9.83203125" style="56" customWidth="1"/>
    <col min="5" max="5" width="10.83203125" style="50" customWidth="1"/>
    <col min="6" max="8" width="12.83203125" style="22" customWidth="1"/>
    <col min="9" max="9" width="1.83203125" style="19" customWidth="1"/>
    <col min="10" max="10" width="19.1640625" style="19" customWidth="1"/>
    <col min="11" max="11" width="18.5" style="19" customWidth="1"/>
    <col min="12" max="16384" width="9.5" style="19"/>
  </cols>
  <sheetData>
    <row r="2" spans="2:8" ht="16" customHeight="1">
      <c r="B2" s="158" t="s">
        <v>1</v>
      </c>
      <c r="C2" s="158"/>
      <c r="D2" s="158"/>
      <c r="E2" s="158"/>
      <c r="F2" s="158"/>
      <c r="G2" s="158"/>
      <c r="H2" s="158"/>
    </row>
    <row r="3" spans="2:8" ht="16" customHeight="1">
      <c r="B3" s="159" t="s">
        <v>105</v>
      </c>
      <c r="C3" s="159"/>
      <c r="D3" s="159"/>
      <c r="E3" s="159"/>
      <c r="F3" s="159"/>
      <c r="G3" s="159"/>
      <c r="H3" s="159"/>
    </row>
    <row r="4" spans="2:8" ht="16" customHeight="1">
      <c r="B4" s="159" t="s">
        <v>90</v>
      </c>
      <c r="C4" s="159"/>
      <c r="D4" s="159"/>
      <c r="E4" s="159"/>
      <c r="F4" s="159"/>
      <c r="G4" s="159"/>
      <c r="H4" s="159"/>
    </row>
    <row r="6" spans="2:8">
      <c r="B6" s="160" t="s">
        <v>26</v>
      </c>
      <c r="C6" s="160"/>
      <c r="D6" s="160"/>
      <c r="E6" s="160"/>
      <c r="F6" s="160"/>
      <c r="G6" s="160"/>
      <c r="H6" s="160"/>
    </row>
    <row r="7" spans="2:8">
      <c r="B7" s="57"/>
      <c r="C7" s="62" t="s">
        <v>92</v>
      </c>
      <c r="D7" s="59"/>
      <c r="E7" s="59"/>
      <c r="F7" s="59"/>
      <c r="G7" s="59"/>
      <c r="H7" s="60"/>
    </row>
    <row r="8" spans="2:8" ht="17" customHeight="1">
      <c r="C8" s="161" t="s">
        <v>91</v>
      </c>
      <c r="D8" s="162"/>
      <c r="E8" s="162"/>
      <c r="F8" s="162"/>
      <c r="G8" s="163"/>
      <c r="H8" s="164"/>
    </row>
    <row r="9" spans="2:8" ht="16" customHeight="1">
      <c r="C9" s="156" t="s">
        <v>27</v>
      </c>
      <c r="D9" s="157"/>
      <c r="E9" s="157"/>
      <c r="F9" s="157"/>
      <c r="G9" s="58"/>
      <c r="H9" s="61"/>
    </row>
    <row r="10" spans="2:8">
      <c r="C10" s="24" t="s">
        <v>1</v>
      </c>
      <c r="D10" s="25"/>
      <c r="E10" s="26"/>
      <c r="F10" s="27"/>
      <c r="G10" s="28"/>
      <c r="H10" s="29" t="s">
        <v>1</v>
      </c>
    </row>
    <row r="11" spans="2:8">
      <c r="C11" s="72"/>
      <c r="D11" s="73"/>
      <c r="E11" s="74"/>
      <c r="F11" s="75"/>
      <c r="G11" s="58"/>
      <c r="H11" s="75"/>
    </row>
    <row r="12" spans="2:8">
      <c r="C12" s="72"/>
      <c r="D12" s="73"/>
      <c r="E12" s="74"/>
      <c r="F12" s="75"/>
      <c r="G12" s="58"/>
      <c r="H12" s="75"/>
    </row>
    <row r="13" spans="2:8">
      <c r="B13" s="155" t="s">
        <v>119</v>
      </c>
      <c r="C13" s="155"/>
      <c r="D13" s="155"/>
      <c r="E13" s="155"/>
      <c r="F13" s="155"/>
    </row>
    <row r="14" spans="2:8" ht="28">
      <c r="B14" s="90" t="s">
        <v>0</v>
      </c>
      <c r="C14" s="144" t="s">
        <v>106</v>
      </c>
      <c r="D14" s="144"/>
      <c r="E14" s="90" t="s">
        <v>107</v>
      </c>
      <c r="F14" s="90" t="s">
        <v>108</v>
      </c>
    </row>
    <row r="15" spans="2:8">
      <c r="B15" s="76">
        <v>1</v>
      </c>
      <c r="C15" s="68" t="s">
        <v>109</v>
      </c>
      <c r="D15" s="76" t="s">
        <v>110</v>
      </c>
      <c r="E15" s="76" t="s">
        <v>111</v>
      </c>
      <c r="F15" s="76" t="s">
        <v>112</v>
      </c>
    </row>
    <row r="16" spans="2:8">
      <c r="B16" s="76">
        <v>2</v>
      </c>
      <c r="C16" s="68" t="s">
        <v>113</v>
      </c>
      <c r="D16" s="76" t="s">
        <v>114</v>
      </c>
      <c r="E16" s="76" t="s">
        <v>115</v>
      </c>
      <c r="F16" s="76" t="s">
        <v>598</v>
      </c>
    </row>
    <row r="17" spans="2:8">
      <c r="B17" s="76">
        <v>3</v>
      </c>
      <c r="C17" s="68" t="s">
        <v>116</v>
      </c>
      <c r="D17" s="76" t="s">
        <v>117</v>
      </c>
      <c r="E17" s="76" t="s">
        <v>118</v>
      </c>
      <c r="F17" s="76" t="s">
        <v>599</v>
      </c>
    </row>
    <row r="21" spans="2:8">
      <c r="B21" s="154" t="s">
        <v>136</v>
      </c>
      <c r="C21" s="154"/>
      <c r="D21" s="154"/>
      <c r="E21" s="154"/>
      <c r="F21" s="154"/>
      <c r="G21" s="154"/>
      <c r="H21" s="154"/>
    </row>
    <row r="22" spans="2:8">
      <c r="B22" s="144" t="s">
        <v>0</v>
      </c>
      <c r="C22" s="144" t="s">
        <v>29</v>
      </c>
      <c r="D22" s="144"/>
      <c r="E22" s="144" t="s">
        <v>106</v>
      </c>
      <c r="F22" s="144" t="s">
        <v>120</v>
      </c>
      <c r="G22" s="144"/>
      <c r="H22" s="144"/>
    </row>
    <row r="23" spans="2:8">
      <c r="B23" s="144"/>
      <c r="C23" s="144"/>
      <c r="D23" s="144"/>
      <c r="E23" s="144"/>
      <c r="F23" s="91" t="s">
        <v>121</v>
      </c>
      <c r="G23" s="92" t="s">
        <v>122</v>
      </c>
      <c r="H23" s="92" t="s">
        <v>123</v>
      </c>
    </row>
    <row r="24" spans="2:8">
      <c r="B24" s="76">
        <v>1</v>
      </c>
      <c r="C24" s="68" t="s">
        <v>124</v>
      </c>
      <c r="D24" s="76" t="s">
        <v>125</v>
      </c>
      <c r="E24" s="77"/>
      <c r="F24" s="77"/>
      <c r="G24" s="77"/>
      <c r="H24" s="77"/>
    </row>
    <row r="25" spans="2:8">
      <c r="B25" s="76">
        <v>2</v>
      </c>
      <c r="C25" s="68" t="s">
        <v>126</v>
      </c>
      <c r="D25" s="76" t="s">
        <v>127</v>
      </c>
      <c r="E25" s="77"/>
      <c r="F25" s="77"/>
      <c r="G25" s="77"/>
      <c r="H25" s="77"/>
    </row>
    <row r="26" spans="2:8">
      <c r="B26" s="76">
        <v>3</v>
      </c>
      <c r="C26" s="68" t="s">
        <v>128</v>
      </c>
      <c r="D26" s="76" t="s">
        <v>129</v>
      </c>
      <c r="E26" s="77"/>
      <c r="F26" s="77"/>
      <c r="G26" s="77"/>
      <c r="H26" s="77"/>
    </row>
    <row r="27" spans="2:8">
      <c r="B27" s="76">
        <v>4</v>
      </c>
      <c r="C27" s="68" t="s">
        <v>130</v>
      </c>
      <c r="D27" s="76" t="s">
        <v>131</v>
      </c>
      <c r="E27" s="77"/>
      <c r="F27" s="77"/>
      <c r="G27" s="77"/>
      <c r="H27" s="77"/>
    </row>
    <row r="28" spans="2:8">
      <c r="B28" s="76">
        <v>5</v>
      </c>
      <c r="C28" s="68" t="s">
        <v>109</v>
      </c>
      <c r="D28" s="76" t="s">
        <v>110</v>
      </c>
      <c r="E28" s="77"/>
      <c r="F28" s="77"/>
      <c r="G28" s="77"/>
      <c r="H28" s="77"/>
    </row>
    <row r="29" spans="2:8">
      <c r="B29" s="76">
        <v>6</v>
      </c>
      <c r="C29" s="68" t="s">
        <v>132</v>
      </c>
      <c r="D29" s="76" t="s">
        <v>133</v>
      </c>
      <c r="E29" s="77"/>
      <c r="F29" s="77"/>
      <c r="G29" s="77"/>
      <c r="H29" s="77"/>
    </row>
    <row r="30" spans="2:8">
      <c r="B30" s="76">
        <v>7</v>
      </c>
      <c r="C30" s="68" t="s">
        <v>134</v>
      </c>
      <c r="D30" s="76" t="s">
        <v>135</v>
      </c>
      <c r="E30" s="77"/>
      <c r="F30" s="77"/>
      <c r="G30" s="77"/>
      <c r="H30" s="77"/>
    </row>
    <row r="34" spans="2:8">
      <c r="B34" s="154" t="s">
        <v>139</v>
      </c>
      <c r="C34" s="154"/>
      <c r="D34" s="154"/>
      <c r="E34" s="154"/>
      <c r="F34" s="154"/>
      <c r="G34" s="154"/>
      <c r="H34" s="154"/>
    </row>
    <row r="35" spans="2:8">
      <c r="B35" s="144" t="s">
        <v>0</v>
      </c>
      <c r="C35" s="144" t="s">
        <v>29</v>
      </c>
      <c r="D35" s="144"/>
      <c r="E35" s="144" t="s">
        <v>106</v>
      </c>
      <c r="F35" s="144" t="s">
        <v>120</v>
      </c>
      <c r="G35" s="144"/>
      <c r="H35" s="144"/>
    </row>
    <row r="36" spans="2:8">
      <c r="B36" s="144"/>
      <c r="C36" s="144"/>
      <c r="D36" s="144"/>
      <c r="E36" s="144"/>
      <c r="F36" s="151" t="s">
        <v>121</v>
      </c>
      <c r="G36" s="152" t="s">
        <v>137</v>
      </c>
      <c r="H36" s="152" t="s">
        <v>138</v>
      </c>
    </row>
    <row r="37" spans="2:8">
      <c r="B37" s="144"/>
      <c r="C37" s="144"/>
      <c r="D37" s="144"/>
      <c r="E37" s="144"/>
      <c r="F37" s="151"/>
      <c r="G37" s="153"/>
      <c r="H37" s="153"/>
    </row>
    <row r="38" spans="2:8">
      <c r="B38" s="76">
        <v>1</v>
      </c>
      <c r="C38" s="68" t="s">
        <v>109</v>
      </c>
      <c r="D38" s="76" t="s">
        <v>110</v>
      </c>
      <c r="E38" s="77"/>
      <c r="F38" s="77"/>
      <c r="G38" s="77"/>
      <c r="H38" s="77"/>
    </row>
    <row r="39" spans="2:8">
      <c r="B39" s="76">
        <v>2</v>
      </c>
      <c r="C39" s="68" t="s">
        <v>113</v>
      </c>
      <c r="D39" s="76" t="s">
        <v>114</v>
      </c>
      <c r="E39" s="77"/>
      <c r="F39" s="77"/>
      <c r="G39" s="77"/>
      <c r="H39" s="77"/>
    </row>
    <row r="40" spans="2:8">
      <c r="B40" s="76">
        <v>3</v>
      </c>
      <c r="C40" s="68" t="s">
        <v>116</v>
      </c>
      <c r="D40" s="76" t="s">
        <v>117</v>
      </c>
      <c r="E40" s="77"/>
      <c r="F40" s="77"/>
      <c r="G40" s="77"/>
      <c r="H40" s="77"/>
    </row>
  </sheetData>
  <mergeCells count="22">
    <mergeCell ref="C9:F9"/>
    <mergeCell ref="B2:H2"/>
    <mergeCell ref="B3:H3"/>
    <mergeCell ref="B4:H4"/>
    <mergeCell ref="B6:H6"/>
    <mergeCell ref="C8:F8"/>
    <mergeCell ref="G8:H8"/>
    <mergeCell ref="B13:F13"/>
    <mergeCell ref="B22:B23"/>
    <mergeCell ref="C22:D23"/>
    <mergeCell ref="E22:E23"/>
    <mergeCell ref="F22:H22"/>
    <mergeCell ref="B21:H21"/>
    <mergeCell ref="F36:F37"/>
    <mergeCell ref="G36:G37"/>
    <mergeCell ref="H36:H37"/>
    <mergeCell ref="B34:H34"/>
    <mergeCell ref="C14:D14"/>
    <mergeCell ref="B35:B37"/>
    <mergeCell ref="C35:D37"/>
    <mergeCell ref="E35:E37"/>
    <mergeCell ref="F35:H35"/>
  </mergeCells>
  <printOptions horizontalCentered="1"/>
  <pageMargins left="0" right="0" top="0.74803149606299213" bottom="0.74803149606299213" header="0.31496062992125984" footer="0.31496062992125984"/>
  <pageSetup orientation="portrait" horizontalDpi="0" verticalDpi="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26B295-A10D-D245-B1F4-87CD5EC5666E}">
  <sheetPr>
    <tabColor rgb="FF00B050"/>
  </sheetPr>
  <dimension ref="B2:D11"/>
  <sheetViews>
    <sheetView zoomScale="130" zoomScaleNormal="130" workbookViewId="0">
      <selection activeCell="F32" sqref="F32"/>
    </sheetView>
  </sheetViews>
  <sheetFormatPr baseColWidth="10" defaultColWidth="9.5" defaultRowHeight="16"/>
  <cols>
    <col min="1" max="1" width="3.83203125" style="19" customWidth="1"/>
    <col min="2" max="2" width="81.6640625" style="30" customWidth="1"/>
    <col min="3" max="3" width="2.83203125" style="56" customWidth="1"/>
    <col min="4" max="4" width="10.83203125" style="50" customWidth="1"/>
    <col min="5" max="16384" width="9.5" style="19"/>
  </cols>
  <sheetData>
    <row r="2" spans="2:4" ht="16" customHeight="1">
      <c r="B2" s="88" t="s">
        <v>203</v>
      </c>
      <c r="C2" s="30"/>
      <c r="D2" s="30"/>
    </row>
    <row r="3" spans="2:4" ht="16" customHeight="1">
      <c r="B3" s="56" t="s">
        <v>202</v>
      </c>
      <c r="C3" s="30"/>
      <c r="D3" s="30"/>
    </row>
    <row r="4" spans="2:4" ht="16" customHeight="1">
      <c r="B4" s="159"/>
      <c r="C4" s="159"/>
      <c r="D4" s="159"/>
    </row>
    <row r="11" spans="2:4">
      <c r="B11" s="56"/>
    </row>
  </sheetData>
  <mergeCells count="1">
    <mergeCell ref="B4:D4"/>
  </mergeCells>
  <printOptions horizontalCentered="1"/>
  <pageMargins left="0" right="0" top="0.74803149606299213" bottom="0.74803149606299213" header="0.31496062992125984" footer="0.31496062992125984"/>
  <pageSetup orientation="portrait" horizontalDpi="0" verticalDpi="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20BD8D-C8F3-CC4E-981D-98F96B96D98D}">
  <sheetPr>
    <tabColor rgb="FFFFFF00"/>
  </sheetPr>
  <dimension ref="A1:U337"/>
  <sheetViews>
    <sheetView topLeftCell="A319" zoomScale="88" zoomScaleNormal="88" workbookViewId="0">
      <selection activeCell="B328" sqref="B328"/>
    </sheetView>
  </sheetViews>
  <sheetFormatPr baseColWidth="10" defaultRowHeight="16"/>
  <cols>
    <col min="1" max="1" width="8" style="223" customWidth="1"/>
    <col min="2" max="2" width="8.83203125" style="354" customWidth="1"/>
    <col min="3" max="3" width="105.33203125" style="264" customWidth="1"/>
    <col min="4" max="4" width="10.6640625" style="402" customWidth="1"/>
    <col min="5" max="5" width="11.1640625" style="403" customWidth="1"/>
    <col min="6" max="6" width="18.33203125" style="400" customWidth="1"/>
    <col min="7" max="7" width="20.33203125" style="400" customWidth="1"/>
    <col min="8" max="8" width="20.33203125" style="404" customWidth="1"/>
    <col min="9" max="9" width="14.33203125" style="404" customWidth="1"/>
    <col min="10" max="10" width="21.6640625" style="223" customWidth="1"/>
    <col min="11" max="11" width="12.83203125" style="378" customWidth="1"/>
    <col min="12" max="12" width="22.33203125" style="379" customWidth="1"/>
    <col min="13" max="13" width="10.1640625" style="264" bestFit="1" customWidth="1"/>
    <col min="14" max="14" width="32.1640625" style="379" customWidth="1"/>
    <col min="15" max="15" width="10.1640625" style="223" bestFit="1" customWidth="1"/>
    <col min="16" max="16" width="49" style="379" customWidth="1"/>
    <col min="17" max="17" width="10.83203125" style="223"/>
    <col min="18" max="18" width="18.83203125" style="223" bestFit="1" customWidth="1"/>
    <col min="19" max="19" width="12.83203125" style="223" bestFit="1" customWidth="1"/>
    <col min="20" max="251" width="10.83203125" style="223"/>
    <col min="252" max="252" width="9.33203125" style="223" customWidth="1"/>
    <col min="253" max="253" width="68" style="223" customWidth="1"/>
    <col min="254" max="254" width="9.5" style="223" customWidth="1"/>
    <col min="255" max="255" width="13.33203125" style="223" customWidth="1"/>
    <col min="256" max="256" width="21" style="223" customWidth="1"/>
    <col min="257" max="257" width="23.33203125" style="223" customWidth="1"/>
    <col min="258" max="259" width="17.5" style="223" customWidth="1"/>
    <col min="260" max="261" width="14.6640625" style="223" customWidth="1"/>
    <col min="262" max="262" width="19" style="223" customWidth="1"/>
    <col min="263" max="263" width="21.5" style="223" customWidth="1"/>
    <col min="264" max="264" width="20.5" style="223" customWidth="1"/>
    <col min="265" max="265" width="10.83203125" style="223"/>
    <col min="266" max="266" width="16.5" style="223" customWidth="1"/>
    <col min="267" max="507" width="10.83203125" style="223"/>
    <col min="508" max="508" width="9.33203125" style="223" customWidth="1"/>
    <col min="509" max="509" width="68" style="223" customWidth="1"/>
    <col min="510" max="510" width="9.5" style="223" customWidth="1"/>
    <col min="511" max="511" width="13.33203125" style="223" customWidth="1"/>
    <col min="512" max="512" width="21" style="223" customWidth="1"/>
    <col min="513" max="513" width="23.33203125" style="223" customWidth="1"/>
    <col min="514" max="515" width="17.5" style="223" customWidth="1"/>
    <col min="516" max="517" width="14.6640625" style="223" customWidth="1"/>
    <col min="518" max="518" width="19" style="223" customWidth="1"/>
    <col min="519" max="519" width="21.5" style="223" customWidth="1"/>
    <col min="520" max="520" width="20.5" style="223" customWidth="1"/>
    <col min="521" max="521" width="10.83203125" style="223"/>
    <col min="522" max="522" width="16.5" style="223" customWidth="1"/>
    <col min="523" max="763" width="10.83203125" style="223"/>
    <col min="764" max="764" width="9.33203125" style="223" customWidth="1"/>
    <col min="765" max="765" width="68" style="223" customWidth="1"/>
    <col min="766" max="766" width="9.5" style="223" customWidth="1"/>
    <col min="767" max="767" width="13.33203125" style="223" customWidth="1"/>
    <col min="768" max="768" width="21" style="223" customWidth="1"/>
    <col min="769" max="769" width="23.33203125" style="223" customWidth="1"/>
    <col min="770" max="771" width="17.5" style="223" customWidth="1"/>
    <col min="772" max="773" width="14.6640625" style="223" customWidth="1"/>
    <col min="774" max="774" width="19" style="223" customWidth="1"/>
    <col min="775" max="775" width="21.5" style="223" customWidth="1"/>
    <col min="776" max="776" width="20.5" style="223" customWidth="1"/>
    <col min="777" max="777" width="10.83203125" style="223"/>
    <col min="778" max="778" width="16.5" style="223" customWidth="1"/>
    <col min="779" max="1019" width="10.83203125" style="223"/>
    <col min="1020" max="1020" width="9.33203125" style="223" customWidth="1"/>
    <col min="1021" max="1021" width="68" style="223" customWidth="1"/>
    <col min="1022" max="1022" width="9.5" style="223" customWidth="1"/>
    <col min="1023" max="1023" width="13.33203125" style="223" customWidth="1"/>
    <col min="1024" max="1024" width="21" style="223" customWidth="1"/>
    <col min="1025" max="1025" width="23.33203125" style="223" customWidth="1"/>
    <col min="1026" max="1027" width="17.5" style="223" customWidth="1"/>
    <col min="1028" max="1029" width="14.6640625" style="223" customWidth="1"/>
    <col min="1030" max="1030" width="19" style="223" customWidth="1"/>
    <col min="1031" max="1031" width="21.5" style="223" customWidth="1"/>
    <col min="1032" max="1032" width="20.5" style="223" customWidth="1"/>
    <col min="1033" max="1033" width="10.83203125" style="223"/>
    <col min="1034" max="1034" width="16.5" style="223" customWidth="1"/>
    <col min="1035" max="1275" width="10.83203125" style="223"/>
    <col min="1276" max="1276" width="9.33203125" style="223" customWidth="1"/>
    <col min="1277" max="1277" width="68" style="223" customWidth="1"/>
    <col min="1278" max="1278" width="9.5" style="223" customWidth="1"/>
    <col min="1279" max="1279" width="13.33203125" style="223" customWidth="1"/>
    <col min="1280" max="1280" width="21" style="223" customWidth="1"/>
    <col min="1281" max="1281" width="23.33203125" style="223" customWidth="1"/>
    <col min="1282" max="1283" width="17.5" style="223" customWidth="1"/>
    <col min="1284" max="1285" width="14.6640625" style="223" customWidth="1"/>
    <col min="1286" max="1286" width="19" style="223" customWidth="1"/>
    <col min="1287" max="1287" width="21.5" style="223" customWidth="1"/>
    <col min="1288" max="1288" width="20.5" style="223" customWidth="1"/>
    <col min="1289" max="1289" width="10.83203125" style="223"/>
    <col min="1290" max="1290" width="16.5" style="223" customWidth="1"/>
    <col min="1291" max="1531" width="10.83203125" style="223"/>
    <col min="1532" max="1532" width="9.33203125" style="223" customWidth="1"/>
    <col min="1533" max="1533" width="68" style="223" customWidth="1"/>
    <col min="1534" max="1534" width="9.5" style="223" customWidth="1"/>
    <col min="1535" max="1535" width="13.33203125" style="223" customWidth="1"/>
    <col min="1536" max="1536" width="21" style="223" customWidth="1"/>
    <col min="1537" max="1537" width="23.33203125" style="223" customWidth="1"/>
    <col min="1538" max="1539" width="17.5" style="223" customWidth="1"/>
    <col min="1540" max="1541" width="14.6640625" style="223" customWidth="1"/>
    <col min="1542" max="1542" width="19" style="223" customWidth="1"/>
    <col min="1543" max="1543" width="21.5" style="223" customWidth="1"/>
    <col min="1544" max="1544" width="20.5" style="223" customWidth="1"/>
    <col min="1545" max="1545" width="10.83203125" style="223"/>
    <col min="1546" max="1546" width="16.5" style="223" customWidth="1"/>
    <col min="1547" max="1787" width="10.83203125" style="223"/>
    <col min="1788" max="1788" width="9.33203125" style="223" customWidth="1"/>
    <col min="1789" max="1789" width="68" style="223" customWidth="1"/>
    <col min="1790" max="1790" width="9.5" style="223" customWidth="1"/>
    <col min="1791" max="1791" width="13.33203125" style="223" customWidth="1"/>
    <col min="1792" max="1792" width="21" style="223" customWidth="1"/>
    <col min="1793" max="1793" width="23.33203125" style="223" customWidth="1"/>
    <col min="1794" max="1795" width="17.5" style="223" customWidth="1"/>
    <col min="1796" max="1797" width="14.6640625" style="223" customWidth="1"/>
    <col min="1798" max="1798" width="19" style="223" customWidth="1"/>
    <col min="1799" max="1799" width="21.5" style="223" customWidth="1"/>
    <col min="1800" max="1800" width="20.5" style="223" customWidth="1"/>
    <col min="1801" max="1801" width="10.83203125" style="223"/>
    <col min="1802" max="1802" width="16.5" style="223" customWidth="1"/>
    <col min="1803" max="2043" width="10.83203125" style="223"/>
    <col min="2044" max="2044" width="9.33203125" style="223" customWidth="1"/>
    <col min="2045" max="2045" width="68" style="223" customWidth="1"/>
    <col min="2046" max="2046" width="9.5" style="223" customWidth="1"/>
    <col min="2047" max="2047" width="13.33203125" style="223" customWidth="1"/>
    <col min="2048" max="2048" width="21" style="223" customWidth="1"/>
    <col min="2049" max="2049" width="23.33203125" style="223" customWidth="1"/>
    <col min="2050" max="2051" width="17.5" style="223" customWidth="1"/>
    <col min="2052" max="2053" width="14.6640625" style="223" customWidth="1"/>
    <col min="2054" max="2054" width="19" style="223" customWidth="1"/>
    <col min="2055" max="2055" width="21.5" style="223" customWidth="1"/>
    <col min="2056" max="2056" width="20.5" style="223" customWidth="1"/>
    <col min="2057" max="2057" width="10.83203125" style="223"/>
    <col min="2058" max="2058" width="16.5" style="223" customWidth="1"/>
    <col min="2059" max="2299" width="10.83203125" style="223"/>
    <col min="2300" max="2300" width="9.33203125" style="223" customWidth="1"/>
    <col min="2301" max="2301" width="68" style="223" customWidth="1"/>
    <col min="2302" max="2302" width="9.5" style="223" customWidth="1"/>
    <col min="2303" max="2303" width="13.33203125" style="223" customWidth="1"/>
    <col min="2304" max="2304" width="21" style="223" customWidth="1"/>
    <col min="2305" max="2305" width="23.33203125" style="223" customWidth="1"/>
    <col min="2306" max="2307" width="17.5" style="223" customWidth="1"/>
    <col min="2308" max="2309" width="14.6640625" style="223" customWidth="1"/>
    <col min="2310" max="2310" width="19" style="223" customWidth="1"/>
    <col min="2311" max="2311" width="21.5" style="223" customWidth="1"/>
    <col min="2312" max="2312" width="20.5" style="223" customWidth="1"/>
    <col min="2313" max="2313" width="10.83203125" style="223"/>
    <col min="2314" max="2314" width="16.5" style="223" customWidth="1"/>
    <col min="2315" max="2555" width="10.83203125" style="223"/>
    <col min="2556" max="2556" width="9.33203125" style="223" customWidth="1"/>
    <col min="2557" max="2557" width="68" style="223" customWidth="1"/>
    <col min="2558" max="2558" width="9.5" style="223" customWidth="1"/>
    <col min="2559" max="2559" width="13.33203125" style="223" customWidth="1"/>
    <col min="2560" max="2560" width="21" style="223" customWidth="1"/>
    <col min="2561" max="2561" width="23.33203125" style="223" customWidth="1"/>
    <col min="2562" max="2563" width="17.5" style="223" customWidth="1"/>
    <col min="2564" max="2565" width="14.6640625" style="223" customWidth="1"/>
    <col min="2566" max="2566" width="19" style="223" customWidth="1"/>
    <col min="2567" max="2567" width="21.5" style="223" customWidth="1"/>
    <col min="2568" max="2568" width="20.5" style="223" customWidth="1"/>
    <col min="2569" max="2569" width="10.83203125" style="223"/>
    <col min="2570" max="2570" width="16.5" style="223" customWidth="1"/>
    <col min="2571" max="2811" width="10.83203125" style="223"/>
    <col min="2812" max="2812" width="9.33203125" style="223" customWidth="1"/>
    <col min="2813" max="2813" width="68" style="223" customWidth="1"/>
    <col min="2814" max="2814" width="9.5" style="223" customWidth="1"/>
    <col min="2815" max="2815" width="13.33203125" style="223" customWidth="1"/>
    <col min="2816" max="2816" width="21" style="223" customWidth="1"/>
    <col min="2817" max="2817" width="23.33203125" style="223" customWidth="1"/>
    <col min="2818" max="2819" width="17.5" style="223" customWidth="1"/>
    <col min="2820" max="2821" width="14.6640625" style="223" customWidth="1"/>
    <col min="2822" max="2822" width="19" style="223" customWidth="1"/>
    <col min="2823" max="2823" width="21.5" style="223" customWidth="1"/>
    <col min="2824" max="2824" width="20.5" style="223" customWidth="1"/>
    <col min="2825" max="2825" width="10.83203125" style="223"/>
    <col min="2826" max="2826" width="16.5" style="223" customWidth="1"/>
    <col min="2827" max="3067" width="10.83203125" style="223"/>
    <col min="3068" max="3068" width="9.33203125" style="223" customWidth="1"/>
    <col min="3069" max="3069" width="68" style="223" customWidth="1"/>
    <col min="3070" max="3070" width="9.5" style="223" customWidth="1"/>
    <col min="3071" max="3071" width="13.33203125" style="223" customWidth="1"/>
    <col min="3072" max="3072" width="21" style="223" customWidth="1"/>
    <col min="3073" max="3073" width="23.33203125" style="223" customWidth="1"/>
    <col min="3074" max="3075" width="17.5" style="223" customWidth="1"/>
    <col min="3076" max="3077" width="14.6640625" style="223" customWidth="1"/>
    <col min="3078" max="3078" width="19" style="223" customWidth="1"/>
    <col min="3079" max="3079" width="21.5" style="223" customWidth="1"/>
    <col min="3080" max="3080" width="20.5" style="223" customWidth="1"/>
    <col min="3081" max="3081" width="10.83203125" style="223"/>
    <col min="3082" max="3082" width="16.5" style="223" customWidth="1"/>
    <col min="3083" max="3323" width="10.83203125" style="223"/>
    <col min="3324" max="3324" width="9.33203125" style="223" customWidth="1"/>
    <col min="3325" max="3325" width="68" style="223" customWidth="1"/>
    <col min="3326" max="3326" width="9.5" style="223" customWidth="1"/>
    <col min="3327" max="3327" width="13.33203125" style="223" customWidth="1"/>
    <col min="3328" max="3328" width="21" style="223" customWidth="1"/>
    <col min="3329" max="3329" width="23.33203125" style="223" customWidth="1"/>
    <col min="3330" max="3331" width="17.5" style="223" customWidth="1"/>
    <col min="3332" max="3333" width="14.6640625" style="223" customWidth="1"/>
    <col min="3334" max="3334" width="19" style="223" customWidth="1"/>
    <col min="3335" max="3335" width="21.5" style="223" customWidth="1"/>
    <col min="3336" max="3336" width="20.5" style="223" customWidth="1"/>
    <col min="3337" max="3337" width="10.83203125" style="223"/>
    <col min="3338" max="3338" width="16.5" style="223" customWidth="1"/>
    <col min="3339" max="3579" width="10.83203125" style="223"/>
    <col min="3580" max="3580" width="9.33203125" style="223" customWidth="1"/>
    <col min="3581" max="3581" width="68" style="223" customWidth="1"/>
    <col min="3582" max="3582" width="9.5" style="223" customWidth="1"/>
    <col min="3583" max="3583" width="13.33203125" style="223" customWidth="1"/>
    <col min="3584" max="3584" width="21" style="223" customWidth="1"/>
    <col min="3585" max="3585" width="23.33203125" style="223" customWidth="1"/>
    <col min="3586" max="3587" width="17.5" style="223" customWidth="1"/>
    <col min="3588" max="3589" width="14.6640625" style="223" customWidth="1"/>
    <col min="3590" max="3590" width="19" style="223" customWidth="1"/>
    <col min="3591" max="3591" width="21.5" style="223" customWidth="1"/>
    <col min="3592" max="3592" width="20.5" style="223" customWidth="1"/>
    <col min="3593" max="3593" width="10.83203125" style="223"/>
    <col min="3594" max="3594" width="16.5" style="223" customWidth="1"/>
    <col min="3595" max="3835" width="10.83203125" style="223"/>
    <col min="3836" max="3836" width="9.33203125" style="223" customWidth="1"/>
    <col min="3837" max="3837" width="68" style="223" customWidth="1"/>
    <col min="3838" max="3838" width="9.5" style="223" customWidth="1"/>
    <col min="3839" max="3839" width="13.33203125" style="223" customWidth="1"/>
    <col min="3840" max="3840" width="21" style="223" customWidth="1"/>
    <col min="3841" max="3841" width="23.33203125" style="223" customWidth="1"/>
    <col min="3842" max="3843" width="17.5" style="223" customWidth="1"/>
    <col min="3844" max="3845" width="14.6640625" style="223" customWidth="1"/>
    <col min="3846" max="3846" width="19" style="223" customWidth="1"/>
    <col min="3847" max="3847" width="21.5" style="223" customWidth="1"/>
    <col min="3848" max="3848" width="20.5" style="223" customWidth="1"/>
    <col min="3849" max="3849" width="10.83203125" style="223"/>
    <col min="3850" max="3850" width="16.5" style="223" customWidth="1"/>
    <col min="3851" max="4091" width="10.83203125" style="223"/>
    <col min="4092" max="4092" width="9.33203125" style="223" customWidth="1"/>
    <col min="4093" max="4093" width="68" style="223" customWidth="1"/>
    <col min="4094" max="4094" width="9.5" style="223" customWidth="1"/>
    <col min="4095" max="4095" width="13.33203125" style="223" customWidth="1"/>
    <col min="4096" max="4096" width="21" style="223" customWidth="1"/>
    <col min="4097" max="4097" width="23.33203125" style="223" customWidth="1"/>
    <col min="4098" max="4099" width="17.5" style="223" customWidth="1"/>
    <col min="4100" max="4101" width="14.6640625" style="223" customWidth="1"/>
    <col min="4102" max="4102" width="19" style="223" customWidth="1"/>
    <col min="4103" max="4103" width="21.5" style="223" customWidth="1"/>
    <col min="4104" max="4104" width="20.5" style="223" customWidth="1"/>
    <col min="4105" max="4105" width="10.83203125" style="223"/>
    <col min="4106" max="4106" width="16.5" style="223" customWidth="1"/>
    <col min="4107" max="4347" width="10.83203125" style="223"/>
    <col min="4348" max="4348" width="9.33203125" style="223" customWidth="1"/>
    <col min="4349" max="4349" width="68" style="223" customWidth="1"/>
    <col min="4350" max="4350" width="9.5" style="223" customWidth="1"/>
    <col min="4351" max="4351" width="13.33203125" style="223" customWidth="1"/>
    <col min="4352" max="4352" width="21" style="223" customWidth="1"/>
    <col min="4353" max="4353" width="23.33203125" style="223" customWidth="1"/>
    <col min="4354" max="4355" width="17.5" style="223" customWidth="1"/>
    <col min="4356" max="4357" width="14.6640625" style="223" customWidth="1"/>
    <col min="4358" max="4358" width="19" style="223" customWidth="1"/>
    <col min="4359" max="4359" width="21.5" style="223" customWidth="1"/>
    <col min="4360" max="4360" width="20.5" style="223" customWidth="1"/>
    <col min="4361" max="4361" width="10.83203125" style="223"/>
    <col min="4362" max="4362" width="16.5" style="223" customWidth="1"/>
    <col min="4363" max="4603" width="10.83203125" style="223"/>
    <col min="4604" max="4604" width="9.33203125" style="223" customWidth="1"/>
    <col min="4605" max="4605" width="68" style="223" customWidth="1"/>
    <col min="4606" max="4606" width="9.5" style="223" customWidth="1"/>
    <col min="4607" max="4607" width="13.33203125" style="223" customWidth="1"/>
    <col min="4608" max="4608" width="21" style="223" customWidth="1"/>
    <col min="4609" max="4609" width="23.33203125" style="223" customWidth="1"/>
    <col min="4610" max="4611" width="17.5" style="223" customWidth="1"/>
    <col min="4612" max="4613" width="14.6640625" style="223" customWidth="1"/>
    <col min="4614" max="4614" width="19" style="223" customWidth="1"/>
    <col min="4615" max="4615" width="21.5" style="223" customWidth="1"/>
    <col min="4616" max="4616" width="20.5" style="223" customWidth="1"/>
    <col min="4617" max="4617" width="10.83203125" style="223"/>
    <col min="4618" max="4618" width="16.5" style="223" customWidth="1"/>
    <col min="4619" max="4859" width="10.83203125" style="223"/>
    <col min="4860" max="4860" width="9.33203125" style="223" customWidth="1"/>
    <col min="4861" max="4861" width="68" style="223" customWidth="1"/>
    <col min="4862" max="4862" width="9.5" style="223" customWidth="1"/>
    <col min="4863" max="4863" width="13.33203125" style="223" customWidth="1"/>
    <col min="4864" max="4864" width="21" style="223" customWidth="1"/>
    <col min="4865" max="4865" width="23.33203125" style="223" customWidth="1"/>
    <col min="4866" max="4867" width="17.5" style="223" customWidth="1"/>
    <col min="4868" max="4869" width="14.6640625" style="223" customWidth="1"/>
    <col min="4870" max="4870" width="19" style="223" customWidth="1"/>
    <col min="4871" max="4871" width="21.5" style="223" customWidth="1"/>
    <col min="4872" max="4872" width="20.5" style="223" customWidth="1"/>
    <col min="4873" max="4873" width="10.83203125" style="223"/>
    <col min="4874" max="4874" width="16.5" style="223" customWidth="1"/>
    <col min="4875" max="5115" width="10.83203125" style="223"/>
    <col min="5116" max="5116" width="9.33203125" style="223" customWidth="1"/>
    <col min="5117" max="5117" width="68" style="223" customWidth="1"/>
    <col min="5118" max="5118" width="9.5" style="223" customWidth="1"/>
    <col min="5119" max="5119" width="13.33203125" style="223" customWidth="1"/>
    <col min="5120" max="5120" width="21" style="223" customWidth="1"/>
    <col min="5121" max="5121" width="23.33203125" style="223" customWidth="1"/>
    <col min="5122" max="5123" width="17.5" style="223" customWidth="1"/>
    <col min="5124" max="5125" width="14.6640625" style="223" customWidth="1"/>
    <col min="5126" max="5126" width="19" style="223" customWidth="1"/>
    <col min="5127" max="5127" width="21.5" style="223" customWidth="1"/>
    <col min="5128" max="5128" width="20.5" style="223" customWidth="1"/>
    <col min="5129" max="5129" width="10.83203125" style="223"/>
    <col min="5130" max="5130" width="16.5" style="223" customWidth="1"/>
    <col min="5131" max="5371" width="10.83203125" style="223"/>
    <col min="5372" max="5372" width="9.33203125" style="223" customWidth="1"/>
    <col min="5373" max="5373" width="68" style="223" customWidth="1"/>
    <col min="5374" max="5374" width="9.5" style="223" customWidth="1"/>
    <col min="5375" max="5375" width="13.33203125" style="223" customWidth="1"/>
    <col min="5376" max="5376" width="21" style="223" customWidth="1"/>
    <col min="5377" max="5377" width="23.33203125" style="223" customWidth="1"/>
    <col min="5378" max="5379" width="17.5" style="223" customWidth="1"/>
    <col min="5380" max="5381" width="14.6640625" style="223" customWidth="1"/>
    <col min="5382" max="5382" width="19" style="223" customWidth="1"/>
    <col min="5383" max="5383" width="21.5" style="223" customWidth="1"/>
    <col min="5384" max="5384" width="20.5" style="223" customWidth="1"/>
    <col min="5385" max="5385" width="10.83203125" style="223"/>
    <col min="5386" max="5386" width="16.5" style="223" customWidth="1"/>
    <col min="5387" max="5627" width="10.83203125" style="223"/>
    <col min="5628" max="5628" width="9.33203125" style="223" customWidth="1"/>
    <col min="5629" max="5629" width="68" style="223" customWidth="1"/>
    <col min="5630" max="5630" width="9.5" style="223" customWidth="1"/>
    <col min="5631" max="5631" width="13.33203125" style="223" customWidth="1"/>
    <col min="5632" max="5632" width="21" style="223" customWidth="1"/>
    <col min="5633" max="5633" width="23.33203125" style="223" customWidth="1"/>
    <col min="5634" max="5635" width="17.5" style="223" customWidth="1"/>
    <col min="5636" max="5637" width="14.6640625" style="223" customWidth="1"/>
    <col min="5638" max="5638" width="19" style="223" customWidth="1"/>
    <col min="5639" max="5639" width="21.5" style="223" customWidth="1"/>
    <col min="5640" max="5640" width="20.5" style="223" customWidth="1"/>
    <col min="5641" max="5641" width="10.83203125" style="223"/>
    <col min="5642" max="5642" width="16.5" style="223" customWidth="1"/>
    <col min="5643" max="5883" width="10.83203125" style="223"/>
    <col min="5884" max="5884" width="9.33203125" style="223" customWidth="1"/>
    <col min="5885" max="5885" width="68" style="223" customWidth="1"/>
    <col min="5886" max="5886" width="9.5" style="223" customWidth="1"/>
    <col min="5887" max="5887" width="13.33203125" style="223" customWidth="1"/>
    <col min="5888" max="5888" width="21" style="223" customWidth="1"/>
    <col min="5889" max="5889" width="23.33203125" style="223" customWidth="1"/>
    <col min="5890" max="5891" width="17.5" style="223" customWidth="1"/>
    <col min="5892" max="5893" width="14.6640625" style="223" customWidth="1"/>
    <col min="5894" max="5894" width="19" style="223" customWidth="1"/>
    <col min="5895" max="5895" width="21.5" style="223" customWidth="1"/>
    <col min="5896" max="5896" width="20.5" style="223" customWidth="1"/>
    <col min="5897" max="5897" width="10.83203125" style="223"/>
    <col min="5898" max="5898" width="16.5" style="223" customWidth="1"/>
    <col min="5899" max="6139" width="10.83203125" style="223"/>
    <col min="6140" max="6140" width="9.33203125" style="223" customWidth="1"/>
    <col min="6141" max="6141" width="68" style="223" customWidth="1"/>
    <col min="6142" max="6142" width="9.5" style="223" customWidth="1"/>
    <col min="6143" max="6143" width="13.33203125" style="223" customWidth="1"/>
    <col min="6144" max="6144" width="21" style="223" customWidth="1"/>
    <col min="6145" max="6145" width="23.33203125" style="223" customWidth="1"/>
    <col min="6146" max="6147" width="17.5" style="223" customWidth="1"/>
    <col min="6148" max="6149" width="14.6640625" style="223" customWidth="1"/>
    <col min="6150" max="6150" width="19" style="223" customWidth="1"/>
    <col min="6151" max="6151" width="21.5" style="223" customWidth="1"/>
    <col min="6152" max="6152" width="20.5" style="223" customWidth="1"/>
    <col min="6153" max="6153" width="10.83203125" style="223"/>
    <col min="6154" max="6154" width="16.5" style="223" customWidth="1"/>
    <col min="6155" max="6395" width="10.83203125" style="223"/>
    <col min="6396" max="6396" width="9.33203125" style="223" customWidth="1"/>
    <col min="6397" max="6397" width="68" style="223" customWidth="1"/>
    <col min="6398" max="6398" width="9.5" style="223" customWidth="1"/>
    <col min="6399" max="6399" width="13.33203125" style="223" customWidth="1"/>
    <col min="6400" max="6400" width="21" style="223" customWidth="1"/>
    <col min="6401" max="6401" width="23.33203125" style="223" customWidth="1"/>
    <col min="6402" max="6403" width="17.5" style="223" customWidth="1"/>
    <col min="6404" max="6405" width="14.6640625" style="223" customWidth="1"/>
    <col min="6406" max="6406" width="19" style="223" customWidth="1"/>
    <col min="6407" max="6407" width="21.5" style="223" customWidth="1"/>
    <col min="6408" max="6408" width="20.5" style="223" customWidth="1"/>
    <col min="6409" max="6409" width="10.83203125" style="223"/>
    <col min="6410" max="6410" width="16.5" style="223" customWidth="1"/>
    <col min="6411" max="6651" width="10.83203125" style="223"/>
    <col min="6652" max="6652" width="9.33203125" style="223" customWidth="1"/>
    <col min="6653" max="6653" width="68" style="223" customWidth="1"/>
    <col min="6654" max="6654" width="9.5" style="223" customWidth="1"/>
    <col min="6655" max="6655" width="13.33203125" style="223" customWidth="1"/>
    <col min="6656" max="6656" width="21" style="223" customWidth="1"/>
    <col min="6657" max="6657" width="23.33203125" style="223" customWidth="1"/>
    <col min="6658" max="6659" width="17.5" style="223" customWidth="1"/>
    <col min="6660" max="6661" width="14.6640625" style="223" customWidth="1"/>
    <col min="6662" max="6662" width="19" style="223" customWidth="1"/>
    <col min="6663" max="6663" width="21.5" style="223" customWidth="1"/>
    <col min="6664" max="6664" width="20.5" style="223" customWidth="1"/>
    <col min="6665" max="6665" width="10.83203125" style="223"/>
    <col min="6666" max="6666" width="16.5" style="223" customWidth="1"/>
    <col min="6667" max="6907" width="10.83203125" style="223"/>
    <col min="6908" max="6908" width="9.33203125" style="223" customWidth="1"/>
    <col min="6909" max="6909" width="68" style="223" customWidth="1"/>
    <col min="6910" max="6910" width="9.5" style="223" customWidth="1"/>
    <col min="6911" max="6911" width="13.33203125" style="223" customWidth="1"/>
    <col min="6912" max="6912" width="21" style="223" customWidth="1"/>
    <col min="6913" max="6913" width="23.33203125" style="223" customWidth="1"/>
    <col min="6914" max="6915" width="17.5" style="223" customWidth="1"/>
    <col min="6916" max="6917" width="14.6640625" style="223" customWidth="1"/>
    <col min="6918" max="6918" width="19" style="223" customWidth="1"/>
    <col min="6919" max="6919" width="21.5" style="223" customWidth="1"/>
    <col min="6920" max="6920" width="20.5" style="223" customWidth="1"/>
    <col min="6921" max="6921" width="10.83203125" style="223"/>
    <col min="6922" max="6922" width="16.5" style="223" customWidth="1"/>
    <col min="6923" max="7163" width="10.83203125" style="223"/>
    <col min="7164" max="7164" width="9.33203125" style="223" customWidth="1"/>
    <col min="7165" max="7165" width="68" style="223" customWidth="1"/>
    <col min="7166" max="7166" width="9.5" style="223" customWidth="1"/>
    <col min="7167" max="7167" width="13.33203125" style="223" customWidth="1"/>
    <col min="7168" max="7168" width="21" style="223" customWidth="1"/>
    <col min="7169" max="7169" width="23.33203125" style="223" customWidth="1"/>
    <col min="7170" max="7171" width="17.5" style="223" customWidth="1"/>
    <col min="7172" max="7173" width="14.6640625" style="223" customWidth="1"/>
    <col min="7174" max="7174" width="19" style="223" customWidth="1"/>
    <col min="7175" max="7175" width="21.5" style="223" customWidth="1"/>
    <col min="7176" max="7176" width="20.5" style="223" customWidth="1"/>
    <col min="7177" max="7177" width="10.83203125" style="223"/>
    <col min="7178" max="7178" width="16.5" style="223" customWidth="1"/>
    <col min="7179" max="7419" width="10.83203125" style="223"/>
    <col min="7420" max="7420" width="9.33203125" style="223" customWidth="1"/>
    <col min="7421" max="7421" width="68" style="223" customWidth="1"/>
    <col min="7422" max="7422" width="9.5" style="223" customWidth="1"/>
    <col min="7423" max="7423" width="13.33203125" style="223" customWidth="1"/>
    <col min="7424" max="7424" width="21" style="223" customWidth="1"/>
    <col min="7425" max="7425" width="23.33203125" style="223" customWidth="1"/>
    <col min="7426" max="7427" width="17.5" style="223" customWidth="1"/>
    <col min="7428" max="7429" width="14.6640625" style="223" customWidth="1"/>
    <col min="7430" max="7430" width="19" style="223" customWidth="1"/>
    <col min="7431" max="7431" width="21.5" style="223" customWidth="1"/>
    <col min="7432" max="7432" width="20.5" style="223" customWidth="1"/>
    <col min="7433" max="7433" width="10.83203125" style="223"/>
    <col min="7434" max="7434" width="16.5" style="223" customWidth="1"/>
    <col min="7435" max="7675" width="10.83203125" style="223"/>
    <col min="7676" max="7676" width="9.33203125" style="223" customWidth="1"/>
    <col min="7677" max="7677" width="68" style="223" customWidth="1"/>
    <col min="7678" max="7678" width="9.5" style="223" customWidth="1"/>
    <col min="7679" max="7679" width="13.33203125" style="223" customWidth="1"/>
    <col min="7680" max="7680" width="21" style="223" customWidth="1"/>
    <col min="7681" max="7681" width="23.33203125" style="223" customWidth="1"/>
    <col min="7682" max="7683" width="17.5" style="223" customWidth="1"/>
    <col min="7684" max="7685" width="14.6640625" style="223" customWidth="1"/>
    <col min="7686" max="7686" width="19" style="223" customWidth="1"/>
    <col min="7687" max="7687" width="21.5" style="223" customWidth="1"/>
    <col min="7688" max="7688" width="20.5" style="223" customWidth="1"/>
    <col min="7689" max="7689" width="10.83203125" style="223"/>
    <col min="7690" max="7690" width="16.5" style="223" customWidth="1"/>
    <col min="7691" max="7931" width="10.83203125" style="223"/>
    <col min="7932" max="7932" width="9.33203125" style="223" customWidth="1"/>
    <col min="7933" max="7933" width="68" style="223" customWidth="1"/>
    <col min="7934" max="7934" width="9.5" style="223" customWidth="1"/>
    <col min="7935" max="7935" width="13.33203125" style="223" customWidth="1"/>
    <col min="7936" max="7936" width="21" style="223" customWidth="1"/>
    <col min="7937" max="7937" width="23.33203125" style="223" customWidth="1"/>
    <col min="7938" max="7939" width="17.5" style="223" customWidth="1"/>
    <col min="7940" max="7941" width="14.6640625" style="223" customWidth="1"/>
    <col min="7942" max="7942" width="19" style="223" customWidth="1"/>
    <col min="7943" max="7943" width="21.5" style="223" customWidth="1"/>
    <col min="7944" max="7944" width="20.5" style="223" customWidth="1"/>
    <col min="7945" max="7945" width="10.83203125" style="223"/>
    <col min="7946" max="7946" width="16.5" style="223" customWidth="1"/>
    <col min="7947" max="8187" width="10.83203125" style="223"/>
    <col min="8188" max="8188" width="9.33203125" style="223" customWidth="1"/>
    <col min="8189" max="8189" width="68" style="223" customWidth="1"/>
    <col min="8190" max="8190" width="9.5" style="223" customWidth="1"/>
    <col min="8191" max="8191" width="13.33203125" style="223" customWidth="1"/>
    <col min="8192" max="8192" width="21" style="223" customWidth="1"/>
    <col min="8193" max="8193" width="23.33203125" style="223" customWidth="1"/>
    <col min="8194" max="8195" width="17.5" style="223" customWidth="1"/>
    <col min="8196" max="8197" width="14.6640625" style="223" customWidth="1"/>
    <col min="8198" max="8198" width="19" style="223" customWidth="1"/>
    <col min="8199" max="8199" width="21.5" style="223" customWidth="1"/>
    <col min="8200" max="8200" width="20.5" style="223" customWidth="1"/>
    <col min="8201" max="8201" width="10.83203125" style="223"/>
    <col min="8202" max="8202" width="16.5" style="223" customWidth="1"/>
    <col min="8203" max="8443" width="10.83203125" style="223"/>
    <col min="8444" max="8444" width="9.33203125" style="223" customWidth="1"/>
    <col min="8445" max="8445" width="68" style="223" customWidth="1"/>
    <col min="8446" max="8446" width="9.5" style="223" customWidth="1"/>
    <col min="8447" max="8447" width="13.33203125" style="223" customWidth="1"/>
    <col min="8448" max="8448" width="21" style="223" customWidth="1"/>
    <col min="8449" max="8449" width="23.33203125" style="223" customWidth="1"/>
    <col min="8450" max="8451" width="17.5" style="223" customWidth="1"/>
    <col min="8452" max="8453" width="14.6640625" style="223" customWidth="1"/>
    <col min="8454" max="8454" width="19" style="223" customWidth="1"/>
    <col min="8455" max="8455" width="21.5" style="223" customWidth="1"/>
    <col min="8456" max="8456" width="20.5" style="223" customWidth="1"/>
    <col min="8457" max="8457" width="10.83203125" style="223"/>
    <col min="8458" max="8458" width="16.5" style="223" customWidth="1"/>
    <col min="8459" max="8699" width="10.83203125" style="223"/>
    <col min="8700" max="8700" width="9.33203125" style="223" customWidth="1"/>
    <col min="8701" max="8701" width="68" style="223" customWidth="1"/>
    <col min="8702" max="8702" width="9.5" style="223" customWidth="1"/>
    <col min="8703" max="8703" width="13.33203125" style="223" customWidth="1"/>
    <col min="8704" max="8704" width="21" style="223" customWidth="1"/>
    <col min="8705" max="8705" width="23.33203125" style="223" customWidth="1"/>
    <col min="8706" max="8707" width="17.5" style="223" customWidth="1"/>
    <col min="8708" max="8709" width="14.6640625" style="223" customWidth="1"/>
    <col min="8710" max="8710" width="19" style="223" customWidth="1"/>
    <col min="8711" max="8711" width="21.5" style="223" customWidth="1"/>
    <col min="8712" max="8712" width="20.5" style="223" customWidth="1"/>
    <col min="8713" max="8713" width="10.83203125" style="223"/>
    <col min="8714" max="8714" width="16.5" style="223" customWidth="1"/>
    <col min="8715" max="8955" width="10.83203125" style="223"/>
    <col min="8956" max="8956" width="9.33203125" style="223" customWidth="1"/>
    <col min="8957" max="8957" width="68" style="223" customWidth="1"/>
    <col min="8958" max="8958" width="9.5" style="223" customWidth="1"/>
    <col min="8959" max="8959" width="13.33203125" style="223" customWidth="1"/>
    <col min="8960" max="8960" width="21" style="223" customWidth="1"/>
    <col min="8961" max="8961" width="23.33203125" style="223" customWidth="1"/>
    <col min="8962" max="8963" width="17.5" style="223" customWidth="1"/>
    <col min="8964" max="8965" width="14.6640625" style="223" customWidth="1"/>
    <col min="8966" max="8966" width="19" style="223" customWidth="1"/>
    <col min="8967" max="8967" width="21.5" style="223" customWidth="1"/>
    <col min="8968" max="8968" width="20.5" style="223" customWidth="1"/>
    <col min="8969" max="8969" width="10.83203125" style="223"/>
    <col min="8970" max="8970" width="16.5" style="223" customWidth="1"/>
    <col min="8971" max="9211" width="10.83203125" style="223"/>
    <col min="9212" max="9212" width="9.33203125" style="223" customWidth="1"/>
    <col min="9213" max="9213" width="68" style="223" customWidth="1"/>
    <col min="9214" max="9214" width="9.5" style="223" customWidth="1"/>
    <col min="9215" max="9215" width="13.33203125" style="223" customWidth="1"/>
    <col min="9216" max="9216" width="21" style="223" customWidth="1"/>
    <col min="9217" max="9217" width="23.33203125" style="223" customWidth="1"/>
    <col min="9218" max="9219" width="17.5" style="223" customWidth="1"/>
    <col min="9220" max="9221" width="14.6640625" style="223" customWidth="1"/>
    <col min="9222" max="9222" width="19" style="223" customWidth="1"/>
    <col min="9223" max="9223" width="21.5" style="223" customWidth="1"/>
    <col min="9224" max="9224" width="20.5" style="223" customWidth="1"/>
    <col min="9225" max="9225" width="10.83203125" style="223"/>
    <col min="9226" max="9226" width="16.5" style="223" customWidth="1"/>
    <col min="9227" max="9467" width="10.83203125" style="223"/>
    <col min="9468" max="9468" width="9.33203125" style="223" customWidth="1"/>
    <col min="9469" max="9469" width="68" style="223" customWidth="1"/>
    <col min="9470" max="9470" width="9.5" style="223" customWidth="1"/>
    <col min="9471" max="9471" width="13.33203125" style="223" customWidth="1"/>
    <col min="9472" max="9472" width="21" style="223" customWidth="1"/>
    <col min="9473" max="9473" width="23.33203125" style="223" customWidth="1"/>
    <col min="9474" max="9475" width="17.5" style="223" customWidth="1"/>
    <col min="9476" max="9477" width="14.6640625" style="223" customWidth="1"/>
    <col min="9478" max="9478" width="19" style="223" customWidth="1"/>
    <col min="9479" max="9479" width="21.5" style="223" customWidth="1"/>
    <col min="9480" max="9480" width="20.5" style="223" customWidth="1"/>
    <col min="9481" max="9481" width="10.83203125" style="223"/>
    <col min="9482" max="9482" width="16.5" style="223" customWidth="1"/>
    <col min="9483" max="9723" width="10.83203125" style="223"/>
    <col min="9724" max="9724" width="9.33203125" style="223" customWidth="1"/>
    <col min="9725" max="9725" width="68" style="223" customWidth="1"/>
    <col min="9726" max="9726" width="9.5" style="223" customWidth="1"/>
    <col min="9727" max="9727" width="13.33203125" style="223" customWidth="1"/>
    <col min="9728" max="9728" width="21" style="223" customWidth="1"/>
    <col min="9729" max="9729" width="23.33203125" style="223" customWidth="1"/>
    <col min="9730" max="9731" width="17.5" style="223" customWidth="1"/>
    <col min="9732" max="9733" width="14.6640625" style="223" customWidth="1"/>
    <col min="9734" max="9734" width="19" style="223" customWidth="1"/>
    <col min="9735" max="9735" width="21.5" style="223" customWidth="1"/>
    <col min="9736" max="9736" width="20.5" style="223" customWidth="1"/>
    <col min="9737" max="9737" width="10.83203125" style="223"/>
    <col min="9738" max="9738" width="16.5" style="223" customWidth="1"/>
    <col min="9739" max="9979" width="10.83203125" style="223"/>
    <col min="9980" max="9980" width="9.33203125" style="223" customWidth="1"/>
    <col min="9981" max="9981" width="68" style="223" customWidth="1"/>
    <col min="9982" max="9982" width="9.5" style="223" customWidth="1"/>
    <col min="9983" max="9983" width="13.33203125" style="223" customWidth="1"/>
    <col min="9984" max="9984" width="21" style="223" customWidth="1"/>
    <col min="9985" max="9985" width="23.33203125" style="223" customWidth="1"/>
    <col min="9986" max="9987" width="17.5" style="223" customWidth="1"/>
    <col min="9988" max="9989" width="14.6640625" style="223" customWidth="1"/>
    <col min="9990" max="9990" width="19" style="223" customWidth="1"/>
    <col min="9991" max="9991" width="21.5" style="223" customWidth="1"/>
    <col min="9992" max="9992" width="20.5" style="223" customWidth="1"/>
    <col min="9993" max="9993" width="10.83203125" style="223"/>
    <col min="9994" max="9994" width="16.5" style="223" customWidth="1"/>
    <col min="9995" max="10235" width="10.83203125" style="223"/>
    <col min="10236" max="10236" width="9.33203125" style="223" customWidth="1"/>
    <col min="10237" max="10237" width="68" style="223" customWidth="1"/>
    <col min="10238" max="10238" width="9.5" style="223" customWidth="1"/>
    <col min="10239" max="10239" width="13.33203125" style="223" customWidth="1"/>
    <col min="10240" max="10240" width="21" style="223" customWidth="1"/>
    <col min="10241" max="10241" width="23.33203125" style="223" customWidth="1"/>
    <col min="10242" max="10243" width="17.5" style="223" customWidth="1"/>
    <col min="10244" max="10245" width="14.6640625" style="223" customWidth="1"/>
    <col min="10246" max="10246" width="19" style="223" customWidth="1"/>
    <col min="10247" max="10247" width="21.5" style="223" customWidth="1"/>
    <col min="10248" max="10248" width="20.5" style="223" customWidth="1"/>
    <col min="10249" max="10249" width="10.83203125" style="223"/>
    <col min="10250" max="10250" width="16.5" style="223" customWidth="1"/>
    <col min="10251" max="10491" width="10.83203125" style="223"/>
    <col min="10492" max="10492" width="9.33203125" style="223" customWidth="1"/>
    <col min="10493" max="10493" width="68" style="223" customWidth="1"/>
    <col min="10494" max="10494" width="9.5" style="223" customWidth="1"/>
    <col min="10495" max="10495" width="13.33203125" style="223" customWidth="1"/>
    <col min="10496" max="10496" width="21" style="223" customWidth="1"/>
    <col min="10497" max="10497" width="23.33203125" style="223" customWidth="1"/>
    <col min="10498" max="10499" width="17.5" style="223" customWidth="1"/>
    <col min="10500" max="10501" width="14.6640625" style="223" customWidth="1"/>
    <col min="10502" max="10502" width="19" style="223" customWidth="1"/>
    <col min="10503" max="10503" width="21.5" style="223" customWidth="1"/>
    <col min="10504" max="10504" width="20.5" style="223" customWidth="1"/>
    <col min="10505" max="10505" width="10.83203125" style="223"/>
    <col min="10506" max="10506" width="16.5" style="223" customWidth="1"/>
    <col min="10507" max="10747" width="10.83203125" style="223"/>
    <col min="10748" max="10748" width="9.33203125" style="223" customWidth="1"/>
    <col min="10749" max="10749" width="68" style="223" customWidth="1"/>
    <col min="10750" max="10750" width="9.5" style="223" customWidth="1"/>
    <col min="10751" max="10751" width="13.33203125" style="223" customWidth="1"/>
    <col min="10752" max="10752" width="21" style="223" customWidth="1"/>
    <col min="10753" max="10753" width="23.33203125" style="223" customWidth="1"/>
    <col min="10754" max="10755" width="17.5" style="223" customWidth="1"/>
    <col min="10756" max="10757" width="14.6640625" style="223" customWidth="1"/>
    <col min="10758" max="10758" width="19" style="223" customWidth="1"/>
    <col min="10759" max="10759" width="21.5" style="223" customWidth="1"/>
    <col min="10760" max="10760" width="20.5" style="223" customWidth="1"/>
    <col min="10761" max="10761" width="10.83203125" style="223"/>
    <col min="10762" max="10762" width="16.5" style="223" customWidth="1"/>
    <col min="10763" max="11003" width="10.83203125" style="223"/>
    <col min="11004" max="11004" width="9.33203125" style="223" customWidth="1"/>
    <col min="11005" max="11005" width="68" style="223" customWidth="1"/>
    <col min="11006" max="11006" width="9.5" style="223" customWidth="1"/>
    <col min="11007" max="11007" width="13.33203125" style="223" customWidth="1"/>
    <col min="11008" max="11008" width="21" style="223" customWidth="1"/>
    <col min="11009" max="11009" width="23.33203125" style="223" customWidth="1"/>
    <col min="11010" max="11011" width="17.5" style="223" customWidth="1"/>
    <col min="11012" max="11013" width="14.6640625" style="223" customWidth="1"/>
    <col min="11014" max="11014" width="19" style="223" customWidth="1"/>
    <col min="11015" max="11015" width="21.5" style="223" customWidth="1"/>
    <col min="11016" max="11016" width="20.5" style="223" customWidth="1"/>
    <col min="11017" max="11017" width="10.83203125" style="223"/>
    <col min="11018" max="11018" width="16.5" style="223" customWidth="1"/>
    <col min="11019" max="11259" width="10.83203125" style="223"/>
    <col min="11260" max="11260" width="9.33203125" style="223" customWidth="1"/>
    <col min="11261" max="11261" width="68" style="223" customWidth="1"/>
    <col min="11262" max="11262" width="9.5" style="223" customWidth="1"/>
    <col min="11263" max="11263" width="13.33203125" style="223" customWidth="1"/>
    <col min="11264" max="11264" width="21" style="223" customWidth="1"/>
    <col min="11265" max="11265" width="23.33203125" style="223" customWidth="1"/>
    <col min="11266" max="11267" width="17.5" style="223" customWidth="1"/>
    <col min="11268" max="11269" width="14.6640625" style="223" customWidth="1"/>
    <col min="11270" max="11270" width="19" style="223" customWidth="1"/>
    <col min="11271" max="11271" width="21.5" style="223" customWidth="1"/>
    <col min="11272" max="11272" width="20.5" style="223" customWidth="1"/>
    <col min="11273" max="11273" width="10.83203125" style="223"/>
    <col min="11274" max="11274" width="16.5" style="223" customWidth="1"/>
    <col min="11275" max="11515" width="10.83203125" style="223"/>
    <col min="11516" max="11516" width="9.33203125" style="223" customWidth="1"/>
    <col min="11517" max="11517" width="68" style="223" customWidth="1"/>
    <col min="11518" max="11518" width="9.5" style="223" customWidth="1"/>
    <col min="11519" max="11519" width="13.33203125" style="223" customWidth="1"/>
    <col min="11520" max="11520" width="21" style="223" customWidth="1"/>
    <col min="11521" max="11521" width="23.33203125" style="223" customWidth="1"/>
    <col min="11522" max="11523" width="17.5" style="223" customWidth="1"/>
    <col min="11524" max="11525" width="14.6640625" style="223" customWidth="1"/>
    <col min="11526" max="11526" width="19" style="223" customWidth="1"/>
    <col min="11527" max="11527" width="21.5" style="223" customWidth="1"/>
    <col min="11528" max="11528" width="20.5" style="223" customWidth="1"/>
    <col min="11529" max="11529" width="10.83203125" style="223"/>
    <col min="11530" max="11530" width="16.5" style="223" customWidth="1"/>
    <col min="11531" max="11771" width="10.83203125" style="223"/>
    <col min="11772" max="11772" width="9.33203125" style="223" customWidth="1"/>
    <col min="11773" max="11773" width="68" style="223" customWidth="1"/>
    <col min="11774" max="11774" width="9.5" style="223" customWidth="1"/>
    <col min="11775" max="11775" width="13.33203125" style="223" customWidth="1"/>
    <col min="11776" max="11776" width="21" style="223" customWidth="1"/>
    <col min="11777" max="11777" width="23.33203125" style="223" customWidth="1"/>
    <col min="11778" max="11779" width="17.5" style="223" customWidth="1"/>
    <col min="11780" max="11781" width="14.6640625" style="223" customWidth="1"/>
    <col min="11782" max="11782" width="19" style="223" customWidth="1"/>
    <col min="11783" max="11783" width="21.5" style="223" customWidth="1"/>
    <col min="11784" max="11784" width="20.5" style="223" customWidth="1"/>
    <col min="11785" max="11785" width="10.83203125" style="223"/>
    <col min="11786" max="11786" width="16.5" style="223" customWidth="1"/>
    <col min="11787" max="12027" width="10.83203125" style="223"/>
    <col min="12028" max="12028" width="9.33203125" style="223" customWidth="1"/>
    <col min="12029" max="12029" width="68" style="223" customWidth="1"/>
    <col min="12030" max="12030" width="9.5" style="223" customWidth="1"/>
    <col min="12031" max="12031" width="13.33203125" style="223" customWidth="1"/>
    <col min="12032" max="12032" width="21" style="223" customWidth="1"/>
    <col min="12033" max="12033" width="23.33203125" style="223" customWidth="1"/>
    <col min="12034" max="12035" width="17.5" style="223" customWidth="1"/>
    <col min="12036" max="12037" width="14.6640625" style="223" customWidth="1"/>
    <col min="12038" max="12038" width="19" style="223" customWidth="1"/>
    <col min="12039" max="12039" width="21.5" style="223" customWidth="1"/>
    <col min="12040" max="12040" width="20.5" style="223" customWidth="1"/>
    <col min="12041" max="12041" width="10.83203125" style="223"/>
    <col min="12042" max="12042" width="16.5" style="223" customWidth="1"/>
    <col min="12043" max="12283" width="10.83203125" style="223"/>
    <col min="12284" max="12284" width="9.33203125" style="223" customWidth="1"/>
    <col min="12285" max="12285" width="68" style="223" customWidth="1"/>
    <col min="12286" max="12286" width="9.5" style="223" customWidth="1"/>
    <col min="12287" max="12287" width="13.33203125" style="223" customWidth="1"/>
    <col min="12288" max="12288" width="21" style="223" customWidth="1"/>
    <col min="12289" max="12289" width="23.33203125" style="223" customWidth="1"/>
    <col min="12290" max="12291" width="17.5" style="223" customWidth="1"/>
    <col min="12292" max="12293" width="14.6640625" style="223" customWidth="1"/>
    <col min="12294" max="12294" width="19" style="223" customWidth="1"/>
    <col min="12295" max="12295" width="21.5" style="223" customWidth="1"/>
    <col min="12296" max="12296" width="20.5" style="223" customWidth="1"/>
    <col min="12297" max="12297" width="10.83203125" style="223"/>
    <col min="12298" max="12298" width="16.5" style="223" customWidth="1"/>
    <col min="12299" max="12539" width="10.83203125" style="223"/>
    <col min="12540" max="12540" width="9.33203125" style="223" customWidth="1"/>
    <col min="12541" max="12541" width="68" style="223" customWidth="1"/>
    <col min="12542" max="12542" width="9.5" style="223" customWidth="1"/>
    <col min="12543" max="12543" width="13.33203125" style="223" customWidth="1"/>
    <col min="12544" max="12544" width="21" style="223" customWidth="1"/>
    <col min="12545" max="12545" width="23.33203125" style="223" customWidth="1"/>
    <col min="12546" max="12547" width="17.5" style="223" customWidth="1"/>
    <col min="12548" max="12549" width="14.6640625" style="223" customWidth="1"/>
    <col min="12550" max="12550" width="19" style="223" customWidth="1"/>
    <col min="12551" max="12551" width="21.5" style="223" customWidth="1"/>
    <col min="12552" max="12552" width="20.5" style="223" customWidth="1"/>
    <col min="12553" max="12553" width="10.83203125" style="223"/>
    <col min="12554" max="12554" width="16.5" style="223" customWidth="1"/>
    <col min="12555" max="12795" width="10.83203125" style="223"/>
    <col min="12796" max="12796" width="9.33203125" style="223" customWidth="1"/>
    <col min="12797" max="12797" width="68" style="223" customWidth="1"/>
    <col min="12798" max="12798" width="9.5" style="223" customWidth="1"/>
    <col min="12799" max="12799" width="13.33203125" style="223" customWidth="1"/>
    <col min="12800" max="12800" width="21" style="223" customWidth="1"/>
    <col min="12801" max="12801" width="23.33203125" style="223" customWidth="1"/>
    <col min="12802" max="12803" width="17.5" style="223" customWidth="1"/>
    <col min="12804" max="12805" width="14.6640625" style="223" customWidth="1"/>
    <col min="12806" max="12806" width="19" style="223" customWidth="1"/>
    <col min="12807" max="12807" width="21.5" style="223" customWidth="1"/>
    <col min="12808" max="12808" width="20.5" style="223" customWidth="1"/>
    <col min="12809" max="12809" width="10.83203125" style="223"/>
    <col min="12810" max="12810" width="16.5" style="223" customWidth="1"/>
    <col min="12811" max="13051" width="10.83203125" style="223"/>
    <col min="13052" max="13052" width="9.33203125" style="223" customWidth="1"/>
    <col min="13053" max="13053" width="68" style="223" customWidth="1"/>
    <col min="13054" max="13054" width="9.5" style="223" customWidth="1"/>
    <col min="13055" max="13055" width="13.33203125" style="223" customWidth="1"/>
    <col min="13056" max="13056" width="21" style="223" customWidth="1"/>
    <col min="13057" max="13057" width="23.33203125" style="223" customWidth="1"/>
    <col min="13058" max="13059" width="17.5" style="223" customWidth="1"/>
    <col min="13060" max="13061" width="14.6640625" style="223" customWidth="1"/>
    <col min="13062" max="13062" width="19" style="223" customWidth="1"/>
    <col min="13063" max="13063" width="21.5" style="223" customWidth="1"/>
    <col min="13064" max="13064" width="20.5" style="223" customWidth="1"/>
    <col min="13065" max="13065" width="10.83203125" style="223"/>
    <col min="13066" max="13066" width="16.5" style="223" customWidth="1"/>
    <col min="13067" max="13307" width="10.83203125" style="223"/>
    <col min="13308" max="13308" width="9.33203125" style="223" customWidth="1"/>
    <col min="13309" max="13309" width="68" style="223" customWidth="1"/>
    <col min="13310" max="13310" width="9.5" style="223" customWidth="1"/>
    <col min="13311" max="13311" width="13.33203125" style="223" customWidth="1"/>
    <col min="13312" max="13312" width="21" style="223" customWidth="1"/>
    <col min="13313" max="13313" width="23.33203125" style="223" customWidth="1"/>
    <col min="13314" max="13315" width="17.5" style="223" customWidth="1"/>
    <col min="13316" max="13317" width="14.6640625" style="223" customWidth="1"/>
    <col min="13318" max="13318" width="19" style="223" customWidth="1"/>
    <col min="13319" max="13319" width="21.5" style="223" customWidth="1"/>
    <col min="13320" max="13320" width="20.5" style="223" customWidth="1"/>
    <col min="13321" max="13321" width="10.83203125" style="223"/>
    <col min="13322" max="13322" width="16.5" style="223" customWidth="1"/>
    <col min="13323" max="13563" width="10.83203125" style="223"/>
    <col min="13564" max="13564" width="9.33203125" style="223" customWidth="1"/>
    <col min="13565" max="13565" width="68" style="223" customWidth="1"/>
    <col min="13566" max="13566" width="9.5" style="223" customWidth="1"/>
    <col min="13567" max="13567" width="13.33203125" style="223" customWidth="1"/>
    <col min="13568" max="13568" width="21" style="223" customWidth="1"/>
    <col min="13569" max="13569" width="23.33203125" style="223" customWidth="1"/>
    <col min="13570" max="13571" width="17.5" style="223" customWidth="1"/>
    <col min="13572" max="13573" width="14.6640625" style="223" customWidth="1"/>
    <col min="13574" max="13574" width="19" style="223" customWidth="1"/>
    <col min="13575" max="13575" width="21.5" style="223" customWidth="1"/>
    <col min="13576" max="13576" width="20.5" style="223" customWidth="1"/>
    <col min="13577" max="13577" width="10.83203125" style="223"/>
    <col min="13578" max="13578" width="16.5" style="223" customWidth="1"/>
    <col min="13579" max="13819" width="10.83203125" style="223"/>
    <col min="13820" max="13820" width="9.33203125" style="223" customWidth="1"/>
    <col min="13821" max="13821" width="68" style="223" customWidth="1"/>
    <col min="13822" max="13822" width="9.5" style="223" customWidth="1"/>
    <col min="13823" max="13823" width="13.33203125" style="223" customWidth="1"/>
    <col min="13824" max="13824" width="21" style="223" customWidth="1"/>
    <col min="13825" max="13825" width="23.33203125" style="223" customWidth="1"/>
    <col min="13826" max="13827" width="17.5" style="223" customWidth="1"/>
    <col min="13828" max="13829" width="14.6640625" style="223" customWidth="1"/>
    <col min="13830" max="13830" width="19" style="223" customWidth="1"/>
    <col min="13831" max="13831" width="21.5" style="223" customWidth="1"/>
    <col min="13832" max="13832" width="20.5" style="223" customWidth="1"/>
    <col min="13833" max="13833" width="10.83203125" style="223"/>
    <col min="13834" max="13834" width="16.5" style="223" customWidth="1"/>
    <col min="13835" max="14075" width="10.83203125" style="223"/>
    <col min="14076" max="14076" width="9.33203125" style="223" customWidth="1"/>
    <col min="14077" max="14077" width="68" style="223" customWidth="1"/>
    <col min="14078" max="14078" width="9.5" style="223" customWidth="1"/>
    <col min="14079" max="14079" width="13.33203125" style="223" customWidth="1"/>
    <col min="14080" max="14080" width="21" style="223" customWidth="1"/>
    <col min="14081" max="14081" width="23.33203125" style="223" customWidth="1"/>
    <col min="14082" max="14083" width="17.5" style="223" customWidth="1"/>
    <col min="14084" max="14085" width="14.6640625" style="223" customWidth="1"/>
    <col min="14086" max="14086" width="19" style="223" customWidth="1"/>
    <col min="14087" max="14087" width="21.5" style="223" customWidth="1"/>
    <col min="14088" max="14088" width="20.5" style="223" customWidth="1"/>
    <col min="14089" max="14089" width="10.83203125" style="223"/>
    <col min="14090" max="14090" width="16.5" style="223" customWidth="1"/>
    <col min="14091" max="14331" width="10.83203125" style="223"/>
    <col min="14332" max="14332" width="9.33203125" style="223" customWidth="1"/>
    <col min="14333" max="14333" width="68" style="223" customWidth="1"/>
    <col min="14334" max="14334" width="9.5" style="223" customWidth="1"/>
    <col min="14335" max="14335" width="13.33203125" style="223" customWidth="1"/>
    <col min="14336" max="14336" width="21" style="223" customWidth="1"/>
    <col min="14337" max="14337" width="23.33203125" style="223" customWidth="1"/>
    <col min="14338" max="14339" width="17.5" style="223" customWidth="1"/>
    <col min="14340" max="14341" width="14.6640625" style="223" customWidth="1"/>
    <col min="14342" max="14342" width="19" style="223" customWidth="1"/>
    <col min="14343" max="14343" width="21.5" style="223" customWidth="1"/>
    <col min="14344" max="14344" width="20.5" style="223" customWidth="1"/>
    <col min="14345" max="14345" width="10.83203125" style="223"/>
    <col min="14346" max="14346" width="16.5" style="223" customWidth="1"/>
    <col min="14347" max="14587" width="10.83203125" style="223"/>
    <col min="14588" max="14588" width="9.33203125" style="223" customWidth="1"/>
    <col min="14589" max="14589" width="68" style="223" customWidth="1"/>
    <col min="14590" max="14590" width="9.5" style="223" customWidth="1"/>
    <col min="14591" max="14591" width="13.33203125" style="223" customWidth="1"/>
    <col min="14592" max="14592" width="21" style="223" customWidth="1"/>
    <col min="14593" max="14593" width="23.33203125" style="223" customWidth="1"/>
    <col min="14594" max="14595" width="17.5" style="223" customWidth="1"/>
    <col min="14596" max="14597" width="14.6640625" style="223" customWidth="1"/>
    <col min="14598" max="14598" width="19" style="223" customWidth="1"/>
    <col min="14599" max="14599" width="21.5" style="223" customWidth="1"/>
    <col min="14600" max="14600" width="20.5" style="223" customWidth="1"/>
    <col min="14601" max="14601" width="10.83203125" style="223"/>
    <col min="14602" max="14602" width="16.5" style="223" customWidth="1"/>
    <col min="14603" max="14843" width="10.83203125" style="223"/>
    <col min="14844" max="14844" width="9.33203125" style="223" customWidth="1"/>
    <col min="14845" max="14845" width="68" style="223" customWidth="1"/>
    <col min="14846" max="14846" width="9.5" style="223" customWidth="1"/>
    <col min="14847" max="14847" width="13.33203125" style="223" customWidth="1"/>
    <col min="14848" max="14848" width="21" style="223" customWidth="1"/>
    <col min="14849" max="14849" width="23.33203125" style="223" customWidth="1"/>
    <col min="14850" max="14851" width="17.5" style="223" customWidth="1"/>
    <col min="14852" max="14853" width="14.6640625" style="223" customWidth="1"/>
    <col min="14854" max="14854" width="19" style="223" customWidth="1"/>
    <col min="14855" max="14855" width="21.5" style="223" customWidth="1"/>
    <col min="14856" max="14856" width="20.5" style="223" customWidth="1"/>
    <col min="14857" max="14857" width="10.83203125" style="223"/>
    <col min="14858" max="14858" width="16.5" style="223" customWidth="1"/>
    <col min="14859" max="15099" width="10.83203125" style="223"/>
    <col min="15100" max="15100" width="9.33203125" style="223" customWidth="1"/>
    <col min="15101" max="15101" width="68" style="223" customWidth="1"/>
    <col min="15102" max="15102" width="9.5" style="223" customWidth="1"/>
    <col min="15103" max="15103" width="13.33203125" style="223" customWidth="1"/>
    <col min="15104" max="15104" width="21" style="223" customWidth="1"/>
    <col min="15105" max="15105" width="23.33203125" style="223" customWidth="1"/>
    <col min="15106" max="15107" width="17.5" style="223" customWidth="1"/>
    <col min="15108" max="15109" width="14.6640625" style="223" customWidth="1"/>
    <col min="15110" max="15110" width="19" style="223" customWidth="1"/>
    <col min="15111" max="15111" width="21.5" style="223" customWidth="1"/>
    <col min="15112" max="15112" width="20.5" style="223" customWidth="1"/>
    <col min="15113" max="15113" width="10.83203125" style="223"/>
    <col min="15114" max="15114" width="16.5" style="223" customWidth="1"/>
    <col min="15115" max="15355" width="10.83203125" style="223"/>
    <col min="15356" max="15356" width="9.33203125" style="223" customWidth="1"/>
    <col min="15357" max="15357" width="68" style="223" customWidth="1"/>
    <col min="15358" max="15358" width="9.5" style="223" customWidth="1"/>
    <col min="15359" max="15359" width="13.33203125" style="223" customWidth="1"/>
    <col min="15360" max="15360" width="21" style="223" customWidth="1"/>
    <col min="15361" max="15361" width="23.33203125" style="223" customWidth="1"/>
    <col min="15362" max="15363" width="17.5" style="223" customWidth="1"/>
    <col min="15364" max="15365" width="14.6640625" style="223" customWidth="1"/>
    <col min="15366" max="15366" width="19" style="223" customWidth="1"/>
    <col min="15367" max="15367" width="21.5" style="223" customWidth="1"/>
    <col min="15368" max="15368" width="20.5" style="223" customWidth="1"/>
    <col min="15369" max="15369" width="10.83203125" style="223"/>
    <col min="15370" max="15370" width="16.5" style="223" customWidth="1"/>
    <col min="15371" max="15611" width="10.83203125" style="223"/>
    <col min="15612" max="15612" width="9.33203125" style="223" customWidth="1"/>
    <col min="15613" max="15613" width="68" style="223" customWidth="1"/>
    <col min="15614" max="15614" width="9.5" style="223" customWidth="1"/>
    <col min="15615" max="15615" width="13.33203125" style="223" customWidth="1"/>
    <col min="15616" max="15616" width="21" style="223" customWidth="1"/>
    <col min="15617" max="15617" width="23.33203125" style="223" customWidth="1"/>
    <col min="15618" max="15619" width="17.5" style="223" customWidth="1"/>
    <col min="15620" max="15621" width="14.6640625" style="223" customWidth="1"/>
    <col min="15622" max="15622" width="19" style="223" customWidth="1"/>
    <col min="15623" max="15623" width="21.5" style="223" customWidth="1"/>
    <col min="15624" max="15624" width="20.5" style="223" customWidth="1"/>
    <col min="15625" max="15625" width="10.83203125" style="223"/>
    <col min="15626" max="15626" width="16.5" style="223" customWidth="1"/>
    <col min="15627" max="15867" width="10.83203125" style="223"/>
    <col min="15868" max="15868" width="9.33203125" style="223" customWidth="1"/>
    <col min="15869" max="15869" width="68" style="223" customWidth="1"/>
    <col min="15870" max="15870" width="9.5" style="223" customWidth="1"/>
    <col min="15871" max="15871" width="13.33203125" style="223" customWidth="1"/>
    <col min="15872" max="15872" width="21" style="223" customWidth="1"/>
    <col min="15873" max="15873" width="23.33203125" style="223" customWidth="1"/>
    <col min="15874" max="15875" width="17.5" style="223" customWidth="1"/>
    <col min="15876" max="15877" width="14.6640625" style="223" customWidth="1"/>
    <col min="15878" max="15878" width="19" style="223" customWidth="1"/>
    <col min="15879" max="15879" width="21.5" style="223" customWidth="1"/>
    <col min="15880" max="15880" width="20.5" style="223" customWidth="1"/>
    <col min="15881" max="15881" width="10.83203125" style="223"/>
    <col min="15882" max="15882" width="16.5" style="223" customWidth="1"/>
    <col min="15883" max="16123" width="10.83203125" style="223"/>
    <col min="16124" max="16124" width="9.33203125" style="223" customWidth="1"/>
    <col min="16125" max="16125" width="68" style="223" customWidth="1"/>
    <col min="16126" max="16126" width="9.5" style="223" customWidth="1"/>
    <col min="16127" max="16127" width="13.33203125" style="223" customWidth="1"/>
    <col min="16128" max="16128" width="21" style="223" customWidth="1"/>
    <col min="16129" max="16129" width="23.33203125" style="223" customWidth="1"/>
    <col min="16130" max="16131" width="17.5" style="223" customWidth="1"/>
    <col min="16132" max="16133" width="14.6640625" style="223" customWidth="1"/>
    <col min="16134" max="16134" width="19" style="223" customWidth="1"/>
    <col min="16135" max="16135" width="21.5" style="223" customWidth="1"/>
    <col min="16136" max="16136" width="20.5" style="223" customWidth="1"/>
    <col min="16137" max="16137" width="10.83203125" style="223"/>
    <col min="16138" max="16138" width="16.5" style="223" customWidth="1"/>
    <col min="16139" max="16378" width="10.83203125" style="223"/>
    <col min="16379" max="16384" width="11.5" style="223" customWidth="1"/>
  </cols>
  <sheetData>
    <row r="1" spans="1:18" ht="69" customHeight="1" thickBot="1">
      <c r="B1" s="224" t="s">
        <v>263</v>
      </c>
      <c r="C1" s="225"/>
      <c r="D1" s="225"/>
      <c r="E1" s="225"/>
      <c r="F1" s="225"/>
      <c r="G1" s="226"/>
      <c r="H1" s="227"/>
      <c r="I1" s="228"/>
      <c r="J1" s="228"/>
      <c r="K1" s="229"/>
      <c r="L1" s="229"/>
      <c r="M1" s="229"/>
      <c r="N1" s="229"/>
      <c r="O1" s="229"/>
      <c r="P1" s="229"/>
    </row>
    <row r="2" spans="1:18" ht="46" thickBot="1">
      <c r="B2" s="230" t="s">
        <v>98</v>
      </c>
      <c r="C2" s="231" t="s">
        <v>29</v>
      </c>
      <c r="D2" s="232" t="s">
        <v>56</v>
      </c>
      <c r="E2" s="233" t="s">
        <v>58</v>
      </c>
      <c r="F2" s="234" t="s">
        <v>264</v>
      </c>
      <c r="G2" s="235" t="s">
        <v>265</v>
      </c>
      <c r="H2" s="236" t="s">
        <v>266</v>
      </c>
      <c r="I2" s="237"/>
      <c r="J2" s="237"/>
      <c r="K2" s="237"/>
      <c r="L2" s="237"/>
      <c r="M2" s="237"/>
      <c r="N2" s="237"/>
      <c r="O2" s="237"/>
      <c r="P2" s="237"/>
      <c r="Q2" s="237"/>
    </row>
    <row r="3" spans="1:18" ht="17" thickBot="1">
      <c r="B3" s="238">
        <v>1</v>
      </c>
      <c r="C3" s="239" t="s">
        <v>99</v>
      </c>
      <c r="D3" s="240"/>
      <c r="E3" s="241"/>
      <c r="F3" s="242" t="s">
        <v>104</v>
      </c>
      <c r="G3" s="243">
        <f>SUM(G4:G18)</f>
        <v>0</v>
      </c>
      <c r="H3" s="244"/>
      <c r="I3" s="237"/>
      <c r="J3" s="237"/>
      <c r="K3" s="237"/>
      <c r="L3" s="237"/>
      <c r="M3" s="237"/>
      <c r="N3" s="237"/>
      <c r="O3" s="237"/>
      <c r="P3" s="237"/>
      <c r="Q3" s="237"/>
    </row>
    <row r="4" spans="1:18" ht="31" customHeight="1">
      <c r="B4" s="245">
        <v>1.01</v>
      </c>
      <c r="C4" s="246" t="s">
        <v>267</v>
      </c>
      <c r="D4" s="247" t="s">
        <v>268</v>
      </c>
      <c r="E4" s="248">
        <v>65</v>
      </c>
      <c r="F4" s="249"/>
      <c r="G4" s="250">
        <f t="shared" ref="G4:G18" si="0">ROUND((E4*F4),0)</f>
        <v>0</v>
      </c>
      <c r="H4" s="251"/>
      <c r="I4" s="237"/>
      <c r="J4" s="237"/>
      <c r="K4" s="237"/>
      <c r="L4" s="237"/>
      <c r="M4" s="237"/>
      <c r="N4" s="237"/>
      <c r="O4" s="237"/>
      <c r="P4" s="237"/>
      <c r="Q4" s="237"/>
    </row>
    <row r="5" spans="1:18" ht="30">
      <c r="B5" s="252">
        <v>1.02</v>
      </c>
      <c r="C5" s="253" t="s">
        <v>269</v>
      </c>
      <c r="D5" s="254" t="s">
        <v>100</v>
      </c>
      <c r="E5" s="255">
        <v>190</v>
      </c>
      <c r="F5" s="256"/>
      <c r="G5" s="257">
        <f t="shared" si="0"/>
        <v>0</v>
      </c>
      <c r="H5" s="251"/>
      <c r="I5" s="237"/>
      <c r="J5" s="237"/>
      <c r="K5" s="237"/>
      <c r="L5" s="237"/>
      <c r="M5" s="237"/>
      <c r="N5" s="237"/>
      <c r="O5" s="237"/>
      <c r="P5" s="237"/>
      <c r="Q5" s="237"/>
    </row>
    <row r="6" spans="1:18">
      <c r="B6" s="252">
        <v>1.03</v>
      </c>
      <c r="C6" s="258" t="s">
        <v>270</v>
      </c>
      <c r="D6" s="259" t="s">
        <v>271</v>
      </c>
      <c r="E6" s="255">
        <v>1</v>
      </c>
      <c r="F6" s="256"/>
      <c r="G6" s="257">
        <f t="shared" si="0"/>
        <v>0</v>
      </c>
      <c r="H6" s="251"/>
      <c r="I6" s="237"/>
      <c r="J6" s="237"/>
      <c r="K6" s="237"/>
      <c r="L6" s="237"/>
      <c r="M6" s="237"/>
      <c r="N6" s="237"/>
      <c r="O6" s="237"/>
      <c r="P6" s="237"/>
      <c r="Q6" s="237"/>
    </row>
    <row r="7" spans="1:18" s="264" customFormat="1" ht="30">
      <c r="A7" s="223"/>
      <c r="B7" s="252">
        <v>1.04</v>
      </c>
      <c r="C7" s="260" t="s">
        <v>272</v>
      </c>
      <c r="D7" s="261" t="s">
        <v>100</v>
      </c>
      <c r="E7" s="262">
        <v>50</v>
      </c>
      <c r="F7" s="263"/>
      <c r="G7" s="257">
        <f t="shared" si="0"/>
        <v>0</v>
      </c>
      <c r="H7" s="251"/>
      <c r="I7" s="237"/>
      <c r="J7" s="237"/>
      <c r="K7" s="237"/>
      <c r="L7" s="237"/>
      <c r="M7" s="237"/>
      <c r="N7" s="237"/>
      <c r="O7" s="237"/>
      <c r="P7" s="237"/>
      <c r="Q7" s="237"/>
      <c r="R7" s="223"/>
    </row>
    <row r="8" spans="1:18" s="264" customFormat="1" ht="75">
      <c r="A8" s="223"/>
      <c r="B8" s="252">
        <v>1.05</v>
      </c>
      <c r="C8" s="260" t="s">
        <v>273</v>
      </c>
      <c r="D8" s="261" t="s">
        <v>271</v>
      </c>
      <c r="E8" s="262">
        <v>1</v>
      </c>
      <c r="F8" s="263"/>
      <c r="G8" s="257">
        <f t="shared" si="0"/>
        <v>0</v>
      </c>
      <c r="H8" s="251"/>
      <c r="I8" s="237"/>
      <c r="J8" s="237"/>
      <c r="K8" s="237"/>
      <c r="L8" s="237"/>
      <c r="M8" s="237"/>
      <c r="N8" s="237"/>
      <c r="O8" s="237"/>
      <c r="P8" s="237"/>
      <c r="Q8" s="237"/>
      <c r="R8" s="223"/>
    </row>
    <row r="9" spans="1:18" ht="30">
      <c r="B9" s="252">
        <v>1.06</v>
      </c>
      <c r="C9" s="265" t="s">
        <v>274</v>
      </c>
      <c r="D9" s="266" t="s">
        <v>268</v>
      </c>
      <c r="E9" s="267">
        <v>6</v>
      </c>
      <c r="F9" s="256"/>
      <c r="G9" s="257">
        <f t="shared" si="0"/>
        <v>0</v>
      </c>
      <c r="H9" s="251"/>
      <c r="I9" s="237"/>
      <c r="J9" s="237"/>
      <c r="K9" s="237"/>
      <c r="L9" s="237"/>
      <c r="M9" s="237"/>
      <c r="N9" s="237"/>
      <c r="O9" s="237"/>
      <c r="P9" s="237"/>
      <c r="Q9" s="237"/>
    </row>
    <row r="10" spans="1:18" ht="30">
      <c r="B10" s="252">
        <v>1.07</v>
      </c>
      <c r="C10" s="268" t="s">
        <v>275</v>
      </c>
      <c r="D10" s="259" t="s">
        <v>268</v>
      </c>
      <c r="E10" s="255">
        <v>944</v>
      </c>
      <c r="F10" s="269"/>
      <c r="G10" s="257">
        <f t="shared" si="0"/>
        <v>0</v>
      </c>
      <c r="H10" s="251"/>
      <c r="I10" s="237"/>
      <c r="J10" s="237"/>
      <c r="K10" s="237"/>
      <c r="L10" s="237"/>
      <c r="M10" s="237"/>
      <c r="N10" s="237"/>
      <c r="O10" s="237"/>
      <c r="P10" s="237"/>
      <c r="Q10" s="237"/>
    </row>
    <row r="11" spans="1:18">
      <c r="B11" s="252">
        <v>1.08</v>
      </c>
      <c r="C11" s="258" t="s">
        <v>276</v>
      </c>
      <c r="D11" s="270" t="s">
        <v>100</v>
      </c>
      <c r="E11" s="255">
        <v>50</v>
      </c>
      <c r="F11" s="271"/>
      <c r="G11" s="257">
        <f t="shared" si="0"/>
        <v>0</v>
      </c>
      <c r="H11" s="251"/>
      <c r="I11" s="237"/>
      <c r="J11" s="237"/>
      <c r="K11" s="237"/>
      <c r="L11" s="237"/>
      <c r="M11" s="237"/>
      <c r="N11" s="237"/>
      <c r="O11" s="237"/>
      <c r="P11" s="237"/>
      <c r="Q11" s="237"/>
    </row>
    <row r="12" spans="1:18" ht="30">
      <c r="B12" s="252">
        <v>1.0900000000000001</v>
      </c>
      <c r="C12" s="265" t="s">
        <v>277</v>
      </c>
      <c r="D12" s="270" t="s">
        <v>268</v>
      </c>
      <c r="E12" s="255">
        <v>30</v>
      </c>
      <c r="F12" s="271"/>
      <c r="G12" s="257">
        <f t="shared" si="0"/>
        <v>0</v>
      </c>
      <c r="H12" s="251"/>
      <c r="I12" s="237"/>
      <c r="J12" s="237"/>
      <c r="K12" s="237"/>
      <c r="L12" s="237"/>
      <c r="M12" s="237"/>
      <c r="N12" s="237"/>
      <c r="O12" s="237"/>
      <c r="P12" s="237"/>
      <c r="Q12" s="237"/>
    </row>
    <row r="13" spans="1:18" s="273" customFormat="1">
      <c r="A13" s="223"/>
      <c r="B13" s="252">
        <v>1.1000000000000001</v>
      </c>
      <c r="C13" s="258" t="s">
        <v>278</v>
      </c>
      <c r="D13" s="259" t="s">
        <v>268</v>
      </c>
      <c r="E13" s="255">
        <v>30</v>
      </c>
      <c r="F13" s="272"/>
      <c r="G13" s="257">
        <f t="shared" si="0"/>
        <v>0</v>
      </c>
      <c r="H13" s="251"/>
      <c r="I13" s="237"/>
      <c r="J13" s="237"/>
      <c r="K13" s="237"/>
      <c r="L13" s="237"/>
      <c r="M13" s="237"/>
      <c r="N13" s="237"/>
      <c r="O13" s="237"/>
      <c r="P13" s="237"/>
      <c r="Q13" s="237"/>
      <c r="R13" s="223"/>
    </row>
    <row r="14" spans="1:18" s="273" customFormat="1">
      <c r="A14" s="223"/>
      <c r="B14" s="252">
        <v>1.1100000000000001</v>
      </c>
      <c r="C14" s="258" t="s">
        <v>279</v>
      </c>
      <c r="D14" s="259" t="s">
        <v>100</v>
      </c>
      <c r="E14" s="255">
        <v>30</v>
      </c>
      <c r="F14" s="272"/>
      <c r="G14" s="257">
        <f t="shared" si="0"/>
        <v>0</v>
      </c>
      <c r="H14" s="251"/>
      <c r="I14" s="237"/>
      <c r="J14" s="237"/>
      <c r="K14" s="237"/>
      <c r="L14" s="237"/>
      <c r="M14" s="237"/>
      <c r="N14" s="237"/>
      <c r="O14" s="237"/>
      <c r="P14" s="237"/>
      <c r="Q14" s="237"/>
      <c r="R14" s="223"/>
    </row>
    <row r="15" spans="1:18">
      <c r="B15" s="252">
        <v>1.1200000000000001</v>
      </c>
      <c r="C15" s="258" t="s">
        <v>280</v>
      </c>
      <c r="D15" s="259" t="s">
        <v>268</v>
      </c>
      <c r="E15" s="255">
        <v>10</v>
      </c>
      <c r="F15" s="274"/>
      <c r="G15" s="257">
        <f>ROUND((E15*F15),0)</f>
        <v>0</v>
      </c>
      <c r="H15" s="251"/>
      <c r="I15" s="237"/>
      <c r="J15" s="237"/>
      <c r="K15" s="237"/>
      <c r="L15" s="237"/>
      <c r="M15" s="237"/>
      <c r="N15" s="237"/>
      <c r="O15" s="237"/>
      <c r="P15" s="237"/>
      <c r="Q15" s="237"/>
    </row>
    <row r="16" spans="1:18">
      <c r="B16" s="252">
        <v>1.1299999999999999</v>
      </c>
      <c r="C16" s="258" t="s">
        <v>281</v>
      </c>
      <c r="D16" s="259" t="s">
        <v>271</v>
      </c>
      <c r="E16" s="255">
        <v>6</v>
      </c>
      <c r="F16" s="271"/>
      <c r="G16" s="257">
        <f t="shared" si="0"/>
        <v>0</v>
      </c>
      <c r="H16" s="251"/>
      <c r="I16" s="237"/>
      <c r="J16" s="237"/>
      <c r="K16" s="237"/>
      <c r="L16" s="237"/>
      <c r="M16" s="237"/>
      <c r="N16" s="237"/>
      <c r="O16" s="237"/>
      <c r="P16" s="237"/>
      <c r="Q16" s="237"/>
    </row>
    <row r="17" spans="1:18" ht="30">
      <c r="B17" s="252">
        <v>1.1399999999999999</v>
      </c>
      <c r="C17" s="258" t="s">
        <v>282</v>
      </c>
      <c r="D17" s="259" t="s">
        <v>271</v>
      </c>
      <c r="E17" s="255">
        <v>8</v>
      </c>
      <c r="F17" s="271"/>
      <c r="G17" s="257">
        <f t="shared" si="0"/>
        <v>0</v>
      </c>
      <c r="H17" s="251"/>
      <c r="I17" s="237"/>
      <c r="J17" s="237"/>
      <c r="K17" s="237"/>
      <c r="L17" s="237"/>
      <c r="M17" s="237"/>
      <c r="N17" s="237"/>
      <c r="O17" s="237"/>
      <c r="P17" s="237"/>
      <c r="Q17" s="237"/>
    </row>
    <row r="18" spans="1:18" ht="31" thickBot="1">
      <c r="B18" s="252">
        <v>1.1499999999999999</v>
      </c>
      <c r="C18" s="258" t="s">
        <v>283</v>
      </c>
      <c r="D18" s="259" t="s">
        <v>268</v>
      </c>
      <c r="E18" s="255">
        <v>60</v>
      </c>
      <c r="F18" s="271"/>
      <c r="G18" s="257">
        <f t="shared" si="0"/>
        <v>0</v>
      </c>
      <c r="H18" s="251"/>
      <c r="I18" s="237"/>
      <c r="J18" s="237"/>
      <c r="K18" s="237"/>
      <c r="L18" s="237"/>
      <c r="M18" s="237"/>
      <c r="N18" s="237"/>
      <c r="O18" s="237"/>
      <c r="P18" s="237"/>
      <c r="Q18" s="237"/>
    </row>
    <row r="19" spans="1:18">
      <c r="B19" s="275">
        <v>2</v>
      </c>
      <c r="C19" s="276" t="s">
        <v>284</v>
      </c>
      <c r="D19" s="277"/>
      <c r="E19" s="278"/>
      <c r="F19" s="279" t="s">
        <v>104</v>
      </c>
      <c r="G19" s="280">
        <f>SUM(G20:G25)</f>
        <v>0</v>
      </c>
      <c r="H19" s="251"/>
      <c r="I19" s="237"/>
      <c r="J19" s="237"/>
      <c r="K19" s="237"/>
      <c r="L19" s="237"/>
      <c r="M19" s="237"/>
      <c r="N19" s="237"/>
      <c r="O19" s="237"/>
      <c r="P19" s="237"/>
      <c r="Q19" s="237"/>
    </row>
    <row r="20" spans="1:18">
      <c r="A20" s="281"/>
      <c r="B20" s="282">
        <v>2.0099999999999998</v>
      </c>
      <c r="C20" s="268" t="s">
        <v>285</v>
      </c>
      <c r="D20" s="283" t="s">
        <v>286</v>
      </c>
      <c r="E20" s="267">
        <v>352</v>
      </c>
      <c r="F20" s="284"/>
      <c r="G20" s="257">
        <f t="shared" ref="G20:G25" si="1">ROUND((E20*F20),0)</f>
        <v>0</v>
      </c>
      <c r="H20" s="251"/>
      <c r="I20" s="237"/>
      <c r="J20" s="237"/>
      <c r="K20" s="237"/>
      <c r="L20" s="237"/>
      <c r="M20" s="237"/>
      <c r="N20" s="237"/>
      <c r="O20" s="237"/>
      <c r="P20" s="237"/>
      <c r="Q20" s="237"/>
    </row>
    <row r="21" spans="1:18" s="281" customFormat="1">
      <c r="A21" s="223"/>
      <c r="B21" s="252">
        <v>2.02</v>
      </c>
      <c r="C21" s="268" t="s">
        <v>287</v>
      </c>
      <c r="D21" s="283" t="s">
        <v>286</v>
      </c>
      <c r="E21" s="267">
        <v>310</v>
      </c>
      <c r="F21" s="284"/>
      <c r="G21" s="257">
        <f t="shared" si="1"/>
        <v>0</v>
      </c>
      <c r="H21" s="251"/>
      <c r="I21" s="237"/>
      <c r="J21" s="237"/>
      <c r="K21" s="237"/>
      <c r="L21" s="237"/>
      <c r="M21" s="237"/>
      <c r="N21" s="237"/>
      <c r="O21" s="237"/>
      <c r="P21" s="237"/>
      <c r="Q21" s="237"/>
      <c r="R21" s="223"/>
    </row>
    <row r="22" spans="1:18">
      <c r="A22" s="281"/>
      <c r="B22" s="282">
        <v>2.0299999999999998</v>
      </c>
      <c r="C22" s="285" t="s">
        <v>288</v>
      </c>
      <c r="D22" s="286" t="s">
        <v>286</v>
      </c>
      <c r="E22" s="255">
        <v>254</v>
      </c>
      <c r="F22" s="284"/>
      <c r="G22" s="257">
        <f t="shared" si="1"/>
        <v>0</v>
      </c>
      <c r="H22" s="251"/>
      <c r="I22" s="237"/>
      <c r="J22" s="237"/>
      <c r="K22" s="237"/>
      <c r="L22" s="237"/>
      <c r="M22" s="237"/>
      <c r="N22" s="237"/>
      <c r="O22" s="237"/>
      <c r="P22" s="237"/>
      <c r="Q22" s="237"/>
    </row>
    <row r="23" spans="1:18">
      <c r="B23" s="287">
        <v>2.04</v>
      </c>
      <c r="C23" s="288" t="s">
        <v>289</v>
      </c>
      <c r="D23" s="289" t="s">
        <v>286</v>
      </c>
      <c r="E23" s="290">
        <v>203</v>
      </c>
      <c r="F23" s="291"/>
      <c r="G23" s="292">
        <f t="shared" si="1"/>
        <v>0</v>
      </c>
      <c r="H23" s="293" t="s">
        <v>290</v>
      </c>
      <c r="I23" s="237"/>
      <c r="J23" s="237"/>
      <c r="K23" s="237"/>
      <c r="L23" s="237"/>
      <c r="M23" s="237"/>
      <c r="N23" s="237"/>
      <c r="O23" s="237"/>
      <c r="P23" s="237"/>
      <c r="Q23" s="237"/>
    </row>
    <row r="24" spans="1:18">
      <c r="A24" s="281"/>
      <c r="B24" s="282">
        <v>2.0499999999999998</v>
      </c>
      <c r="C24" s="294" t="s">
        <v>291</v>
      </c>
      <c r="D24" s="286" t="s">
        <v>286</v>
      </c>
      <c r="E24" s="255">
        <v>10</v>
      </c>
      <c r="F24" s="284"/>
      <c r="G24" s="257">
        <f t="shared" si="1"/>
        <v>0</v>
      </c>
      <c r="H24" s="251"/>
      <c r="I24" s="237"/>
      <c r="J24" s="237"/>
      <c r="K24" s="237"/>
      <c r="L24" s="237"/>
      <c r="M24" s="237"/>
      <c r="N24" s="237"/>
      <c r="O24" s="237"/>
      <c r="P24" s="237"/>
      <c r="Q24" s="237"/>
    </row>
    <row r="25" spans="1:18" s="281" customFormat="1" ht="31" thickBot="1">
      <c r="A25" s="223"/>
      <c r="B25" s="287">
        <v>2.06</v>
      </c>
      <c r="C25" s="295" t="s">
        <v>292</v>
      </c>
      <c r="D25" s="289" t="s">
        <v>286</v>
      </c>
      <c r="E25" s="290">
        <v>408</v>
      </c>
      <c r="F25" s="291"/>
      <c r="G25" s="292">
        <f t="shared" si="1"/>
        <v>0</v>
      </c>
      <c r="H25" s="293" t="s">
        <v>290</v>
      </c>
      <c r="I25" s="237"/>
      <c r="J25" s="237"/>
      <c r="K25" s="237"/>
      <c r="L25" s="237"/>
      <c r="M25" s="237"/>
      <c r="N25" s="237"/>
      <c r="O25" s="237"/>
      <c r="P25" s="237"/>
      <c r="Q25" s="237"/>
      <c r="R25" s="223"/>
    </row>
    <row r="26" spans="1:18">
      <c r="B26" s="296">
        <v>3</v>
      </c>
      <c r="C26" s="276" t="s">
        <v>293</v>
      </c>
      <c r="D26" s="277"/>
      <c r="E26" s="278"/>
      <c r="F26" s="279" t="s">
        <v>104</v>
      </c>
      <c r="G26" s="280">
        <f>SUM(G27:G30)</f>
        <v>0</v>
      </c>
      <c r="H26" s="251"/>
      <c r="I26" s="237"/>
      <c r="J26" s="237"/>
      <c r="K26" s="237"/>
      <c r="L26" s="237"/>
      <c r="M26" s="237"/>
      <c r="N26" s="237"/>
      <c r="O26" s="237"/>
      <c r="P26" s="237"/>
      <c r="Q26" s="237"/>
    </row>
    <row r="27" spans="1:18">
      <c r="B27" s="282">
        <v>3.01</v>
      </c>
      <c r="C27" s="268" t="s">
        <v>294</v>
      </c>
      <c r="D27" s="283" t="s">
        <v>286</v>
      </c>
      <c r="E27" s="255">
        <v>8</v>
      </c>
      <c r="F27" s="274"/>
      <c r="G27" s="257">
        <f>ROUND((E27*F27),0)</f>
        <v>0</v>
      </c>
      <c r="H27" s="251"/>
      <c r="I27" s="237"/>
      <c r="J27" s="237"/>
      <c r="K27" s="237"/>
      <c r="L27" s="237"/>
      <c r="M27" s="237"/>
      <c r="N27" s="237"/>
      <c r="O27" s="237"/>
      <c r="P27" s="237"/>
      <c r="Q27" s="237"/>
    </row>
    <row r="28" spans="1:18">
      <c r="B28" s="282">
        <v>3.02</v>
      </c>
      <c r="C28" s="268" t="s">
        <v>295</v>
      </c>
      <c r="D28" s="283" t="s">
        <v>286</v>
      </c>
      <c r="E28" s="255">
        <v>10</v>
      </c>
      <c r="F28" s="297"/>
      <c r="G28" s="257">
        <f>ROUND((E28*F28),0)</f>
        <v>0</v>
      </c>
      <c r="H28" s="251"/>
      <c r="I28" s="237"/>
      <c r="J28" s="237"/>
      <c r="K28" s="237"/>
      <c r="L28" s="237"/>
      <c r="M28" s="237"/>
      <c r="N28" s="237"/>
      <c r="O28" s="237"/>
      <c r="P28" s="237"/>
      <c r="Q28" s="237"/>
    </row>
    <row r="29" spans="1:18">
      <c r="B29" s="298">
        <v>3.03</v>
      </c>
      <c r="C29" s="299" t="s">
        <v>296</v>
      </c>
      <c r="D29" s="300" t="s">
        <v>286</v>
      </c>
      <c r="E29" s="290">
        <v>24</v>
      </c>
      <c r="F29" s="291"/>
      <c r="G29" s="292">
        <f>ROUND((E29*F29),0)</f>
        <v>0</v>
      </c>
      <c r="H29" s="293" t="s">
        <v>290</v>
      </c>
      <c r="I29" s="237"/>
      <c r="J29" s="237"/>
      <c r="K29" s="237"/>
      <c r="L29" s="237"/>
      <c r="M29" s="237"/>
      <c r="N29" s="237"/>
      <c r="O29" s="237"/>
      <c r="P29" s="237"/>
      <c r="Q29" s="237"/>
    </row>
    <row r="30" spans="1:18" ht="17" thickBot="1">
      <c r="B30" s="282">
        <v>3.04</v>
      </c>
      <c r="C30" s="268" t="s">
        <v>297</v>
      </c>
      <c r="D30" s="283" t="s">
        <v>298</v>
      </c>
      <c r="E30" s="255">
        <v>7476</v>
      </c>
      <c r="F30" s="284"/>
      <c r="G30" s="257">
        <f>ROUND((E30*F30),0)</f>
        <v>0</v>
      </c>
      <c r="H30" s="251"/>
      <c r="I30" s="237"/>
      <c r="J30" s="237"/>
      <c r="K30" s="237"/>
      <c r="L30" s="237"/>
      <c r="M30" s="237"/>
      <c r="N30" s="237"/>
      <c r="O30" s="237"/>
      <c r="P30" s="237"/>
      <c r="Q30" s="237"/>
    </row>
    <row r="31" spans="1:18">
      <c r="B31" s="296">
        <v>4</v>
      </c>
      <c r="C31" s="276" t="s">
        <v>299</v>
      </c>
      <c r="D31" s="277"/>
      <c r="E31" s="278"/>
      <c r="F31" s="279" t="s">
        <v>104</v>
      </c>
      <c r="G31" s="280">
        <f>SUM(G32:G34)</f>
        <v>0</v>
      </c>
      <c r="H31" s="251"/>
      <c r="I31" s="237"/>
      <c r="J31" s="237"/>
      <c r="K31" s="237"/>
      <c r="L31" s="237"/>
      <c r="M31" s="237"/>
      <c r="N31" s="237"/>
      <c r="O31" s="237"/>
      <c r="P31" s="237"/>
      <c r="Q31" s="237"/>
    </row>
    <row r="32" spans="1:18" ht="30">
      <c r="B32" s="298">
        <v>4.01</v>
      </c>
      <c r="C32" s="299" t="s">
        <v>300</v>
      </c>
      <c r="D32" s="300" t="s">
        <v>286</v>
      </c>
      <c r="E32" s="290">
        <v>42</v>
      </c>
      <c r="F32" s="291"/>
      <c r="G32" s="292">
        <f>ROUND((E32*F32),0)</f>
        <v>0</v>
      </c>
      <c r="H32" s="293" t="s">
        <v>290</v>
      </c>
      <c r="I32" s="237"/>
      <c r="J32" s="237"/>
      <c r="K32" s="237"/>
      <c r="L32" s="237"/>
      <c r="M32" s="237"/>
      <c r="N32" s="237"/>
      <c r="O32" s="237"/>
      <c r="P32" s="237"/>
      <c r="Q32" s="237"/>
    </row>
    <row r="33" spans="1:17" ht="30">
      <c r="B33" s="298">
        <v>4.0199999999999996</v>
      </c>
      <c r="C33" s="299" t="s">
        <v>301</v>
      </c>
      <c r="D33" s="300" t="s">
        <v>286</v>
      </c>
      <c r="E33" s="290">
        <v>34</v>
      </c>
      <c r="F33" s="291"/>
      <c r="G33" s="292">
        <f>ROUND((E33*F33),0)</f>
        <v>0</v>
      </c>
      <c r="H33" s="293" t="s">
        <v>290</v>
      </c>
      <c r="I33" s="237"/>
      <c r="J33" s="237"/>
      <c r="K33" s="237"/>
      <c r="L33" s="237"/>
      <c r="M33" s="237"/>
      <c r="N33" s="237"/>
      <c r="O33" s="237"/>
      <c r="P33" s="237"/>
      <c r="Q33" s="237"/>
    </row>
    <row r="34" spans="1:17" ht="17" thickBot="1">
      <c r="B34" s="298">
        <v>4.03</v>
      </c>
      <c r="C34" s="299" t="s">
        <v>302</v>
      </c>
      <c r="D34" s="300" t="s">
        <v>298</v>
      </c>
      <c r="E34" s="290">
        <v>16686</v>
      </c>
      <c r="F34" s="291"/>
      <c r="G34" s="292">
        <f>ROUND((E34*F34),0)</f>
        <v>0</v>
      </c>
      <c r="H34" s="293" t="s">
        <v>290</v>
      </c>
      <c r="I34" s="237"/>
      <c r="J34" s="237"/>
      <c r="K34" s="237"/>
      <c r="L34" s="237"/>
      <c r="M34" s="237"/>
      <c r="N34" s="237"/>
      <c r="O34" s="237"/>
      <c r="P34" s="237"/>
      <c r="Q34" s="237"/>
    </row>
    <row r="35" spans="1:17" s="301" customFormat="1" ht="15">
      <c r="B35" s="296">
        <v>5</v>
      </c>
      <c r="C35" s="276" t="s">
        <v>303</v>
      </c>
      <c r="D35" s="277"/>
      <c r="E35" s="278"/>
      <c r="F35" s="279" t="s">
        <v>104</v>
      </c>
      <c r="G35" s="280">
        <f>SUM(G36:G37)</f>
        <v>0</v>
      </c>
      <c r="H35" s="251"/>
      <c r="I35" s="237"/>
      <c r="J35" s="237"/>
      <c r="K35" s="237"/>
      <c r="L35" s="237"/>
      <c r="M35" s="237"/>
      <c r="N35" s="237"/>
      <c r="O35" s="237"/>
      <c r="P35" s="237"/>
      <c r="Q35" s="237"/>
    </row>
    <row r="36" spans="1:17" ht="30">
      <c r="B36" s="298">
        <v>5.01</v>
      </c>
      <c r="C36" s="299" t="s">
        <v>304</v>
      </c>
      <c r="D36" s="300" t="s">
        <v>268</v>
      </c>
      <c r="E36" s="290">
        <v>472</v>
      </c>
      <c r="F36" s="291"/>
      <c r="G36" s="292">
        <f>ROUND((E36*F36),0)</f>
        <v>0</v>
      </c>
      <c r="H36" s="293" t="s">
        <v>290</v>
      </c>
      <c r="I36" s="237"/>
      <c r="J36" s="237"/>
      <c r="K36" s="237"/>
      <c r="L36" s="237"/>
      <c r="M36" s="237"/>
      <c r="N36" s="237"/>
      <c r="O36" s="237"/>
      <c r="P36" s="237"/>
      <c r="Q36" s="237"/>
    </row>
    <row r="37" spans="1:17" ht="31" thickBot="1">
      <c r="B37" s="298">
        <v>5.0199999999999996</v>
      </c>
      <c r="C37" s="299" t="s">
        <v>305</v>
      </c>
      <c r="D37" s="300" t="s">
        <v>268</v>
      </c>
      <c r="E37" s="290">
        <v>384</v>
      </c>
      <c r="F37" s="291"/>
      <c r="G37" s="292">
        <f>ROUND((E37*F37),0)</f>
        <v>0</v>
      </c>
      <c r="H37" s="293" t="s">
        <v>290</v>
      </c>
      <c r="I37" s="237"/>
      <c r="J37" s="237"/>
      <c r="K37" s="237"/>
      <c r="L37" s="237"/>
      <c r="M37" s="237"/>
      <c r="N37" s="237"/>
      <c r="O37" s="237"/>
      <c r="P37" s="237"/>
      <c r="Q37" s="237"/>
    </row>
    <row r="38" spans="1:17">
      <c r="B38" s="296">
        <v>6</v>
      </c>
      <c r="C38" s="276" t="s">
        <v>306</v>
      </c>
      <c r="D38" s="277"/>
      <c r="E38" s="278"/>
      <c r="F38" s="279" t="s">
        <v>104</v>
      </c>
      <c r="G38" s="280">
        <f>SUM(G39:G42)</f>
        <v>0</v>
      </c>
      <c r="H38" s="251"/>
      <c r="I38" s="237"/>
      <c r="J38" s="237"/>
      <c r="K38" s="237"/>
      <c r="L38" s="237"/>
      <c r="M38" s="237"/>
      <c r="N38" s="237"/>
      <c r="O38" s="237"/>
      <c r="P38" s="237"/>
      <c r="Q38" s="237"/>
    </row>
    <row r="39" spans="1:17" s="301" customFormat="1" ht="30">
      <c r="A39" s="223"/>
      <c r="B39" s="282">
        <v>6.01</v>
      </c>
      <c r="C39" s="268" t="s">
        <v>301</v>
      </c>
      <c r="D39" s="302" t="s">
        <v>286</v>
      </c>
      <c r="E39" s="255">
        <v>2</v>
      </c>
      <c r="F39" s="271"/>
      <c r="G39" s="257">
        <f>ROUND((E39*F39),0)</f>
        <v>0</v>
      </c>
      <c r="H39" s="251"/>
      <c r="I39" s="237"/>
      <c r="J39" s="237"/>
      <c r="K39" s="237"/>
      <c r="L39" s="237"/>
      <c r="M39" s="237"/>
      <c r="N39" s="237"/>
      <c r="O39" s="237"/>
      <c r="P39" s="237"/>
      <c r="Q39" s="237"/>
    </row>
    <row r="40" spans="1:17">
      <c r="B40" s="282">
        <v>6.02</v>
      </c>
      <c r="C40" s="268" t="s">
        <v>307</v>
      </c>
      <c r="D40" s="283" t="s">
        <v>268</v>
      </c>
      <c r="E40" s="255">
        <v>6</v>
      </c>
      <c r="F40" s="284"/>
      <c r="G40" s="257">
        <f>ROUND((E40*F40),0)</f>
        <v>0</v>
      </c>
      <c r="H40" s="251"/>
      <c r="I40" s="237"/>
      <c r="J40" s="237"/>
      <c r="K40" s="237"/>
      <c r="L40" s="237"/>
      <c r="M40" s="237"/>
      <c r="N40" s="237"/>
      <c r="O40" s="237"/>
      <c r="P40" s="237"/>
      <c r="Q40" s="237"/>
    </row>
    <row r="41" spans="1:17" s="301" customFormat="1">
      <c r="A41" s="223"/>
      <c r="B41" s="282">
        <v>6.03</v>
      </c>
      <c r="C41" s="268" t="s">
        <v>308</v>
      </c>
      <c r="D41" s="302" t="s">
        <v>309</v>
      </c>
      <c r="E41" s="255">
        <v>21</v>
      </c>
      <c r="F41" s="271"/>
      <c r="G41" s="257">
        <f>ROUND((E41*F41),0)</f>
        <v>0</v>
      </c>
      <c r="H41" s="251"/>
      <c r="I41" s="237"/>
      <c r="J41" s="237"/>
      <c r="K41" s="237"/>
      <c r="L41" s="237"/>
      <c r="M41" s="237"/>
      <c r="N41" s="237"/>
      <c r="O41" s="237"/>
      <c r="P41" s="237"/>
      <c r="Q41" s="237"/>
    </row>
    <row r="42" spans="1:17" ht="17" thickBot="1">
      <c r="B42" s="282">
        <v>6.04</v>
      </c>
      <c r="C42" s="268" t="s">
        <v>310</v>
      </c>
      <c r="D42" s="283" t="s">
        <v>298</v>
      </c>
      <c r="E42" s="255">
        <v>320</v>
      </c>
      <c r="F42" s="284"/>
      <c r="G42" s="257">
        <f>ROUND((E42*F42),0)</f>
        <v>0</v>
      </c>
      <c r="H42" s="251"/>
      <c r="I42" s="237"/>
      <c r="J42" s="237"/>
      <c r="K42" s="237"/>
      <c r="L42" s="237"/>
      <c r="M42" s="237"/>
      <c r="N42" s="237"/>
      <c r="O42" s="237"/>
      <c r="P42" s="237"/>
      <c r="Q42" s="237"/>
    </row>
    <row r="43" spans="1:17">
      <c r="B43" s="296">
        <v>7</v>
      </c>
      <c r="C43" s="276" t="s">
        <v>102</v>
      </c>
      <c r="D43" s="277"/>
      <c r="E43" s="278"/>
      <c r="F43" s="279" t="s">
        <v>104</v>
      </c>
      <c r="G43" s="280">
        <f>SUM(G44:G47)</f>
        <v>0</v>
      </c>
      <c r="H43" s="251"/>
      <c r="I43" s="237"/>
      <c r="J43" s="237"/>
      <c r="K43" s="237"/>
      <c r="L43" s="237"/>
      <c r="M43" s="237"/>
      <c r="N43" s="237"/>
      <c r="O43" s="237"/>
      <c r="P43" s="237"/>
      <c r="Q43" s="237"/>
    </row>
    <row r="44" spans="1:17" ht="45">
      <c r="B44" s="298">
        <v>7.01</v>
      </c>
      <c r="C44" s="299" t="s">
        <v>311</v>
      </c>
      <c r="D44" s="300" t="s">
        <v>101</v>
      </c>
      <c r="E44" s="290">
        <v>3233</v>
      </c>
      <c r="F44" s="291"/>
      <c r="G44" s="292">
        <f>ROUND((E44*F44),0)</f>
        <v>0</v>
      </c>
      <c r="H44" s="293" t="s">
        <v>290</v>
      </c>
      <c r="I44" s="237"/>
      <c r="J44" s="237"/>
      <c r="K44" s="237"/>
      <c r="L44" s="237"/>
      <c r="M44" s="237"/>
      <c r="N44" s="237"/>
      <c r="O44" s="237"/>
      <c r="P44" s="237"/>
      <c r="Q44" s="237"/>
    </row>
    <row r="45" spans="1:17" ht="60">
      <c r="B45" s="298">
        <v>7.02</v>
      </c>
      <c r="C45" s="299" t="s">
        <v>312</v>
      </c>
      <c r="D45" s="300" t="s">
        <v>101</v>
      </c>
      <c r="E45" s="290">
        <v>7123</v>
      </c>
      <c r="F45" s="291"/>
      <c r="G45" s="292">
        <f>ROUND((E45*F45),0)</f>
        <v>0</v>
      </c>
      <c r="H45" s="293" t="s">
        <v>290</v>
      </c>
      <c r="I45" s="237"/>
      <c r="J45" s="237"/>
      <c r="K45" s="237"/>
      <c r="L45" s="237"/>
      <c r="M45" s="237"/>
      <c r="N45" s="237"/>
      <c r="O45" s="237"/>
      <c r="P45" s="237"/>
      <c r="Q45" s="237"/>
    </row>
    <row r="46" spans="1:17" ht="30">
      <c r="B46" s="282">
        <v>7.03</v>
      </c>
      <c r="C46" s="268" t="s">
        <v>313</v>
      </c>
      <c r="D46" s="283" t="s">
        <v>268</v>
      </c>
      <c r="E46" s="255">
        <v>66</v>
      </c>
      <c r="F46" s="284"/>
      <c r="G46" s="257">
        <f>ROUND((E46*F46),0)</f>
        <v>0</v>
      </c>
      <c r="H46" s="251"/>
      <c r="I46" s="237"/>
      <c r="J46" s="237"/>
      <c r="K46" s="237"/>
      <c r="L46" s="237"/>
      <c r="M46" s="237"/>
      <c r="N46" s="237"/>
      <c r="O46" s="237"/>
      <c r="P46" s="237"/>
      <c r="Q46" s="237"/>
    </row>
    <row r="47" spans="1:17" ht="17" thickBot="1">
      <c r="B47" s="282">
        <v>7.04</v>
      </c>
      <c r="C47" s="303" t="s">
        <v>314</v>
      </c>
      <c r="D47" s="304" t="s">
        <v>271</v>
      </c>
      <c r="E47" s="255">
        <v>190</v>
      </c>
      <c r="F47" s="297"/>
      <c r="G47" s="305">
        <f>ROUND((E47*F47),0)</f>
        <v>0</v>
      </c>
      <c r="H47" s="251"/>
      <c r="I47" s="237"/>
      <c r="J47" s="237"/>
      <c r="K47" s="237"/>
      <c r="L47" s="237"/>
      <c r="M47" s="237"/>
      <c r="N47" s="237"/>
      <c r="O47" s="237"/>
      <c r="P47" s="237"/>
      <c r="Q47" s="237"/>
    </row>
    <row r="48" spans="1:17" s="301" customFormat="1" ht="15">
      <c r="B48" s="296">
        <v>8</v>
      </c>
      <c r="C48" s="276" t="s">
        <v>315</v>
      </c>
      <c r="D48" s="277"/>
      <c r="E48" s="278"/>
      <c r="F48" s="279" t="s">
        <v>104</v>
      </c>
      <c r="G48" s="280">
        <f>SUM(G49:G55)</f>
        <v>0</v>
      </c>
      <c r="H48" s="251"/>
      <c r="I48" s="237"/>
      <c r="J48" s="237"/>
      <c r="K48" s="237"/>
      <c r="L48" s="237"/>
      <c r="M48" s="237"/>
      <c r="N48" s="237"/>
      <c r="O48" s="237"/>
      <c r="P48" s="237"/>
      <c r="Q48" s="237"/>
    </row>
    <row r="49" spans="1:17">
      <c r="B49" s="282">
        <v>8.01</v>
      </c>
      <c r="C49" s="258" t="s">
        <v>316</v>
      </c>
      <c r="D49" s="259" t="s">
        <v>268</v>
      </c>
      <c r="E49" s="255">
        <v>285</v>
      </c>
      <c r="F49" s="306"/>
      <c r="G49" s="257">
        <f t="shared" ref="G49:G55" si="2">ROUND((E49*F49),0)</f>
        <v>0</v>
      </c>
      <c r="H49" s="251"/>
      <c r="I49" s="237"/>
      <c r="J49" s="237"/>
      <c r="K49" s="237"/>
      <c r="L49" s="237"/>
      <c r="M49" s="237"/>
      <c r="N49" s="237"/>
      <c r="O49" s="237"/>
      <c r="P49" s="237"/>
      <c r="Q49" s="237"/>
    </row>
    <row r="50" spans="1:17" ht="30">
      <c r="B50" s="298">
        <v>8.02</v>
      </c>
      <c r="C50" s="295" t="s">
        <v>317</v>
      </c>
      <c r="D50" s="307" t="s">
        <v>268</v>
      </c>
      <c r="E50" s="290">
        <v>285</v>
      </c>
      <c r="F50" s="308"/>
      <c r="G50" s="292">
        <f t="shared" si="2"/>
        <v>0</v>
      </c>
      <c r="H50" s="293" t="s">
        <v>290</v>
      </c>
      <c r="I50" s="237"/>
      <c r="J50" s="237"/>
      <c r="K50" s="237"/>
      <c r="L50" s="237"/>
      <c r="M50" s="237"/>
      <c r="N50" s="237"/>
      <c r="O50" s="237"/>
      <c r="P50" s="237"/>
      <c r="Q50" s="237"/>
    </row>
    <row r="51" spans="1:17" s="309" customFormat="1" ht="30">
      <c r="A51" s="223"/>
      <c r="B51" s="298">
        <v>8.0299999999999994</v>
      </c>
      <c r="C51" s="295" t="s">
        <v>318</v>
      </c>
      <c r="D51" s="307" t="s">
        <v>268</v>
      </c>
      <c r="E51" s="290">
        <v>621</v>
      </c>
      <c r="F51" s="308"/>
      <c r="G51" s="292">
        <f t="shared" si="2"/>
        <v>0</v>
      </c>
      <c r="H51" s="293" t="s">
        <v>290</v>
      </c>
      <c r="I51" s="237"/>
      <c r="J51" s="237"/>
      <c r="K51" s="237"/>
      <c r="L51" s="237"/>
      <c r="M51" s="237"/>
      <c r="N51" s="237"/>
      <c r="O51" s="237"/>
      <c r="P51" s="237"/>
      <c r="Q51" s="237"/>
    </row>
    <row r="52" spans="1:17" s="309" customFormat="1">
      <c r="A52" s="223"/>
      <c r="B52" s="282">
        <v>8.0399999999999991</v>
      </c>
      <c r="C52" s="258" t="s">
        <v>319</v>
      </c>
      <c r="D52" s="310" t="s">
        <v>100</v>
      </c>
      <c r="E52" s="255">
        <v>150</v>
      </c>
      <c r="F52" s="306"/>
      <c r="G52" s="257">
        <f t="shared" si="2"/>
        <v>0</v>
      </c>
      <c r="H52" s="251"/>
      <c r="I52" s="237"/>
      <c r="J52" s="237"/>
      <c r="K52" s="237"/>
      <c r="L52" s="237"/>
      <c r="M52" s="237"/>
      <c r="N52" s="237"/>
      <c r="O52" s="237"/>
      <c r="P52" s="237"/>
      <c r="Q52" s="237"/>
    </row>
    <row r="53" spans="1:17" s="309" customFormat="1">
      <c r="A53" s="223"/>
      <c r="B53" s="282">
        <v>8.0500000000000007</v>
      </c>
      <c r="C53" s="311" t="s">
        <v>320</v>
      </c>
      <c r="D53" s="259" t="s">
        <v>100</v>
      </c>
      <c r="E53" s="255">
        <v>330</v>
      </c>
      <c r="F53" s="306"/>
      <c r="G53" s="257">
        <f t="shared" si="2"/>
        <v>0</v>
      </c>
      <c r="H53" s="251"/>
      <c r="I53" s="237"/>
      <c r="J53" s="237"/>
      <c r="K53" s="237"/>
      <c r="L53" s="237"/>
      <c r="M53" s="237"/>
      <c r="N53" s="237"/>
      <c r="O53" s="237"/>
      <c r="P53" s="237"/>
      <c r="Q53" s="237"/>
    </row>
    <row r="54" spans="1:17" s="309" customFormat="1" ht="30">
      <c r="A54" s="223"/>
      <c r="B54" s="282">
        <v>8.06</v>
      </c>
      <c r="C54" s="311" t="s">
        <v>321</v>
      </c>
      <c r="D54" s="259" t="s">
        <v>268</v>
      </c>
      <c r="E54" s="255">
        <v>7</v>
      </c>
      <c r="F54" s="312"/>
      <c r="G54" s="257">
        <f t="shared" si="2"/>
        <v>0</v>
      </c>
      <c r="H54" s="251"/>
      <c r="I54" s="237"/>
      <c r="J54" s="237"/>
      <c r="K54" s="237"/>
      <c r="L54" s="237"/>
      <c r="M54" s="237"/>
      <c r="N54" s="237"/>
      <c r="O54" s="237"/>
      <c r="P54" s="237"/>
      <c r="Q54" s="237"/>
    </row>
    <row r="55" spans="1:17" s="309" customFormat="1" ht="31" thickBot="1">
      <c r="A55" s="223"/>
      <c r="B55" s="298">
        <v>8.07</v>
      </c>
      <c r="C55" s="313" t="s">
        <v>322</v>
      </c>
      <c r="D55" s="307" t="s">
        <v>100</v>
      </c>
      <c r="E55" s="290">
        <v>190</v>
      </c>
      <c r="F55" s="314"/>
      <c r="G55" s="292">
        <f t="shared" si="2"/>
        <v>0</v>
      </c>
      <c r="H55" s="293" t="s">
        <v>290</v>
      </c>
      <c r="I55" s="237"/>
      <c r="J55" s="237"/>
      <c r="K55" s="237"/>
      <c r="L55" s="237"/>
      <c r="M55" s="237"/>
      <c r="N55" s="237"/>
      <c r="O55" s="237"/>
      <c r="P55" s="237"/>
      <c r="Q55" s="237"/>
    </row>
    <row r="56" spans="1:17">
      <c r="B56" s="296">
        <v>9</v>
      </c>
      <c r="C56" s="276" t="s">
        <v>323</v>
      </c>
      <c r="D56" s="277"/>
      <c r="E56" s="278"/>
      <c r="F56" s="279" t="s">
        <v>104</v>
      </c>
      <c r="G56" s="280">
        <f>SUM(G57:G61)</f>
        <v>0</v>
      </c>
      <c r="H56" s="251"/>
      <c r="I56" s="237"/>
      <c r="J56" s="237"/>
      <c r="K56" s="237"/>
      <c r="L56" s="237"/>
      <c r="M56" s="237"/>
      <c r="N56" s="237"/>
      <c r="O56" s="237"/>
      <c r="P56" s="237"/>
      <c r="Q56" s="237"/>
    </row>
    <row r="57" spans="1:17" ht="90">
      <c r="B57" s="298">
        <v>9.01</v>
      </c>
      <c r="C57" s="315" t="s">
        <v>324</v>
      </c>
      <c r="D57" s="307" t="s">
        <v>268</v>
      </c>
      <c r="E57" s="290">
        <v>249</v>
      </c>
      <c r="F57" s="316"/>
      <c r="G57" s="292">
        <f t="shared" ref="G57:G61" si="3">ROUND((E57*F57),0)</f>
        <v>0</v>
      </c>
      <c r="H57" s="293" t="s">
        <v>290</v>
      </c>
      <c r="I57" s="237"/>
      <c r="J57" s="237"/>
      <c r="K57" s="237"/>
      <c r="L57" s="237"/>
      <c r="M57" s="237"/>
      <c r="N57" s="237"/>
      <c r="O57" s="237"/>
      <c r="P57" s="237"/>
      <c r="Q57" s="237"/>
    </row>
    <row r="58" spans="1:17" ht="90">
      <c r="B58" s="298">
        <v>9.02</v>
      </c>
      <c r="C58" s="315" t="s">
        <v>325</v>
      </c>
      <c r="D58" s="307" t="s">
        <v>268</v>
      </c>
      <c r="E58" s="290">
        <v>132</v>
      </c>
      <c r="F58" s="316"/>
      <c r="G58" s="292">
        <f t="shared" si="3"/>
        <v>0</v>
      </c>
      <c r="H58" s="293" t="s">
        <v>290</v>
      </c>
      <c r="I58" s="237"/>
      <c r="J58" s="237"/>
      <c r="K58" s="237"/>
      <c r="L58" s="237"/>
      <c r="M58" s="237"/>
      <c r="N58" s="237"/>
      <c r="O58" s="237"/>
      <c r="P58" s="237"/>
      <c r="Q58" s="237"/>
    </row>
    <row r="59" spans="1:17" ht="60">
      <c r="B59" s="298">
        <v>9.0299999999999994</v>
      </c>
      <c r="C59" s="315" t="s">
        <v>326</v>
      </c>
      <c r="D59" s="307" t="s">
        <v>268</v>
      </c>
      <c r="E59" s="290">
        <v>200</v>
      </c>
      <c r="F59" s="316"/>
      <c r="G59" s="292">
        <f t="shared" si="3"/>
        <v>0</v>
      </c>
      <c r="H59" s="293" t="s">
        <v>290</v>
      </c>
      <c r="I59" s="237"/>
      <c r="J59" s="237"/>
      <c r="K59" s="237"/>
      <c r="L59" s="237"/>
      <c r="M59" s="237"/>
      <c r="N59" s="237"/>
      <c r="O59" s="237"/>
      <c r="P59" s="237"/>
      <c r="Q59" s="237"/>
    </row>
    <row r="60" spans="1:17" ht="60">
      <c r="B60" s="298">
        <v>9.0399999999999991</v>
      </c>
      <c r="C60" s="315" t="s">
        <v>327</v>
      </c>
      <c r="D60" s="307" t="s">
        <v>268</v>
      </c>
      <c r="E60" s="290">
        <v>111</v>
      </c>
      <c r="F60" s="316"/>
      <c r="G60" s="292">
        <f t="shared" si="3"/>
        <v>0</v>
      </c>
      <c r="H60" s="293" t="s">
        <v>290</v>
      </c>
      <c r="I60" s="237"/>
      <c r="K60" s="237"/>
      <c r="L60" s="237"/>
      <c r="M60" s="237"/>
      <c r="N60" s="237"/>
      <c r="O60" s="237"/>
      <c r="P60" s="237"/>
      <c r="Q60" s="237"/>
    </row>
    <row r="61" spans="1:17" ht="17" thickBot="1">
      <c r="B61" s="282">
        <v>9.0500000000000007</v>
      </c>
      <c r="C61" s="258" t="s">
        <v>328</v>
      </c>
      <c r="D61" s="259" t="s">
        <v>268</v>
      </c>
      <c r="E61" s="255">
        <v>361</v>
      </c>
      <c r="F61" s="306"/>
      <c r="G61" s="257">
        <f t="shared" si="3"/>
        <v>0</v>
      </c>
      <c r="H61" s="251"/>
      <c r="I61" s="237"/>
      <c r="K61" s="237"/>
      <c r="L61" s="237"/>
      <c r="M61" s="237"/>
      <c r="N61" s="237"/>
      <c r="O61" s="237"/>
      <c r="P61" s="237"/>
      <c r="Q61" s="237"/>
    </row>
    <row r="62" spans="1:17">
      <c r="B62" s="296">
        <v>10</v>
      </c>
      <c r="C62" s="276" t="s">
        <v>329</v>
      </c>
      <c r="D62" s="277"/>
      <c r="E62" s="278"/>
      <c r="F62" s="279" t="s">
        <v>104</v>
      </c>
      <c r="G62" s="280">
        <f>SUM(G63:G73)</f>
        <v>0</v>
      </c>
      <c r="H62" s="251"/>
      <c r="I62" s="237"/>
      <c r="K62" s="237"/>
      <c r="L62" s="237"/>
      <c r="M62" s="237"/>
      <c r="N62" s="237"/>
      <c r="O62" s="237"/>
      <c r="P62" s="237"/>
      <c r="Q62" s="237"/>
    </row>
    <row r="63" spans="1:17" ht="60">
      <c r="B63" s="298">
        <v>10.01</v>
      </c>
      <c r="C63" s="295" t="s">
        <v>330</v>
      </c>
      <c r="D63" s="307" t="s">
        <v>268</v>
      </c>
      <c r="E63" s="290">
        <v>521</v>
      </c>
      <c r="F63" s="308"/>
      <c r="G63" s="292">
        <f t="shared" ref="G63:G73" si="4">ROUND((E63*F63),0)</f>
        <v>0</v>
      </c>
      <c r="H63" s="293" t="s">
        <v>290</v>
      </c>
      <c r="I63" s="237"/>
      <c r="K63" s="237"/>
      <c r="L63" s="237"/>
      <c r="M63" s="237"/>
      <c r="N63" s="237"/>
      <c r="O63" s="237"/>
      <c r="P63" s="237"/>
      <c r="Q63" s="237"/>
    </row>
    <row r="64" spans="1:17">
      <c r="B64" s="282">
        <v>10.02</v>
      </c>
      <c r="C64" s="258" t="s">
        <v>331</v>
      </c>
      <c r="D64" s="259" t="s">
        <v>100</v>
      </c>
      <c r="E64" s="255">
        <v>45</v>
      </c>
      <c r="F64" s="306"/>
      <c r="G64" s="305">
        <f t="shared" si="4"/>
        <v>0</v>
      </c>
      <c r="H64" s="251"/>
      <c r="I64" s="237"/>
      <c r="K64" s="237"/>
      <c r="L64" s="237"/>
      <c r="M64" s="237"/>
      <c r="N64" s="237"/>
      <c r="O64" s="237"/>
      <c r="P64" s="237"/>
      <c r="Q64" s="237"/>
    </row>
    <row r="65" spans="1:17">
      <c r="B65" s="282">
        <v>10.029999999999999</v>
      </c>
      <c r="C65" s="258" t="s">
        <v>332</v>
      </c>
      <c r="D65" s="259" t="s">
        <v>100</v>
      </c>
      <c r="E65" s="255">
        <v>45</v>
      </c>
      <c r="F65" s="306"/>
      <c r="G65" s="305">
        <f t="shared" si="4"/>
        <v>0</v>
      </c>
      <c r="H65" s="251"/>
      <c r="I65" s="237"/>
      <c r="K65" s="237"/>
      <c r="L65" s="237"/>
      <c r="M65" s="237"/>
      <c r="N65" s="237"/>
      <c r="O65" s="237"/>
      <c r="P65" s="237"/>
      <c r="Q65" s="237"/>
    </row>
    <row r="66" spans="1:17">
      <c r="B66" s="282">
        <v>10.039999999999999</v>
      </c>
      <c r="C66" s="258" t="s">
        <v>333</v>
      </c>
      <c r="D66" s="259" t="s">
        <v>100</v>
      </c>
      <c r="E66" s="255">
        <v>87</v>
      </c>
      <c r="F66" s="306"/>
      <c r="G66" s="305">
        <f t="shared" si="4"/>
        <v>0</v>
      </c>
      <c r="H66" s="251"/>
      <c r="I66" s="237"/>
      <c r="K66" s="237"/>
      <c r="L66" s="237"/>
      <c r="M66" s="237"/>
      <c r="N66" s="237"/>
      <c r="O66" s="237"/>
      <c r="P66" s="237"/>
      <c r="Q66" s="237"/>
    </row>
    <row r="67" spans="1:17">
      <c r="B67" s="282">
        <v>10.050000000000001</v>
      </c>
      <c r="C67" s="258" t="s">
        <v>334</v>
      </c>
      <c r="D67" s="259" t="s">
        <v>100</v>
      </c>
      <c r="E67" s="255">
        <v>132</v>
      </c>
      <c r="F67" s="306"/>
      <c r="G67" s="305">
        <f t="shared" si="4"/>
        <v>0</v>
      </c>
      <c r="H67" s="251"/>
      <c r="I67" s="237"/>
      <c r="K67" s="237"/>
      <c r="L67" s="237"/>
      <c r="M67" s="237"/>
      <c r="N67" s="237"/>
      <c r="O67" s="237"/>
      <c r="P67" s="237"/>
      <c r="Q67" s="237"/>
    </row>
    <row r="68" spans="1:17">
      <c r="B68" s="282">
        <v>10.06</v>
      </c>
      <c r="C68" s="258" t="s">
        <v>335</v>
      </c>
      <c r="D68" s="259" t="s">
        <v>100</v>
      </c>
      <c r="E68" s="255">
        <v>129</v>
      </c>
      <c r="F68" s="306"/>
      <c r="G68" s="305">
        <f t="shared" si="4"/>
        <v>0</v>
      </c>
      <c r="H68" s="251"/>
      <c r="I68" s="237"/>
      <c r="K68" s="237"/>
      <c r="L68" s="237"/>
      <c r="M68" s="237"/>
      <c r="N68" s="237"/>
      <c r="O68" s="237"/>
      <c r="P68" s="237"/>
      <c r="Q68" s="237"/>
    </row>
    <row r="69" spans="1:17" ht="30">
      <c r="B69" s="282">
        <v>10.07</v>
      </c>
      <c r="C69" s="258" t="s">
        <v>336</v>
      </c>
      <c r="D69" s="261" t="s">
        <v>100</v>
      </c>
      <c r="E69" s="255">
        <v>65</v>
      </c>
      <c r="F69" s="306"/>
      <c r="G69" s="305">
        <f t="shared" si="4"/>
        <v>0</v>
      </c>
      <c r="H69" s="251"/>
      <c r="I69" s="237"/>
      <c r="K69" s="237"/>
      <c r="L69" s="237"/>
      <c r="M69" s="237"/>
      <c r="N69" s="237"/>
      <c r="O69" s="237"/>
      <c r="P69" s="237"/>
      <c r="Q69" s="237"/>
    </row>
    <row r="70" spans="1:17" ht="30">
      <c r="B70" s="282">
        <v>10.08</v>
      </c>
      <c r="C70" s="258" t="s">
        <v>337</v>
      </c>
      <c r="D70" s="261" t="s">
        <v>100</v>
      </c>
      <c r="E70" s="255">
        <v>92</v>
      </c>
      <c r="F70" s="306"/>
      <c r="G70" s="305">
        <f t="shared" si="4"/>
        <v>0</v>
      </c>
      <c r="H70" s="251"/>
      <c r="I70" s="237"/>
      <c r="K70" s="237"/>
      <c r="L70" s="237"/>
      <c r="M70" s="237"/>
      <c r="N70" s="237"/>
      <c r="O70" s="237"/>
      <c r="P70" s="237"/>
      <c r="Q70" s="237"/>
    </row>
    <row r="71" spans="1:17" ht="30">
      <c r="B71" s="282">
        <v>10.09</v>
      </c>
      <c r="C71" s="258" t="s">
        <v>338</v>
      </c>
      <c r="D71" s="261" t="s">
        <v>100</v>
      </c>
      <c r="E71" s="255">
        <v>125</v>
      </c>
      <c r="F71" s="306"/>
      <c r="G71" s="305">
        <f t="shared" si="4"/>
        <v>0</v>
      </c>
      <c r="H71" s="251"/>
      <c r="I71" s="237"/>
      <c r="K71" s="237"/>
      <c r="L71" s="237"/>
      <c r="M71" s="237"/>
      <c r="N71" s="237"/>
      <c r="O71" s="237"/>
      <c r="P71" s="237"/>
      <c r="Q71" s="237"/>
    </row>
    <row r="72" spans="1:17" s="273" customFormat="1" ht="30">
      <c r="A72" s="223"/>
      <c r="B72" s="298">
        <v>10.1</v>
      </c>
      <c r="C72" s="295" t="s">
        <v>339</v>
      </c>
      <c r="D72" s="307" t="s">
        <v>268</v>
      </c>
      <c r="E72" s="290">
        <v>505</v>
      </c>
      <c r="F72" s="308"/>
      <c r="G72" s="292">
        <f t="shared" si="4"/>
        <v>0</v>
      </c>
      <c r="H72" s="293" t="s">
        <v>290</v>
      </c>
      <c r="I72" s="237"/>
      <c r="K72" s="237"/>
      <c r="L72" s="237"/>
      <c r="M72" s="237"/>
      <c r="N72" s="237"/>
      <c r="O72" s="237"/>
      <c r="P72" s="237"/>
      <c r="Q72" s="237"/>
    </row>
    <row r="73" spans="1:17" ht="31" thickBot="1">
      <c r="B73" s="282">
        <v>10.11</v>
      </c>
      <c r="C73" s="258" t="s">
        <v>340</v>
      </c>
      <c r="D73" s="259" t="s">
        <v>268</v>
      </c>
      <c r="E73" s="255">
        <v>39</v>
      </c>
      <c r="F73" s="306"/>
      <c r="G73" s="305">
        <f t="shared" si="4"/>
        <v>0</v>
      </c>
      <c r="H73" s="251"/>
      <c r="I73" s="237"/>
      <c r="K73" s="237"/>
      <c r="L73" s="237"/>
      <c r="M73" s="237"/>
      <c r="N73" s="237"/>
      <c r="O73" s="237"/>
      <c r="P73" s="237"/>
      <c r="Q73" s="237"/>
    </row>
    <row r="74" spans="1:17">
      <c r="B74" s="296">
        <v>11</v>
      </c>
      <c r="C74" s="276" t="s">
        <v>341</v>
      </c>
      <c r="D74" s="277"/>
      <c r="E74" s="278"/>
      <c r="F74" s="279" t="s">
        <v>104</v>
      </c>
      <c r="G74" s="280">
        <f>SUM(G75:G121)</f>
        <v>0</v>
      </c>
      <c r="H74" s="251"/>
      <c r="I74" s="237"/>
      <c r="K74" s="237"/>
      <c r="L74" s="237"/>
      <c r="M74" s="237"/>
      <c r="N74" s="237"/>
      <c r="O74" s="237"/>
      <c r="P74" s="237"/>
      <c r="Q74" s="237"/>
    </row>
    <row r="75" spans="1:17">
      <c r="B75" s="282">
        <v>11.01</v>
      </c>
      <c r="C75" s="253" t="s">
        <v>342</v>
      </c>
      <c r="D75" s="254" t="s">
        <v>309</v>
      </c>
      <c r="E75" s="255">
        <v>1</v>
      </c>
      <c r="F75" s="271"/>
      <c r="G75" s="257">
        <f t="shared" ref="G75:G121" si="5">ROUND((E75*F75),0)</f>
        <v>0</v>
      </c>
      <c r="H75" s="251"/>
      <c r="I75" s="237"/>
      <c r="K75" s="237"/>
      <c r="L75" s="237"/>
      <c r="M75" s="237"/>
      <c r="N75" s="237"/>
      <c r="O75" s="237"/>
      <c r="P75" s="237"/>
      <c r="Q75" s="237"/>
    </row>
    <row r="76" spans="1:17">
      <c r="B76" s="282">
        <v>11.02</v>
      </c>
      <c r="C76" s="253" t="s">
        <v>343</v>
      </c>
      <c r="D76" s="254" t="s">
        <v>309</v>
      </c>
      <c r="E76" s="255">
        <v>1</v>
      </c>
      <c r="F76" s="271"/>
      <c r="G76" s="257">
        <f t="shared" si="5"/>
        <v>0</v>
      </c>
      <c r="H76" s="251"/>
      <c r="I76" s="237"/>
      <c r="K76" s="237"/>
      <c r="L76" s="237"/>
      <c r="M76" s="237"/>
      <c r="N76" s="237"/>
      <c r="O76" s="237"/>
      <c r="P76" s="237"/>
      <c r="Q76" s="237"/>
    </row>
    <row r="77" spans="1:17">
      <c r="B77" s="282">
        <v>11.03</v>
      </c>
      <c r="C77" s="253" t="s">
        <v>344</v>
      </c>
      <c r="D77" s="254" t="s">
        <v>309</v>
      </c>
      <c r="E77" s="255">
        <v>3</v>
      </c>
      <c r="F77" s="271"/>
      <c r="G77" s="257">
        <f>ROUND((E77*F77),0)</f>
        <v>0</v>
      </c>
      <c r="H77" s="251"/>
      <c r="I77" s="237"/>
      <c r="K77" s="237"/>
      <c r="L77" s="237"/>
      <c r="M77" s="237"/>
      <c r="N77" s="237"/>
      <c r="O77" s="237"/>
      <c r="P77" s="237"/>
      <c r="Q77" s="237"/>
    </row>
    <row r="78" spans="1:17">
      <c r="B78" s="282">
        <v>11.04</v>
      </c>
      <c r="C78" s="253" t="s">
        <v>345</v>
      </c>
      <c r="D78" s="254" t="s">
        <v>309</v>
      </c>
      <c r="E78" s="255">
        <v>6</v>
      </c>
      <c r="F78" s="271"/>
      <c r="G78" s="257">
        <f>ROUND((E78*F78),0)</f>
        <v>0</v>
      </c>
      <c r="H78" s="251"/>
      <c r="I78" s="237"/>
      <c r="J78" s="237"/>
      <c r="K78" s="237"/>
      <c r="L78" s="237"/>
      <c r="M78" s="237"/>
      <c r="N78" s="237"/>
      <c r="O78" s="237"/>
      <c r="P78" s="237"/>
      <c r="Q78" s="237"/>
    </row>
    <row r="79" spans="1:17">
      <c r="B79" s="282">
        <v>11.05</v>
      </c>
      <c r="C79" s="253" t="s">
        <v>346</v>
      </c>
      <c r="D79" s="254" t="s">
        <v>309</v>
      </c>
      <c r="E79" s="255">
        <v>3</v>
      </c>
      <c r="F79" s="271"/>
      <c r="G79" s="257">
        <f>ROUND((E79*F79),0)</f>
        <v>0</v>
      </c>
      <c r="H79" s="251"/>
      <c r="I79" s="237"/>
      <c r="J79" s="237"/>
      <c r="K79" s="237"/>
      <c r="L79" s="237"/>
      <c r="M79" s="237"/>
      <c r="N79" s="237"/>
      <c r="O79" s="237"/>
      <c r="P79" s="237"/>
      <c r="Q79" s="237"/>
    </row>
    <row r="80" spans="1:17">
      <c r="B80" s="282">
        <v>11.06</v>
      </c>
      <c r="C80" s="253" t="s">
        <v>347</v>
      </c>
      <c r="D80" s="254" t="s">
        <v>309</v>
      </c>
      <c r="E80" s="255">
        <v>2</v>
      </c>
      <c r="F80" s="271"/>
      <c r="G80" s="257">
        <f t="shared" si="5"/>
        <v>0</v>
      </c>
      <c r="H80" s="251"/>
      <c r="I80" s="237"/>
      <c r="J80" s="237"/>
      <c r="K80" s="237"/>
      <c r="L80" s="237"/>
      <c r="M80" s="237"/>
      <c r="N80" s="237"/>
      <c r="O80" s="237"/>
      <c r="P80" s="237"/>
      <c r="Q80" s="237"/>
    </row>
    <row r="81" spans="2:17">
      <c r="B81" s="282">
        <v>11.07</v>
      </c>
      <c r="C81" s="253" t="s">
        <v>348</v>
      </c>
      <c r="D81" s="254" t="s">
        <v>309</v>
      </c>
      <c r="E81" s="255">
        <v>5</v>
      </c>
      <c r="F81" s="271"/>
      <c r="G81" s="257">
        <f t="shared" si="5"/>
        <v>0</v>
      </c>
      <c r="H81" s="251"/>
      <c r="I81" s="237"/>
      <c r="J81" s="237"/>
      <c r="K81" s="237"/>
      <c r="L81" s="237"/>
      <c r="M81" s="237"/>
      <c r="N81" s="237"/>
      <c r="O81" s="237"/>
      <c r="P81" s="237"/>
      <c r="Q81" s="237"/>
    </row>
    <row r="82" spans="2:17">
      <c r="B82" s="282">
        <v>11.08</v>
      </c>
      <c r="C82" s="253" t="s">
        <v>349</v>
      </c>
      <c r="D82" s="254" t="s">
        <v>309</v>
      </c>
      <c r="E82" s="255">
        <v>4</v>
      </c>
      <c r="F82" s="271"/>
      <c r="G82" s="257">
        <f>ROUND((E82*F82),0)</f>
        <v>0</v>
      </c>
      <c r="H82" s="251"/>
      <c r="I82" s="237"/>
      <c r="J82" s="237"/>
      <c r="K82" s="237"/>
      <c r="L82" s="237"/>
      <c r="M82" s="237"/>
      <c r="N82" s="237"/>
      <c r="O82" s="237"/>
      <c r="P82" s="237"/>
      <c r="Q82" s="237"/>
    </row>
    <row r="83" spans="2:17">
      <c r="B83" s="282">
        <v>11.09</v>
      </c>
      <c r="C83" s="253" t="s">
        <v>350</v>
      </c>
      <c r="D83" s="254" t="s">
        <v>309</v>
      </c>
      <c r="E83" s="255">
        <v>12</v>
      </c>
      <c r="F83" s="271"/>
      <c r="G83" s="257">
        <f>ROUND((E83*F83),0)</f>
        <v>0</v>
      </c>
      <c r="H83" s="251"/>
      <c r="I83" s="237"/>
      <c r="J83" s="237"/>
      <c r="K83" s="237"/>
      <c r="L83" s="237"/>
      <c r="M83" s="237"/>
      <c r="N83" s="237"/>
      <c r="O83" s="237"/>
      <c r="P83" s="237"/>
      <c r="Q83" s="237"/>
    </row>
    <row r="84" spans="2:17">
      <c r="B84" s="282">
        <v>11.1</v>
      </c>
      <c r="C84" s="253" t="s">
        <v>351</v>
      </c>
      <c r="D84" s="254" t="s">
        <v>309</v>
      </c>
      <c r="E84" s="255">
        <v>3</v>
      </c>
      <c r="F84" s="271"/>
      <c r="G84" s="257">
        <f>ROUND((E84*F84),0)</f>
        <v>0</v>
      </c>
      <c r="H84" s="251"/>
      <c r="I84" s="237"/>
      <c r="J84" s="237"/>
      <c r="K84" s="237"/>
      <c r="L84" s="237"/>
      <c r="M84" s="237"/>
      <c r="N84" s="237"/>
      <c r="O84" s="237"/>
      <c r="P84" s="237"/>
      <c r="Q84" s="237"/>
    </row>
    <row r="85" spans="2:17">
      <c r="B85" s="282">
        <v>11.11</v>
      </c>
      <c r="C85" s="253" t="s">
        <v>352</v>
      </c>
      <c r="D85" s="254" t="s">
        <v>100</v>
      </c>
      <c r="E85" s="255">
        <v>32</v>
      </c>
      <c r="F85" s="271"/>
      <c r="G85" s="257">
        <f t="shared" si="5"/>
        <v>0</v>
      </c>
      <c r="H85" s="251"/>
      <c r="I85" s="237"/>
      <c r="J85" s="237"/>
      <c r="K85" s="237"/>
      <c r="L85" s="237"/>
      <c r="M85" s="237"/>
      <c r="N85" s="237"/>
      <c r="O85" s="237"/>
      <c r="P85" s="237"/>
      <c r="Q85" s="237"/>
    </row>
    <row r="86" spans="2:17">
      <c r="B86" s="282">
        <v>11.12</v>
      </c>
      <c r="C86" s="253" t="s">
        <v>353</v>
      </c>
      <c r="D86" s="254" t="s">
        <v>100</v>
      </c>
      <c r="E86" s="255">
        <v>51</v>
      </c>
      <c r="F86" s="271"/>
      <c r="G86" s="257">
        <f t="shared" si="5"/>
        <v>0</v>
      </c>
      <c r="H86" s="251"/>
      <c r="I86" s="237"/>
      <c r="J86" s="237"/>
      <c r="K86" s="237"/>
      <c r="L86" s="237"/>
      <c r="M86" s="237"/>
      <c r="N86" s="237"/>
      <c r="O86" s="237"/>
      <c r="P86" s="237"/>
      <c r="Q86" s="237"/>
    </row>
    <row r="87" spans="2:17">
      <c r="B87" s="282">
        <v>11.13</v>
      </c>
      <c r="C87" s="253" t="s">
        <v>354</v>
      </c>
      <c r="D87" s="254" t="s">
        <v>100</v>
      </c>
      <c r="E87" s="255">
        <v>29</v>
      </c>
      <c r="F87" s="271"/>
      <c r="G87" s="257">
        <f t="shared" si="5"/>
        <v>0</v>
      </c>
      <c r="H87" s="251"/>
      <c r="I87" s="237"/>
      <c r="J87" s="237"/>
      <c r="K87" s="237"/>
      <c r="L87" s="237"/>
      <c r="M87" s="237"/>
      <c r="N87" s="237"/>
      <c r="O87" s="237"/>
      <c r="P87" s="237"/>
      <c r="Q87" s="237"/>
    </row>
    <row r="88" spans="2:17">
      <c r="B88" s="282">
        <v>11.14</v>
      </c>
      <c r="C88" s="253" t="s">
        <v>355</v>
      </c>
      <c r="D88" s="254" t="s">
        <v>100</v>
      </c>
      <c r="E88" s="255">
        <v>10</v>
      </c>
      <c r="F88" s="271"/>
      <c r="G88" s="257">
        <f t="shared" si="5"/>
        <v>0</v>
      </c>
      <c r="H88" s="251"/>
      <c r="I88" s="237"/>
      <c r="J88" s="237"/>
      <c r="K88" s="237"/>
      <c r="L88" s="237"/>
      <c r="M88" s="237"/>
      <c r="N88" s="237"/>
      <c r="O88" s="237"/>
      <c r="P88" s="237"/>
      <c r="Q88" s="237"/>
    </row>
    <row r="89" spans="2:17">
      <c r="B89" s="282">
        <v>11.15</v>
      </c>
      <c r="C89" s="253" t="s">
        <v>356</v>
      </c>
      <c r="D89" s="254" t="s">
        <v>100</v>
      </c>
      <c r="E89" s="255">
        <v>46</v>
      </c>
      <c r="F89" s="271"/>
      <c r="G89" s="257">
        <f t="shared" si="5"/>
        <v>0</v>
      </c>
      <c r="H89" s="251"/>
      <c r="I89" s="237"/>
      <c r="J89" s="237"/>
      <c r="K89" s="237"/>
      <c r="L89" s="237"/>
      <c r="M89" s="237"/>
      <c r="N89" s="237"/>
      <c r="O89" s="237"/>
      <c r="P89" s="237"/>
      <c r="Q89" s="237"/>
    </row>
    <row r="90" spans="2:17">
      <c r="B90" s="282">
        <v>11.16</v>
      </c>
      <c r="C90" s="253" t="s">
        <v>357</v>
      </c>
      <c r="D90" s="254" t="s">
        <v>309</v>
      </c>
      <c r="E90" s="255">
        <v>8</v>
      </c>
      <c r="F90" s="271"/>
      <c r="G90" s="257">
        <f t="shared" si="5"/>
        <v>0</v>
      </c>
      <c r="H90" s="251"/>
      <c r="I90" s="237"/>
      <c r="J90" s="237"/>
      <c r="K90" s="237"/>
      <c r="L90" s="237"/>
      <c r="M90" s="237"/>
      <c r="N90" s="237"/>
      <c r="O90" s="237"/>
      <c r="P90" s="237"/>
      <c r="Q90" s="237"/>
    </row>
    <row r="91" spans="2:17">
      <c r="B91" s="282">
        <v>11.17</v>
      </c>
      <c r="C91" s="253" t="s">
        <v>358</v>
      </c>
      <c r="D91" s="254" t="s">
        <v>309</v>
      </c>
      <c r="E91" s="255">
        <v>2</v>
      </c>
      <c r="F91" s="271"/>
      <c r="G91" s="257">
        <f t="shared" si="5"/>
        <v>0</v>
      </c>
      <c r="H91" s="251"/>
      <c r="I91" s="237"/>
      <c r="J91" s="237"/>
      <c r="K91" s="237"/>
      <c r="L91" s="237"/>
      <c r="M91" s="237"/>
      <c r="N91" s="237"/>
      <c r="O91" s="237"/>
      <c r="P91" s="237"/>
      <c r="Q91" s="237"/>
    </row>
    <row r="92" spans="2:17">
      <c r="B92" s="282">
        <v>11.18</v>
      </c>
      <c r="C92" s="253" t="s">
        <v>359</v>
      </c>
      <c r="D92" s="254" t="s">
        <v>309</v>
      </c>
      <c r="E92" s="255">
        <v>2</v>
      </c>
      <c r="F92" s="271"/>
      <c r="G92" s="257">
        <f t="shared" si="5"/>
        <v>0</v>
      </c>
      <c r="H92" s="251"/>
      <c r="I92" s="237"/>
      <c r="J92" s="237"/>
      <c r="K92" s="237"/>
      <c r="L92" s="237"/>
      <c r="M92" s="237"/>
      <c r="N92" s="237"/>
      <c r="O92" s="237"/>
      <c r="P92" s="237"/>
      <c r="Q92" s="237"/>
    </row>
    <row r="93" spans="2:17">
      <c r="B93" s="282">
        <v>11.19</v>
      </c>
      <c r="C93" s="253" t="s">
        <v>360</v>
      </c>
      <c r="D93" s="254" t="s">
        <v>309</v>
      </c>
      <c r="E93" s="255">
        <v>11</v>
      </c>
      <c r="F93" s="271"/>
      <c r="G93" s="257">
        <f t="shared" si="5"/>
        <v>0</v>
      </c>
      <c r="H93" s="251"/>
      <c r="I93" s="237"/>
      <c r="J93" s="237"/>
      <c r="K93" s="237"/>
      <c r="L93" s="237"/>
      <c r="M93" s="237"/>
      <c r="N93" s="237"/>
      <c r="O93" s="237"/>
      <c r="P93" s="237"/>
      <c r="Q93" s="237"/>
    </row>
    <row r="94" spans="2:17">
      <c r="B94" s="282">
        <v>11.2</v>
      </c>
      <c r="C94" s="253" t="s">
        <v>361</v>
      </c>
      <c r="D94" s="254" t="s">
        <v>309</v>
      </c>
      <c r="E94" s="255">
        <v>24</v>
      </c>
      <c r="F94" s="271"/>
      <c r="G94" s="257">
        <f t="shared" si="5"/>
        <v>0</v>
      </c>
      <c r="H94" s="251"/>
      <c r="I94" s="237"/>
      <c r="J94" s="237"/>
      <c r="K94" s="237"/>
      <c r="L94" s="237"/>
      <c r="M94" s="237"/>
      <c r="N94" s="237"/>
      <c r="O94" s="237"/>
      <c r="P94" s="237"/>
      <c r="Q94" s="237"/>
    </row>
    <row r="95" spans="2:17">
      <c r="B95" s="282">
        <v>11.21</v>
      </c>
      <c r="C95" s="253" t="s">
        <v>362</v>
      </c>
      <c r="D95" s="254" t="s">
        <v>309</v>
      </c>
      <c r="E95" s="255">
        <v>10</v>
      </c>
      <c r="F95" s="271"/>
      <c r="G95" s="257">
        <f t="shared" si="5"/>
        <v>0</v>
      </c>
      <c r="H95" s="251"/>
      <c r="I95" s="237"/>
      <c r="J95" s="237"/>
      <c r="K95" s="237"/>
      <c r="L95" s="237"/>
      <c r="M95" s="237"/>
      <c r="N95" s="237"/>
      <c r="O95" s="237"/>
      <c r="P95" s="237"/>
      <c r="Q95" s="237"/>
    </row>
    <row r="96" spans="2:17">
      <c r="B96" s="282">
        <v>11.22</v>
      </c>
      <c r="C96" s="253" t="s">
        <v>363</v>
      </c>
      <c r="D96" s="254" t="s">
        <v>309</v>
      </c>
      <c r="E96" s="255">
        <v>4</v>
      </c>
      <c r="F96" s="271"/>
      <c r="G96" s="257">
        <f t="shared" si="5"/>
        <v>0</v>
      </c>
      <c r="H96" s="251"/>
      <c r="I96" s="237"/>
      <c r="J96" s="237"/>
      <c r="K96" s="237"/>
      <c r="L96" s="237"/>
      <c r="M96" s="237"/>
      <c r="N96" s="237"/>
      <c r="O96" s="237"/>
      <c r="P96" s="237"/>
      <c r="Q96" s="237"/>
    </row>
    <row r="97" spans="2:17">
      <c r="B97" s="298">
        <v>11.23</v>
      </c>
      <c r="C97" s="317" t="s">
        <v>364</v>
      </c>
      <c r="D97" s="318" t="s">
        <v>100</v>
      </c>
      <c r="E97" s="290">
        <v>219</v>
      </c>
      <c r="F97" s="316"/>
      <c r="G97" s="292">
        <f t="shared" si="5"/>
        <v>0</v>
      </c>
      <c r="H97" s="293" t="s">
        <v>290</v>
      </c>
      <c r="I97" s="237"/>
      <c r="K97" s="237"/>
      <c r="L97" s="237"/>
      <c r="M97" s="237"/>
      <c r="N97" s="237"/>
      <c r="O97" s="237"/>
      <c r="P97" s="237"/>
      <c r="Q97" s="237"/>
    </row>
    <row r="98" spans="2:17">
      <c r="B98" s="282">
        <v>11.24</v>
      </c>
      <c r="C98" s="253" t="s">
        <v>365</v>
      </c>
      <c r="D98" s="254" t="s">
        <v>100</v>
      </c>
      <c r="E98" s="255">
        <v>47</v>
      </c>
      <c r="F98" s="271"/>
      <c r="G98" s="257">
        <f t="shared" si="5"/>
        <v>0</v>
      </c>
      <c r="H98" s="251"/>
      <c r="I98" s="237"/>
      <c r="K98" s="237"/>
      <c r="L98" s="237"/>
      <c r="M98" s="237"/>
      <c r="N98" s="237"/>
      <c r="O98" s="237"/>
      <c r="P98" s="237"/>
      <c r="Q98" s="237"/>
    </row>
    <row r="99" spans="2:17">
      <c r="B99" s="282">
        <v>11.25</v>
      </c>
      <c r="C99" s="253" t="s">
        <v>366</v>
      </c>
      <c r="D99" s="254" t="s">
        <v>100</v>
      </c>
      <c r="E99" s="255">
        <v>62</v>
      </c>
      <c r="F99" s="271"/>
      <c r="G99" s="257">
        <f>ROUND((E99*F99),0)</f>
        <v>0</v>
      </c>
      <c r="H99" s="251"/>
      <c r="I99" s="237"/>
      <c r="K99" s="237"/>
      <c r="L99" s="237"/>
      <c r="M99" s="237"/>
      <c r="N99" s="237"/>
      <c r="O99" s="237"/>
      <c r="P99" s="237"/>
      <c r="Q99" s="237"/>
    </row>
    <row r="100" spans="2:17">
      <c r="B100" s="282">
        <v>11.26</v>
      </c>
      <c r="C100" s="253" t="s">
        <v>367</v>
      </c>
      <c r="D100" s="254" t="s">
        <v>100</v>
      </c>
      <c r="E100" s="255">
        <v>39</v>
      </c>
      <c r="F100" s="271"/>
      <c r="G100" s="305">
        <f t="shared" si="5"/>
        <v>0</v>
      </c>
      <c r="H100" s="251"/>
      <c r="I100" s="237"/>
      <c r="K100" s="237"/>
      <c r="L100" s="237"/>
      <c r="M100" s="237"/>
      <c r="N100" s="237"/>
      <c r="O100" s="237"/>
      <c r="P100" s="237"/>
      <c r="Q100" s="237"/>
    </row>
    <row r="101" spans="2:17">
      <c r="B101" s="282">
        <v>11.27</v>
      </c>
      <c r="C101" s="253" t="s">
        <v>368</v>
      </c>
      <c r="D101" s="254" t="s">
        <v>100</v>
      </c>
      <c r="E101" s="255">
        <v>23</v>
      </c>
      <c r="F101" s="271"/>
      <c r="G101" s="305">
        <f t="shared" si="5"/>
        <v>0</v>
      </c>
      <c r="H101" s="251"/>
      <c r="I101" s="237"/>
      <c r="K101" s="237"/>
      <c r="L101" s="237"/>
      <c r="M101" s="237"/>
      <c r="N101" s="237"/>
      <c r="O101" s="237"/>
      <c r="P101" s="237"/>
      <c r="Q101" s="237"/>
    </row>
    <row r="102" spans="2:17">
      <c r="B102" s="282">
        <v>11.28</v>
      </c>
      <c r="C102" s="253" t="s">
        <v>369</v>
      </c>
      <c r="D102" s="254" t="s">
        <v>309</v>
      </c>
      <c r="E102" s="255">
        <v>12</v>
      </c>
      <c r="F102" s="271"/>
      <c r="G102" s="257">
        <f t="shared" si="5"/>
        <v>0</v>
      </c>
      <c r="H102" s="251"/>
      <c r="I102" s="237"/>
      <c r="K102" s="237"/>
      <c r="L102" s="237"/>
      <c r="M102" s="237"/>
      <c r="N102" s="237"/>
      <c r="O102" s="237"/>
      <c r="P102" s="237"/>
      <c r="Q102" s="237"/>
    </row>
    <row r="103" spans="2:17">
      <c r="B103" s="282">
        <v>11.29</v>
      </c>
      <c r="C103" s="253" t="s">
        <v>370</v>
      </c>
      <c r="D103" s="254" t="s">
        <v>309</v>
      </c>
      <c r="E103" s="255">
        <v>5</v>
      </c>
      <c r="F103" s="271"/>
      <c r="G103" s="257">
        <f>ROUND((E103*F103),0)</f>
        <v>0</v>
      </c>
      <c r="H103" s="251"/>
      <c r="I103" s="237"/>
      <c r="K103" s="237"/>
      <c r="L103" s="237"/>
      <c r="M103" s="237"/>
      <c r="N103" s="237"/>
      <c r="O103" s="237"/>
      <c r="P103" s="237"/>
      <c r="Q103" s="237"/>
    </row>
    <row r="104" spans="2:17">
      <c r="B104" s="282">
        <v>11.3</v>
      </c>
      <c r="C104" s="253" t="s">
        <v>371</v>
      </c>
      <c r="D104" s="254" t="s">
        <v>309</v>
      </c>
      <c r="E104" s="255">
        <v>2</v>
      </c>
      <c r="F104" s="271"/>
      <c r="G104" s="257">
        <f>ROUND((E104*F104),0)</f>
        <v>0</v>
      </c>
      <c r="H104" s="251"/>
      <c r="I104" s="237"/>
      <c r="K104" s="237"/>
      <c r="L104" s="237"/>
      <c r="M104" s="237"/>
      <c r="N104" s="237"/>
      <c r="O104" s="237"/>
      <c r="P104" s="237"/>
      <c r="Q104" s="237"/>
    </row>
    <row r="105" spans="2:17">
      <c r="B105" s="282">
        <v>11.31</v>
      </c>
      <c r="C105" s="253" t="s">
        <v>372</v>
      </c>
      <c r="D105" s="254" t="s">
        <v>309</v>
      </c>
      <c r="E105" s="255">
        <v>4</v>
      </c>
      <c r="F105" s="271"/>
      <c r="G105" s="257">
        <f>ROUND((E105*F105),0)</f>
        <v>0</v>
      </c>
      <c r="H105" s="251"/>
      <c r="I105" s="237"/>
      <c r="K105" s="237"/>
      <c r="L105" s="237"/>
      <c r="M105" s="237"/>
      <c r="N105" s="237"/>
      <c r="O105" s="237"/>
      <c r="P105" s="237"/>
      <c r="Q105" s="237"/>
    </row>
    <row r="106" spans="2:17">
      <c r="B106" s="282">
        <v>11.32</v>
      </c>
      <c r="C106" s="253" t="s">
        <v>373</v>
      </c>
      <c r="D106" s="254" t="s">
        <v>309</v>
      </c>
      <c r="E106" s="255">
        <v>6</v>
      </c>
      <c r="F106" s="271"/>
      <c r="G106" s="257">
        <f>ROUND((E106*F106),0)</f>
        <v>0</v>
      </c>
      <c r="H106" s="251"/>
      <c r="I106" s="237"/>
      <c r="K106" s="237"/>
      <c r="L106" s="237"/>
      <c r="M106" s="237"/>
      <c r="N106" s="237"/>
      <c r="O106" s="237"/>
      <c r="P106" s="237"/>
      <c r="Q106" s="237"/>
    </row>
    <row r="107" spans="2:17">
      <c r="B107" s="282">
        <v>11.33</v>
      </c>
      <c r="C107" s="253" t="s">
        <v>374</v>
      </c>
      <c r="D107" s="254" t="s">
        <v>309</v>
      </c>
      <c r="E107" s="255">
        <v>2</v>
      </c>
      <c r="F107" s="271"/>
      <c r="G107" s="257">
        <f>ROUND((E107*F107),0)</f>
        <v>0</v>
      </c>
      <c r="H107" s="251"/>
      <c r="I107" s="237"/>
      <c r="K107" s="237"/>
      <c r="L107" s="237"/>
      <c r="M107" s="237"/>
      <c r="N107" s="237"/>
      <c r="O107" s="237"/>
      <c r="P107" s="237"/>
      <c r="Q107" s="237"/>
    </row>
    <row r="108" spans="2:17">
      <c r="B108" s="282">
        <v>11.34</v>
      </c>
      <c r="C108" s="253" t="s">
        <v>375</v>
      </c>
      <c r="D108" s="254" t="s">
        <v>309</v>
      </c>
      <c r="E108" s="255">
        <v>24</v>
      </c>
      <c r="F108" s="271"/>
      <c r="G108" s="257">
        <f t="shared" si="5"/>
        <v>0</v>
      </c>
      <c r="H108" s="251"/>
      <c r="I108" s="237"/>
      <c r="K108" s="237"/>
      <c r="L108" s="237"/>
      <c r="M108" s="237"/>
      <c r="N108" s="237"/>
      <c r="O108" s="237"/>
      <c r="P108" s="237"/>
      <c r="Q108" s="237"/>
    </row>
    <row r="109" spans="2:17">
      <c r="B109" s="282">
        <v>11.35</v>
      </c>
      <c r="C109" s="253" t="s">
        <v>376</v>
      </c>
      <c r="D109" s="254" t="s">
        <v>309</v>
      </c>
      <c r="E109" s="255">
        <v>11</v>
      </c>
      <c r="F109" s="271"/>
      <c r="G109" s="257">
        <f t="shared" si="5"/>
        <v>0</v>
      </c>
      <c r="H109" s="251"/>
      <c r="I109" s="237"/>
      <c r="K109" s="237"/>
      <c r="L109" s="237"/>
      <c r="M109" s="237"/>
      <c r="N109" s="237"/>
      <c r="O109" s="237"/>
      <c r="P109" s="237"/>
      <c r="Q109" s="237"/>
    </row>
    <row r="110" spans="2:17">
      <c r="B110" s="282">
        <v>11.36</v>
      </c>
      <c r="C110" s="253" t="s">
        <v>377</v>
      </c>
      <c r="D110" s="254" t="s">
        <v>100</v>
      </c>
      <c r="E110" s="255">
        <v>35</v>
      </c>
      <c r="F110" s="271"/>
      <c r="G110" s="257">
        <f t="shared" si="5"/>
        <v>0</v>
      </c>
      <c r="H110" s="251"/>
      <c r="I110" s="237"/>
      <c r="K110" s="237"/>
      <c r="L110" s="237"/>
      <c r="M110" s="237"/>
      <c r="N110" s="237"/>
      <c r="O110" s="237"/>
      <c r="P110" s="237"/>
      <c r="Q110" s="237"/>
    </row>
    <row r="111" spans="2:17">
      <c r="B111" s="282">
        <v>11.37</v>
      </c>
      <c r="C111" s="253" t="s">
        <v>378</v>
      </c>
      <c r="D111" s="254" t="s">
        <v>309</v>
      </c>
      <c r="E111" s="255">
        <v>2</v>
      </c>
      <c r="F111" s="271"/>
      <c r="G111" s="305">
        <f t="shared" si="5"/>
        <v>0</v>
      </c>
      <c r="H111" s="251"/>
      <c r="I111" s="237"/>
      <c r="K111" s="237"/>
      <c r="L111" s="237"/>
      <c r="M111" s="237"/>
      <c r="N111" s="237"/>
      <c r="O111" s="237"/>
      <c r="P111" s="237"/>
      <c r="Q111" s="237"/>
    </row>
    <row r="112" spans="2:17">
      <c r="B112" s="282">
        <v>11.38</v>
      </c>
      <c r="C112" s="253" t="s">
        <v>379</v>
      </c>
      <c r="D112" s="254" t="s">
        <v>309</v>
      </c>
      <c r="E112" s="255">
        <v>2</v>
      </c>
      <c r="F112" s="271"/>
      <c r="G112" s="305">
        <f t="shared" si="5"/>
        <v>0</v>
      </c>
      <c r="H112" s="251"/>
      <c r="I112" s="237"/>
      <c r="K112" s="237"/>
      <c r="L112" s="237"/>
      <c r="M112" s="237"/>
      <c r="N112" s="237"/>
      <c r="O112" s="237"/>
      <c r="P112" s="237"/>
      <c r="Q112" s="237"/>
    </row>
    <row r="113" spans="2:17">
      <c r="B113" s="282">
        <v>11.39</v>
      </c>
      <c r="C113" s="253" t="s">
        <v>380</v>
      </c>
      <c r="D113" s="254" t="s">
        <v>309</v>
      </c>
      <c r="E113" s="255">
        <v>2</v>
      </c>
      <c r="F113" s="271"/>
      <c r="G113" s="305">
        <f t="shared" si="5"/>
        <v>0</v>
      </c>
      <c r="H113" s="251"/>
      <c r="I113" s="237"/>
      <c r="K113" s="237"/>
      <c r="L113" s="237"/>
      <c r="M113" s="237"/>
      <c r="N113" s="237"/>
      <c r="O113" s="237"/>
      <c r="P113" s="237"/>
      <c r="Q113" s="237"/>
    </row>
    <row r="114" spans="2:17">
      <c r="B114" s="282">
        <v>11.4</v>
      </c>
      <c r="C114" s="253" t="s">
        <v>381</v>
      </c>
      <c r="D114" s="254" t="s">
        <v>309</v>
      </c>
      <c r="E114" s="255">
        <v>2</v>
      </c>
      <c r="F114" s="271"/>
      <c r="G114" s="305">
        <f t="shared" si="5"/>
        <v>0</v>
      </c>
      <c r="H114" s="251"/>
      <c r="I114" s="237"/>
      <c r="K114" s="237"/>
      <c r="L114" s="237"/>
      <c r="M114" s="237"/>
      <c r="N114" s="237"/>
      <c r="O114" s="237"/>
      <c r="P114" s="237"/>
      <c r="Q114" s="237"/>
    </row>
    <row r="115" spans="2:17" ht="30">
      <c r="B115" s="282">
        <v>11.41</v>
      </c>
      <c r="C115" s="253" t="s">
        <v>382</v>
      </c>
      <c r="D115" s="254" t="s">
        <v>309</v>
      </c>
      <c r="E115" s="255">
        <v>13</v>
      </c>
      <c r="F115" s="271"/>
      <c r="G115" s="257">
        <f t="shared" si="5"/>
        <v>0</v>
      </c>
      <c r="H115" s="251"/>
      <c r="I115" s="237"/>
      <c r="J115" s="237"/>
      <c r="K115" s="237"/>
      <c r="L115" s="237"/>
      <c r="M115" s="237"/>
      <c r="N115" s="237"/>
      <c r="O115" s="237"/>
      <c r="P115" s="237"/>
      <c r="Q115" s="237"/>
    </row>
    <row r="116" spans="2:17">
      <c r="B116" s="282">
        <v>11.42</v>
      </c>
      <c r="C116" s="268" t="s">
        <v>383</v>
      </c>
      <c r="D116" s="304" t="s">
        <v>100</v>
      </c>
      <c r="E116" s="255">
        <v>6</v>
      </c>
      <c r="F116" s="284"/>
      <c r="G116" s="257">
        <f t="shared" si="5"/>
        <v>0</v>
      </c>
      <c r="H116" s="251"/>
      <c r="I116" s="237"/>
      <c r="J116" s="237"/>
      <c r="K116" s="237"/>
      <c r="L116" s="237"/>
      <c r="M116" s="237"/>
      <c r="N116" s="237"/>
      <c r="O116" s="237"/>
      <c r="P116" s="237"/>
      <c r="Q116" s="237"/>
    </row>
    <row r="117" spans="2:17">
      <c r="B117" s="282">
        <v>11.43</v>
      </c>
      <c r="C117" s="268" t="s">
        <v>384</v>
      </c>
      <c r="D117" s="283" t="s">
        <v>271</v>
      </c>
      <c r="E117" s="255">
        <v>2</v>
      </c>
      <c r="F117" s="284"/>
      <c r="G117" s="257">
        <f t="shared" si="5"/>
        <v>0</v>
      </c>
      <c r="H117" s="251"/>
      <c r="I117" s="237"/>
      <c r="J117" s="237"/>
      <c r="K117" s="237"/>
      <c r="L117" s="237"/>
      <c r="M117" s="237"/>
      <c r="N117" s="237"/>
      <c r="O117" s="237"/>
      <c r="P117" s="237"/>
      <c r="Q117" s="237"/>
    </row>
    <row r="118" spans="2:17" ht="30">
      <c r="B118" s="282">
        <v>11.44</v>
      </c>
      <c r="C118" s="268" t="s">
        <v>385</v>
      </c>
      <c r="D118" s="283" t="s">
        <v>309</v>
      </c>
      <c r="E118" s="255">
        <v>2</v>
      </c>
      <c r="F118" s="284"/>
      <c r="G118" s="257">
        <f t="shared" si="5"/>
        <v>0</v>
      </c>
      <c r="H118" s="251"/>
      <c r="I118" s="237"/>
      <c r="J118" s="237"/>
      <c r="K118" s="237"/>
      <c r="L118" s="237"/>
      <c r="M118" s="237"/>
      <c r="N118" s="237"/>
      <c r="O118" s="237"/>
      <c r="P118" s="237"/>
      <c r="Q118" s="237"/>
    </row>
    <row r="119" spans="2:17">
      <c r="B119" s="282">
        <v>11.45</v>
      </c>
      <c r="C119" s="268" t="s">
        <v>386</v>
      </c>
      <c r="D119" s="283" t="s">
        <v>309</v>
      </c>
      <c r="E119" s="255">
        <v>8</v>
      </c>
      <c r="F119" s="284"/>
      <c r="G119" s="257">
        <f t="shared" si="5"/>
        <v>0</v>
      </c>
      <c r="H119" s="251"/>
      <c r="I119" s="237"/>
      <c r="J119" s="237"/>
      <c r="K119" s="237"/>
      <c r="L119" s="237"/>
      <c r="M119" s="237"/>
      <c r="N119" s="237"/>
      <c r="O119" s="237"/>
      <c r="P119" s="237"/>
      <c r="Q119" s="237"/>
    </row>
    <row r="120" spans="2:17">
      <c r="B120" s="282">
        <v>11.46</v>
      </c>
      <c r="C120" s="319" t="s">
        <v>387</v>
      </c>
      <c r="D120" s="254" t="s">
        <v>271</v>
      </c>
      <c r="E120" s="255">
        <v>25</v>
      </c>
      <c r="F120" s="284"/>
      <c r="G120" s="257">
        <f t="shared" si="5"/>
        <v>0</v>
      </c>
      <c r="H120" s="251"/>
      <c r="I120" s="237"/>
      <c r="J120" s="237"/>
      <c r="K120" s="237"/>
      <c r="L120" s="237"/>
      <c r="M120" s="237"/>
      <c r="N120" s="237"/>
      <c r="O120" s="237"/>
      <c r="P120" s="237"/>
      <c r="Q120" s="237"/>
    </row>
    <row r="121" spans="2:17" ht="17" thickBot="1">
      <c r="B121" s="282">
        <v>11.47</v>
      </c>
      <c r="C121" s="320" t="s">
        <v>388</v>
      </c>
      <c r="D121" s="254" t="s">
        <v>100</v>
      </c>
      <c r="E121" s="255">
        <v>97</v>
      </c>
      <c r="F121" s="284"/>
      <c r="G121" s="257">
        <f t="shared" si="5"/>
        <v>0</v>
      </c>
      <c r="H121" s="251"/>
      <c r="I121" s="237"/>
      <c r="J121" s="237"/>
      <c r="K121" s="237"/>
      <c r="L121" s="237"/>
      <c r="M121" s="237"/>
      <c r="N121" s="237"/>
      <c r="O121" s="237"/>
      <c r="P121" s="237"/>
      <c r="Q121" s="237"/>
    </row>
    <row r="122" spans="2:17">
      <c r="B122" s="296">
        <v>12</v>
      </c>
      <c r="C122" s="276" t="s">
        <v>389</v>
      </c>
      <c r="D122" s="277"/>
      <c r="E122" s="278"/>
      <c r="F122" s="279"/>
      <c r="G122" s="280">
        <f>SUM(G123:G136)</f>
        <v>0</v>
      </c>
      <c r="H122" s="251"/>
      <c r="I122" s="237"/>
      <c r="J122" s="237"/>
      <c r="K122" s="237"/>
      <c r="L122" s="237"/>
      <c r="M122" s="237"/>
      <c r="N122" s="237"/>
      <c r="O122" s="237"/>
      <c r="P122" s="237"/>
      <c r="Q122" s="237"/>
    </row>
    <row r="123" spans="2:17">
      <c r="B123" s="282">
        <v>12.01</v>
      </c>
      <c r="C123" s="321" t="s">
        <v>390</v>
      </c>
      <c r="D123" s="261" t="s">
        <v>100</v>
      </c>
      <c r="E123" s="255">
        <v>21</v>
      </c>
      <c r="F123" s="271"/>
      <c r="G123" s="322">
        <f>+E123*F123</f>
        <v>0</v>
      </c>
      <c r="H123" s="251"/>
      <c r="I123" s="237"/>
      <c r="J123" s="237"/>
      <c r="K123" s="237"/>
      <c r="L123" s="237"/>
      <c r="M123" s="237"/>
      <c r="N123" s="237"/>
      <c r="O123" s="237"/>
      <c r="P123" s="237"/>
      <c r="Q123" s="237"/>
    </row>
    <row r="124" spans="2:17">
      <c r="B124" s="282">
        <v>12.02</v>
      </c>
      <c r="C124" s="321" t="s">
        <v>391</v>
      </c>
      <c r="D124" s="261" t="s">
        <v>100</v>
      </c>
      <c r="E124" s="255">
        <v>1</v>
      </c>
      <c r="F124" s="271"/>
      <c r="G124" s="257">
        <f t="shared" ref="G124:G136" si="6">ROUND((E124*F124),0)</f>
        <v>0</v>
      </c>
      <c r="H124" s="251"/>
      <c r="I124" s="237"/>
      <c r="J124" s="237"/>
      <c r="K124" s="237"/>
      <c r="L124" s="237"/>
      <c r="M124" s="237"/>
      <c r="N124" s="237"/>
      <c r="O124" s="237"/>
      <c r="P124" s="237"/>
      <c r="Q124" s="237"/>
    </row>
    <row r="125" spans="2:17">
      <c r="B125" s="282">
        <v>12.03</v>
      </c>
      <c r="C125" s="321" t="s">
        <v>392</v>
      </c>
      <c r="D125" s="261" t="s">
        <v>100</v>
      </c>
      <c r="E125" s="255">
        <v>25</v>
      </c>
      <c r="F125" s="271"/>
      <c r="G125" s="257">
        <f t="shared" si="6"/>
        <v>0</v>
      </c>
      <c r="H125" s="251"/>
      <c r="I125" s="237"/>
      <c r="J125" s="237"/>
      <c r="K125" s="237"/>
      <c r="L125" s="237"/>
      <c r="M125" s="237"/>
      <c r="N125" s="237"/>
      <c r="O125" s="237"/>
      <c r="P125" s="237"/>
      <c r="Q125" s="237"/>
    </row>
    <row r="126" spans="2:17">
      <c r="B126" s="282">
        <v>12.04</v>
      </c>
      <c r="C126" s="321" t="s">
        <v>393</v>
      </c>
      <c r="D126" s="261" t="s">
        <v>309</v>
      </c>
      <c r="E126" s="255">
        <v>3</v>
      </c>
      <c r="F126" s="271"/>
      <c r="G126" s="257">
        <f t="shared" si="6"/>
        <v>0</v>
      </c>
      <c r="H126" s="251"/>
      <c r="I126" s="237"/>
      <c r="K126" s="237"/>
      <c r="L126" s="237"/>
      <c r="M126" s="237"/>
      <c r="N126" s="237"/>
      <c r="O126" s="237"/>
      <c r="P126" s="237"/>
      <c r="Q126" s="237"/>
    </row>
    <row r="127" spans="2:17">
      <c r="B127" s="282">
        <v>12.05</v>
      </c>
      <c r="C127" s="321" t="s">
        <v>394</v>
      </c>
      <c r="D127" s="261" t="s">
        <v>309</v>
      </c>
      <c r="E127" s="255">
        <v>5</v>
      </c>
      <c r="F127" s="271"/>
      <c r="G127" s="257">
        <f t="shared" si="6"/>
        <v>0</v>
      </c>
      <c r="H127" s="251"/>
      <c r="I127" s="237"/>
      <c r="K127" s="237"/>
      <c r="L127" s="237"/>
      <c r="M127" s="237"/>
      <c r="N127" s="237"/>
      <c r="O127" s="237"/>
      <c r="P127" s="237"/>
      <c r="Q127" s="237"/>
    </row>
    <row r="128" spans="2:17">
      <c r="B128" s="282">
        <v>12.06</v>
      </c>
      <c r="C128" s="321" t="s">
        <v>395</v>
      </c>
      <c r="D128" s="261" t="s">
        <v>309</v>
      </c>
      <c r="E128" s="255">
        <v>2</v>
      </c>
      <c r="F128" s="271"/>
      <c r="G128" s="257">
        <f t="shared" si="6"/>
        <v>0</v>
      </c>
      <c r="H128" s="251"/>
      <c r="I128" s="237"/>
      <c r="K128" s="237"/>
      <c r="L128" s="237"/>
      <c r="M128" s="237"/>
      <c r="N128" s="237"/>
      <c r="O128" s="237"/>
      <c r="P128" s="237"/>
      <c r="Q128" s="237"/>
    </row>
    <row r="129" spans="1:17">
      <c r="B129" s="282">
        <v>12.07</v>
      </c>
      <c r="C129" s="321" t="s">
        <v>396</v>
      </c>
      <c r="D129" s="261" t="s">
        <v>309</v>
      </c>
      <c r="E129" s="255">
        <v>1</v>
      </c>
      <c r="F129" s="271"/>
      <c r="G129" s="257">
        <f t="shared" si="6"/>
        <v>0</v>
      </c>
      <c r="H129" s="251"/>
      <c r="I129" s="237"/>
      <c r="K129" s="237"/>
      <c r="L129" s="237"/>
      <c r="M129" s="237"/>
      <c r="N129" s="237"/>
      <c r="O129" s="237"/>
      <c r="P129" s="237"/>
      <c r="Q129" s="237"/>
    </row>
    <row r="130" spans="1:17">
      <c r="B130" s="282">
        <v>12.08</v>
      </c>
      <c r="C130" s="321" t="s">
        <v>397</v>
      </c>
      <c r="D130" s="261" t="s">
        <v>309</v>
      </c>
      <c r="E130" s="255">
        <v>2</v>
      </c>
      <c r="F130" s="271"/>
      <c r="G130" s="257">
        <f t="shared" si="6"/>
        <v>0</v>
      </c>
      <c r="H130" s="251"/>
      <c r="I130" s="237"/>
      <c r="K130" s="237"/>
      <c r="L130" s="237"/>
      <c r="M130" s="237"/>
      <c r="N130" s="237"/>
      <c r="O130" s="237"/>
      <c r="P130" s="237"/>
      <c r="Q130" s="237"/>
    </row>
    <row r="131" spans="1:17">
      <c r="B131" s="282">
        <v>12.09</v>
      </c>
      <c r="C131" s="321" t="s">
        <v>398</v>
      </c>
      <c r="D131" s="261" t="s">
        <v>309</v>
      </c>
      <c r="E131" s="255">
        <v>1</v>
      </c>
      <c r="F131" s="271"/>
      <c r="G131" s="257">
        <f t="shared" si="6"/>
        <v>0</v>
      </c>
      <c r="H131" s="251"/>
      <c r="I131" s="237"/>
      <c r="K131" s="237"/>
      <c r="L131" s="237"/>
      <c r="M131" s="237"/>
      <c r="N131" s="237"/>
      <c r="O131" s="237"/>
      <c r="P131" s="237"/>
      <c r="Q131" s="237"/>
    </row>
    <row r="132" spans="1:17">
      <c r="B132" s="282">
        <v>12.1</v>
      </c>
      <c r="C132" s="321" t="s">
        <v>399</v>
      </c>
      <c r="D132" s="261" t="s">
        <v>309</v>
      </c>
      <c r="E132" s="255">
        <v>1</v>
      </c>
      <c r="F132" s="271"/>
      <c r="G132" s="257">
        <f t="shared" si="6"/>
        <v>0</v>
      </c>
      <c r="H132" s="251"/>
      <c r="I132" s="237"/>
      <c r="K132" s="237"/>
      <c r="L132" s="237"/>
      <c r="M132" s="237"/>
      <c r="N132" s="237"/>
      <c r="O132" s="237"/>
      <c r="P132" s="237"/>
      <c r="Q132" s="237"/>
    </row>
    <row r="133" spans="1:17">
      <c r="B133" s="282">
        <v>12.11</v>
      </c>
      <c r="C133" s="321" t="s">
        <v>400</v>
      </c>
      <c r="D133" s="261" t="s">
        <v>309</v>
      </c>
      <c r="E133" s="255">
        <v>2</v>
      </c>
      <c r="F133" s="271"/>
      <c r="G133" s="257">
        <f t="shared" si="6"/>
        <v>0</v>
      </c>
      <c r="H133" s="251"/>
      <c r="I133" s="237"/>
      <c r="K133" s="237"/>
      <c r="L133" s="237"/>
      <c r="M133" s="237"/>
      <c r="N133" s="237"/>
      <c r="O133" s="237"/>
      <c r="P133" s="237"/>
      <c r="Q133" s="237"/>
    </row>
    <row r="134" spans="1:17">
      <c r="B134" s="282">
        <v>12.12</v>
      </c>
      <c r="C134" s="321" t="s">
        <v>401</v>
      </c>
      <c r="D134" s="261" t="s">
        <v>309</v>
      </c>
      <c r="E134" s="255">
        <v>1</v>
      </c>
      <c r="F134" s="271"/>
      <c r="G134" s="257">
        <f t="shared" si="6"/>
        <v>0</v>
      </c>
      <c r="H134" s="251"/>
      <c r="I134" s="237"/>
      <c r="K134" s="237"/>
      <c r="L134" s="237"/>
      <c r="M134" s="237"/>
      <c r="N134" s="237"/>
      <c r="O134" s="237"/>
      <c r="P134" s="237"/>
      <c r="Q134" s="237"/>
    </row>
    <row r="135" spans="1:17">
      <c r="B135" s="282">
        <v>12.13</v>
      </c>
      <c r="C135" s="260" t="s">
        <v>402</v>
      </c>
      <c r="D135" s="261" t="s">
        <v>309</v>
      </c>
      <c r="E135" s="255">
        <v>6</v>
      </c>
      <c r="F135" s="271"/>
      <c r="G135" s="257">
        <f t="shared" si="6"/>
        <v>0</v>
      </c>
      <c r="H135" s="251"/>
      <c r="I135" s="237"/>
      <c r="K135" s="237"/>
      <c r="L135" s="237"/>
      <c r="M135" s="237"/>
      <c r="N135" s="237"/>
      <c r="O135" s="237"/>
      <c r="P135" s="237"/>
      <c r="Q135" s="237"/>
    </row>
    <row r="136" spans="1:17" ht="17" thickBot="1">
      <c r="B136" s="282">
        <v>12.14</v>
      </c>
      <c r="C136" s="260" t="s">
        <v>403</v>
      </c>
      <c r="D136" s="261" t="s">
        <v>100</v>
      </c>
      <c r="E136" s="255">
        <v>21</v>
      </c>
      <c r="F136" s="271"/>
      <c r="G136" s="257">
        <f t="shared" si="6"/>
        <v>0</v>
      </c>
      <c r="H136" s="251"/>
      <c r="I136" s="237"/>
      <c r="K136" s="237"/>
      <c r="L136" s="237"/>
      <c r="M136" s="237"/>
      <c r="N136" s="237"/>
      <c r="O136" s="237"/>
      <c r="P136" s="237"/>
      <c r="Q136" s="237"/>
    </row>
    <row r="137" spans="1:17">
      <c r="B137" s="296">
        <v>13</v>
      </c>
      <c r="C137" s="276" t="s">
        <v>404</v>
      </c>
      <c r="D137" s="277"/>
      <c r="E137" s="278"/>
      <c r="F137" s="279" t="s">
        <v>104</v>
      </c>
      <c r="G137" s="280">
        <f>SUM(G138:G145)</f>
        <v>0</v>
      </c>
      <c r="H137" s="251"/>
      <c r="I137" s="237"/>
      <c r="K137" s="237"/>
      <c r="L137" s="237"/>
      <c r="M137" s="237"/>
      <c r="N137" s="237"/>
      <c r="O137" s="237"/>
      <c r="P137" s="237"/>
      <c r="Q137" s="237"/>
    </row>
    <row r="138" spans="1:17" s="309" customFormat="1" ht="30">
      <c r="A138" s="223"/>
      <c r="B138" s="282">
        <v>13.01</v>
      </c>
      <c r="C138" s="323" t="s">
        <v>405</v>
      </c>
      <c r="D138" s="310" t="s">
        <v>406</v>
      </c>
      <c r="E138" s="255">
        <v>7</v>
      </c>
      <c r="F138" s="324"/>
      <c r="G138" s="257">
        <f t="shared" ref="G138:G145" si="7">ROUND((E138*F138),0)</f>
        <v>0</v>
      </c>
      <c r="H138" s="251"/>
      <c r="I138" s="237"/>
      <c r="K138" s="237"/>
      <c r="L138" s="237"/>
      <c r="M138" s="237"/>
      <c r="N138" s="237"/>
      <c r="O138" s="237"/>
      <c r="P138" s="237"/>
      <c r="Q138" s="237"/>
    </row>
    <row r="139" spans="1:17" ht="45">
      <c r="B139" s="282">
        <v>13.02</v>
      </c>
      <c r="C139" s="258" t="s">
        <v>407</v>
      </c>
      <c r="D139" s="254" t="s">
        <v>309</v>
      </c>
      <c r="E139" s="255">
        <v>4</v>
      </c>
      <c r="F139" s="324"/>
      <c r="G139" s="257">
        <f t="shared" si="7"/>
        <v>0</v>
      </c>
      <c r="H139" s="251"/>
      <c r="I139" s="237"/>
      <c r="K139" s="237"/>
      <c r="L139" s="237"/>
      <c r="M139" s="237"/>
      <c r="N139" s="237"/>
      <c r="O139" s="237"/>
      <c r="P139" s="237"/>
      <c r="Q139" s="237"/>
    </row>
    <row r="140" spans="1:17" ht="30">
      <c r="B140" s="282">
        <v>13.03</v>
      </c>
      <c r="C140" s="258" t="s">
        <v>408</v>
      </c>
      <c r="D140" s="254" t="s">
        <v>309</v>
      </c>
      <c r="E140" s="255">
        <v>5</v>
      </c>
      <c r="F140" s="324"/>
      <c r="G140" s="257">
        <f t="shared" si="7"/>
        <v>0</v>
      </c>
      <c r="H140" s="251"/>
      <c r="I140" s="237"/>
      <c r="K140" s="237"/>
      <c r="L140" s="237"/>
      <c r="M140" s="237"/>
      <c r="N140" s="237"/>
      <c r="O140" s="237"/>
      <c r="P140" s="237"/>
      <c r="Q140" s="237"/>
    </row>
    <row r="141" spans="1:17" s="309" customFormat="1">
      <c r="A141" s="223"/>
      <c r="B141" s="282">
        <v>13.04</v>
      </c>
      <c r="C141" s="258" t="s">
        <v>409</v>
      </c>
      <c r="D141" s="310" t="s">
        <v>406</v>
      </c>
      <c r="E141" s="325">
        <v>3</v>
      </c>
      <c r="F141" s="324"/>
      <c r="G141" s="257">
        <f t="shared" si="7"/>
        <v>0</v>
      </c>
      <c r="H141" s="251"/>
      <c r="I141" s="237"/>
      <c r="K141" s="237"/>
      <c r="L141" s="237"/>
      <c r="M141" s="237"/>
      <c r="N141" s="237"/>
      <c r="O141" s="237"/>
      <c r="P141" s="237"/>
      <c r="Q141" s="237"/>
    </row>
    <row r="142" spans="1:17">
      <c r="B142" s="282">
        <v>13.05</v>
      </c>
      <c r="C142" s="258" t="s">
        <v>410</v>
      </c>
      <c r="D142" s="310" t="s">
        <v>406</v>
      </c>
      <c r="E142" s="325">
        <v>8</v>
      </c>
      <c r="F142" s="324"/>
      <c r="G142" s="257">
        <f t="shared" si="7"/>
        <v>0</v>
      </c>
      <c r="H142" s="251"/>
      <c r="I142" s="237"/>
      <c r="J142" s="309"/>
      <c r="K142" s="237"/>
      <c r="L142" s="237"/>
      <c r="M142" s="237"/>
      <c r="N142" s="237"/>
      <c r="O142" s="237"/>
      <c r="P142" s="237"/>
      <c r="Q142" s="237"/>
    </row>
    <row r="143" spans="1:17" ht="30">
      <c r="B143" s="282">
        <v>13.06</v>
      </c>
      <c r="C143" s="258" t="s">
        <v>411</v>
      </c>
      <c r="D143" s="261" t="s">
        <v>268</v>
      </c>
      <c r="E143" s="325">
        <v>7</v>
      </c>
      <c r="F143" s="324"/>
      <c r="G143" s="257">
        <f t="shared" si="7"/>
        <v>0</v>
      </c>
      <c r="H143" s="251"/>
      <c r="I143" s="237"/>
      <c r="J143" s="309"/>
      <c r="K143" s="237"/>
      <c r="L143" s="237"/>
      <c r="M143" s="237"/>
      <c r="N143" s="237"/>
      <c r="O143" s="237"/>
      <c r="P143" s="237"/>
      <c r="Q143" s="237"/>
    </row>
    <row r="144" spans="1:17">
      <c r="B144" s="282">
        <v>13.07</v>
      </c>
      <c r="C144" s="258" t="s">
        <v>412</v>
      </c>
      <c r="D144" s="261" t="s">
        <v>271</v>
      </c>
      <c r="E144" s="325">
        <v>4</v>
      </c>
      <c r="F144" s="324"/>
      <c r="G144" s="257">
        <f t="shared" si="7"/>
        <v>0</v>
      </c>
      <c r="H144" s="251"/>
      <c r="I144" s="237"/>
      <c r="J144" s="309"/>
      <c r="K144" s="237"/>
      <c r="L144" s="237"/>
      <c r="M144" s="237"/>
      <c r="N144" s="237"/>
      <c r="O144" s="237"/>
      <c r="P144" s="237"/>
      <c r="Q144" s="237"/>
    </row>
    <row r="145" spans="1:19" s="309" customFormat="1" ht="31" thickBot="1">
      <c r="A145" s="223"/>
      <c r="B145" s="282">
        <v>13.08</v>
      </c>
      <c r="C145" s="258" t="s">
        <v>413</v>
      </c>
      <c r="D145" s="310" t="s">
        <v>271</v>
      </c>
      <c r="E145" s="325">
        <v>2</v>
      </c>
      <c r="F145" s="324"/>
      <c r="G145" s="257">
        <f t="shared" si="7"/>
        <v>0</v>
      </c>
      <c r="H145" s="251"/>
      <c r="I145" s="237"/>
      <c r="K145" s="237"/>
      <c r="L145" s="237"/>
      <c r="M145" s="237"/>
      <c r="N145" s="237"/>
      <c r="O145" s="237"/>
      <c r="P145" s="237"/>
      <c r="Q145" s="237"/>
    </row>
    <row r="146" spans="1:19">
      <c r="B146" s="296">
        <v>14</v>
      </c>
      <c r="C146" s="276" t="s">
        <v>414</v>
      </c>
      <c r="D146" s="277"/>
      <c r="E146" s="278"/>
      <c r="F146" s="279" t="s">
        <v>104</v>
      </c>
      <c r="G146" s="280">
        <f>SUM(G147:G151)</f>
        <v>0</v>
      </c>
      <c r="H146" s="251"/>
      <c r="I146" s="237"/>
      <c r="K146" s="237"/>
      <c r="L146" s="237"/>
      <c r="M146" s="237"/>
      <c r="N146" s="237"/>
      <c r="O146" s="237"/>
      <c r="P146" s="237"/>
      <c r="Q146" s="237"/>
    </row>
    <row r="147" spans="1:19" ht="60">
      <c r="B147" s="298">
        <v>14.01</v>
      </c>
      <c r="C147" s="295" t="s">
        <v>415</v>
      </c>
      <c r="D147" s="307" t="s">
        <v>268</v>
      </c>
      <c r="E147" s="290">
        <v>65</v>
      </c>
      <c r="F147" s="316"/>
      <c r="G147" s="292">
        <f>ROUND((E147*F147),0)</f>
        <v>0</v>
      </c>
      <c r="H147" s="293" t="s">
        <v>290</v>
      </c>
      <c r="I147" s="237"/>
      <c r="K147" s="237"/>
      <c r="L147" s="237"/>
      <c r="M147" s="237"/>
      <c r="N147" s="237"/>
      <c r="O147" s="237"/>
      <c r="P147" s="237"/>
      <c r="Q147" s="237"/>
    </row>
    <row r="148" spans="1:19" s="309" customFormat="1" ht="30">
      <c r="A148" s="223"/>
      <c r="B148" s="282">
        <v>14.02</v>
      </c>
      <c r="C148" s="253" t="s">
        <v>416</v>
      </c>
      <c r="D148" s="254" t="s">
        <v>271</v>
      </c>
      <c r="E148" s="255">
        <v>4</v>
      </c>
      <c r="F148" s="271"/>
      <c r="G148" s="257">
        <f>ROUND((E148*F148),0)</f>
        <v>0</v>
      </c>
      <c r="H148" s="326"/>
      <c r="I148" s="237"/>
      <c r="K148" s="237"/>
      <c r="L148" s="237"/>
      <c r="M148" s="237"/>
      <c r="N148" s="237"/>
      <c r="O148" s="237"/>
      <c r="P148" s="237"/>
      <c r="Q148" s="237"/>
    </row>
    <row r="149" spans="1:19" ht="30">
      <c r="B149" s="298">
        <v>14.03</v>
      </c>
      <c r="C149" s="317" t="s">
        <v>417</v>
      </c>
      <c r="D149" s="318" t="s">
        <v>418</v>
      </c>
      <c r="E149" s="290">
        <v>36</v>
      </c>
      <c r="F149" s="327"/>
      <c r="G149" s="292">
        <f>ROUND((E149*F149),0)</f>
        <v>0</v>
      </c>
      <c r="H149" s="293" t="s">
        <v>290</v>
      </c>
      <c r="I149" s="237"/>
      <c r="K149" s="237"/>
      <c r="L149" s="237"/>
      <c r="M149" s="237"/>
      <c r="N149" s="237"/>
      <c r="O149" s="237"/>
      <c r="P149" s="237"/>
      <c r="Q149" s="237"/>
    </row>
    <row r="150" spans="1:19">
      <c r="B150" s="282">
        <v>14.04</v>
      </c>
      <c r="C150" s="253" t="s">
        <v>419</v>
      </c>
      <c r="D150" s="254" t="s">
        <v>100</v>
      </c>
      <c r="E150" s="255">
        <v>16</v>
      </c>
      <c r="F150" s="271"/>
      <c r="G150" s="257">
        <f>ROUND((E150*F150),0)</f>
        <v>0</v>
      </c>
      <c r="H150" s="328"/>
      <c r="I150" s="237"/>
      <c r="K150" s="237"/>
      <c r="L150" s="237"/>
      <c r="M150" s="237"/>
      <c r="N150" s="237"/>
      <c r="O150" s="237"/>
      <c r="P150" s="237"/>
      <c r="Q150" s="237"/>
    </row>
    <row r="151" spans="1:19" s="309" customFormat="1" ht="31" thickBot="1">
      <c r="A151" s="223"/>
      <c r="B151" s="282">
        <v>14.05</v>
      </c>
      <c r="C151" s="253" t="s">
        <v>420</v>
      </c>
      <c r="D151" s="254" t="s">
        <v>268</v>
      </c>
      <c r="E151" s="255">
        <v>21</v>
      </c>
      <c r="F151" s="271"/>
      <c r="G151" s="305">
        <f>ROUND((E151*F151),0)</f>
        <v>0</v>
      </c>
      <c r="H151" s="326"/>
      <c r="I151" s="237"/>
      <c r="K151" s="237"/>
      <c r="L151" s="237"/>
      <c r="M151" s="237"/>
      <c r="N151" s="237"/>
      <c r="O151" s="237"/>
      <c r="P151" s="237"/>
      <c r="Q151" s="237"/>
    </row>
    <row r="152" spans="1:19">
      <c r="B152" s="296">
        <v>15</v>
      </c>
      <c r="C152" s="276" t="s">
        <v>421</v>
      </c>
      <c r="D152" s="277"/>
      <c r="E152" s="278"/>
      <c r="F152" s="279" t="s">
        <v>104</v>
      </c>
      <c r="G152" s="280">
        <f>SUM(G154:G269)</f>
        <v>0</v>
      </c>
      <c r="H152" s="328"/>
      <c r="I152" s="237"/>
      <c r="K152" s="237"/>
      <c r="L152" s="237"/>
      <c r="M152" s="237"/>
      <c r="N152" s="237"/>
      <c r="O152" s="237"/>
      <c r="P152" s="237"/>
      <c r="Q152" s="237"/>
    </row>
    <row r="153" spans="1:19" s="264" customFormat="1" ht="15">
      <c r="B153" s="282"/>
      <c r="C153" s="329" t="s">
        <v>422</v>
      </c>
      <c r="D153" s="261"/>
      <c r="E153" s="262"/>
      <c r="F153" s="263"/>
      <c r="G153" s="330"/>
      <c r="H153" s="331"/>
      <c r="I153" s="237"/>
      <c r="K153" s="237"/>
      <c r="L153" s="237"/>
      <c r="M153" s="237"/>
      <c r="N153" s="237"/>
      <c r="O153" s="237"/>
      <c r="P153" s="237"/>
      <c r="Q153" s="237"/>
      <c r="R153" s="309"/>
      <c r="S153" s="309"/>
    </row>
    <row r="154" spans="1:19" s="264" customFormat="1" ht="45">
      <c r="A154" s="223"/>
      <c r="B154" s="282">
        <v>15.01</v>
      </c>
      <c r="C154" s="253" t="s">
        <v>423</v>
      </c>
      <c r="D154" s="261" t="s">
        <v>100</v>
      </c>
      <c r="E154" s="262">
        <v>180</v>
      </c>
      <c r="F154" s="263"/>
      <c r="G154" s="332">
        <f t="shared" ref="G154:G165" si="8">ROUND((E154*F154),0)</f>
        <v>0</v>
      </c>
      <c r="H154" s="331"/>
      <c r="I154" s="237"/>
      <c r="K154" s="237"/>
      <c r="L154" s="237"/>
      <c r="M154" s="237"/>
      <c r="N154" s="237"/>
      <c r="O154" s="237"/>
      <c r="P154" s="237"/>
      <c r="Q154" s="237"/>
      <c r="R154" s="223"/>
      <c r="S154" s="223"/>
    </row>
    <row r="155" spans="1:19" s="264" customFormat="1" ht="30">
      <c r="B155" s="282">
        <v>15.02</v>
      </c>
      <c r="C155" s="253" t="s">
        <v>424</v>
      </c>
      <c r="D155" s="261" t="s">
        <v>100</v>
      </c>
      <c r="E155" s="262">
        <v>36</v>
      </c>
      <c r="F155" s="263"/>
      <c r="G155" s="332">
        <f t="shared" si="8"/>
        <v>0</v>
      </c>
      <c r="H155" s="331"/>
      <c r="I155" s="237"/>
      <c r="K155" s="237"/>
      <c r="L155" s="237"/>
      <c r="M155" s="237"/>
      <c r="N155" s="237"/>
      <c r="O155" s="237"/>
      <c r="P155" s="237"/>
      <c r="Q155" s="237"/>
      <c r="R155" s="309"/>
      <c r="S155" s="309"/>
    </row>
    <row r="156" spans="1:19" s="264" customFormat="1" ht="30">
      <c r="A156" s="223"/>
      <c r="B156" s="282">
        <v>15.03</v>
      </c>
      <c r="C156" s="253" t="s">
        <v>425</v>
      </c>
      <c r="D156" s="261" t="s">
        <v>59</v>
      </c>
      <c r="E156" s="262">
        <v>4</v>
      </c>
      <c r="F156" s="263"/>
      <c r="G156" s="332">
        <f t="shared" si="8"/>
        <v>0</v>
      </c>
      <c r="H156" s="331"/>
      <c r="I156" s="237"/>
      <c r="K156" s="237"/>
      <c r="L156" s="237"/>
      <c r="M156" s="237"/>
      <c r="N156" s="237"/>
      <c r="O156" s="237"/>
      <c r="P156" s="237"/>
      <c r="Q156" s="237"/>
      <c r="R156" s="223"/>
      <c r="S156" s="223"/>
    </row>
    <row r="157" spans="1:19" s="264" customFormat="1" ht="30">
      <c r="B157" s="282">
        <v>15.04</v>
      </c>
      <c r="C157" s="253" t="s">
        <v>426</v>
      </c>
      <c r="D157" s="261" t="s">
        <v>100</v>
      </c>
      <c r="E157" s="262">
        <v>14</v>
      </c>
      <c r="F157" s="263"/>
      <c r="G157" s="332">
        <f t="shared" si="8"/>
        <v>0</v>
      </c>
      <c r="H157" s="331"/>
      <c r="I157" s="237"/>
      <c r="K157" s="237"/>
      <c r="L157" s="237"/>
      <c r="M157" s="237"/>
      <c r="N157" s="237"/>
      <c r="O157" s="237"/>
      <c r="P157" s="237"/>
      <c r="Q157" s="237"/>
      <c r="R157" s="309"/>
      <c r="S157" s="309"/>
    </row>
    <row r="158" spans="1:19" s="264" customFormat="1" ht="60">
      <c r="A158" s="223"/>
      <c r="B158" s="298">
        <v>15.05</v>
      </c>
      <c r="C158" s="317" t="s">
        <v>427</v>
      </c>
      <c r="D158" s="333" t="s">
        <v>100</v>
      </c>
      <c r="E158" s="334">
        <v>228</v>
      </c>
      <c r="F158" s="335"/>
      <c r="G158" s="336">
        <f t="shared" si="8"/>
        <v>0</v>
      </c>
      <c r="H158" s="293" t="s">
        <v>290</v>
      </c>
      <c r="I158" s="237"/>
      <c r="K158" s="237"/>
      <c r="L158" s="237"/>
      <c r="M158" s="237"/>
      <c r="N158" s="237"/>
      <c r="O158" s="237"/>
      <c r="P158" s="237"/>
      <c r="Q158" s="237"/>
      <c r="R158" s="223"/>
      <c r="S158" s="223"/>
    </row>
    <row r="159" spans="1:19" s="264" customFormat="1" ht="30">
      <c r="B159" s="282">
        <v>15.06</v>
      </c>
      <c r="C159" s="253" t="s">
        <v>428</v>
      </c>
      <c r="D159" s="261" t="s">
        <v>100</v>
      </c>
      <c r="E159" s="262">
        <v>25</v>
      </c>
      <c r="F159" s="263"/>
      <c r="G159" s="332">
        <f t="shared" si="8"/>
        <v>0</v>
      </c>
      <c r="H159" s="331"/>
      <c r="I159" s="237"/>
      <c r="K159" s="237"/>
      <c r="L159" s="237"/>
      <c r="M159" s="237"/>
      <c r="N159" s="237"/>
      <c r="O159" s="237"/>
      <c r="P159" s="237"/>
      <c r="Q159" s="237"/>
    </row>
    <row r="160" spans="1:19" s="264" customFormat="1" ht="30">
      <c r="A160" s="223"/>
      <c r="B160" s="282">
        <v>15.07</v>
      </c>
      <c r="C160" s="253" t="s">
        <v>429</v>
      </c>
      <c r="D160" s="261" t="s">
        <v>59</v>
      </c>
      <c r="E160" s="262">
        <v>12</v>
      </c>
      <c r="F160" s="263"/>
      <c r="G160" s="332">
        <f t="shared" si="8"/>
        <v>0</v>
      </c>
      <c r="H160" s="331"/>
      <c r="I160" s="237"/>
      <c r="K160" s="237"/>
      <c r="L160" s="237"/>
      <c r="M160" s="237"/>
      <c r="N160" s="237"/>
      <c r="O160" s="237"/>
      <c r="P160" s="237"/>
      <c r="Q160" s="237"/>
      <c r="R160" s="309"/>
      <c r="S160" s="309"/>
    </row>
    <row r="161" spans="1:19" s="264" customFormat="1" ht="45">
      <c r="B161" s="282">
        <v>15.08</v>
      </c>
      <c r="C161" s="253" t="s">
        <v>430</v>
      </c>
      <c r="D161" s="261" t="s">
        <v>59</v>
      </c>
      <c r="E161" s="262">
        <v>2</v>
      </c>
      <c r="F161" s="263"/>
      <c r="G161" s="332">
        <f t="shared" si="8"/>
        <v>0</v>
      </c>
      <c r="H161" s="331"/>
      <c r="I161" s="237"/>
      <c r="K161" s="237"/>
      <c r="L161" s="237"/>
      <c r="M161" s="237"/>
      <c r="N161" s="237"/>
      <c r="O161" s="237"/>
      <c r="P161" s="237"/>
      <c r="Q161" s="237"/>
      <c r="R161" s="223"/>
      <c r="S161" s="223"/>
    </row>
    <row r="162" spans="1:19" s="264" customFormat="1">
      <c r="A162" s="223"/>
      <c r="B162" s="282">
        <v>15.09</v>
      </c>
      <c r="C162" s="253" t="s">
        <v>431</v>
      </c>
      <c r="D162" s="261" t="s">
        <v>59</v>
      </c>
      <c r="E162" s="262">
        <v>23</v>
      </c>
      <c r="F162" s="263"/>
      <c r="G162" s="332">
        <f t="shared" si="8"/>
        <v>0</v>
      </c>
      <c r="H162" s="251"/>
      <c r="I162" s="237"/>
      <c r="K162" s="237"/>
      <c r="L162" s="237"/>
      <c r="M162" s="237"/>
      <c r="N162" s="237"/>
      <c r="O162" s="237"/>
      <c r="P162" s="237"/>
      <c r="Q162" s="237"/>
      <c r="R162" s="309"/>
      <c r="S162" s="309"/>
    </row>
    <row r="163" spans="1:19" s="264" customFormat="1" ht="45">
      <c r="B163" s="282">
        <v>15.1</v>
      </c>
      <c r="C163" s="253" t="s">
        <v>432</v>
      </c>
      <c r="D163" s="261" t="s">
        <v>59</v>
      </c>
      <c r="E163" s="262">
        <v>46</v>
      </c>
      <c r="F163" s="263"/>
      <c r="G163" s="332">
        <f t="shared" si="8"/>
        <v>0</v>
      </c>
      <c r="H163" s="251"/>
      <c r="I163" s="237"/>
      <c r="K163" s="237"/>
      <c r="L163" s="237"/>
      <c r="M163" s="237"/>
      <c r="N163" s="237"/>
      <c r="O163" s="237"/>
      <c r="P163" s="237"/>
      <c r="Q163" s="237"/>
      <c r="R163" s="223"/>
      <c r="S163" s="223"/>
    </row>
    <row r="164" spans="1:19" s="264" customFormat="1">
      <c r="A164" s="223"/>
      <c r="B164" s="282">
        <v>15.11</v>
      </c>
      <c r="C164" s="253" t="s">
        <v>433</v>
      </c>
      <c r="D164" s="261" t="s">
        <v>59</v>
      </c>
      <c r="E164" s="262">
        <v>180</v>
      </c>
      <c r="F164" s="263"/>
      <c r="G164" s="332">
        <f t="shared" si="8"/>
        <v>0</v>
      </c>
      <c r="H164" s="251"/>
      <c r="I164" s="237"/>
      <c r="K164" s="237"/>
      <c r="L164" s="237"/>
      <c r="M164" s="237"/>
      <c r="N164" s="237"/>
      <c r="O164" s="237"/>
      <c r="P164" s="237"/>
      <c r="Q164" s="237"/>
      <c r="R164" s="309"/>
      <c r="S164" s="309"/>
    </row>
    <row r="165" spans="1:19" s="264" customFormat="1">
      <c r="B165" s="282">
        <v>15.12</v>
      </c>
      <c r="C165" s="253" t="s">
        <v>434</v>
      </c>
      <c r="D165" s="261" t="s">
        <v>59</v>
      </c>
      <c r="E165" s="262">
        <v>2</v>
      </c>
      <c r="F165" s="263"/>
      <c r="G165" s="332">
        <f t="shared" si="8"/>
        <v>0</v>
      </c>
      <c r="H165" s="251"/>
      <c r="I165" s="237"/>
      <c r="K165" s="237"/>
      <c r="L165" s="237"/>
      <c r="M165" s="237"/>
      <c r="N165" s="237"/>
      <c r="O165" s="237"/>
      <c r="P165" s="237"/>
      <c r="Q165" s="237"/>
      <c r="R165" s="223"/>
      <c r="S165" s="223"/>
    </row>
    <row r="166" spans="1:19" s="264" customFormat="1" ht="15">
      <c r="B166" s="282"/>
      <c r="C166" s="329" t="s">
        <v>435</v>
      </c>
      <c r="D166" s="261"/>
      <c r="E166" s="262"/>
      <c r="F166" s="263"/>
      <c r="G166" s="332"/>
      <c r="H166" s="251"/>
      <c r="I166" s="237"/>
      <c r="K166" s="237"/>
      <c r="L166" s="237"/>
      <c r="M166" s="237"/>
      <c r="N166" s="237"/>
      <c r="O166" s="237"/>
      <c r="P166" s="237"/>
      <c r="Q166" s="237"/>
      <c r="R166" s="309"/>
      <c r="S166" s="309"/>
    </row>
    <row r="167" spans="1:19" s="264" customFormat="1" ht="45">
      <c r="A167" s="223"/>
      <c r="B167" s="282">
        <v>15.13</v>
      </c>
      <c r="C167" s="253" t="s">
        <v>436</v>
      </c>
      <c r="D167" s="261" t="s">
        <v>100</v>
      </c>
      <c r="E167" s="262">
        <v>22</v>
      </c>
      <c r="F167" s="263"/>
      <c r="G167" s="332">
        <f t="shared" ref="G167:G175" si="9">ROUND((E167*F167),0)</f>
        <v>0</v>
      </c>
      <c r="H167" s="251"/>
      <c r="I167" s="237"/>
      <c r="K167" s="237"/>
      <c r="L167" s="237"/>
      <c r="M167" s="237"/>
      <c r="N167" s="237"/>
      <c r="O167" s="237"/>
      <c r="P167" s="237"/>
      <c r="Q167" s="237"/>
      <c r="R167" s="223"/>
      <c r="S167" s="223"/>
    </row>
    <row r="168" spans="1:19" s="264" customFormat="1" ht="30">
      <c r="B168" s="282">
        <v>15.14</v>
      </c>
      <c r="C168" s="253" t="s">
        <v>437</v>
      </c>
      <c r="D168" s="261" t="s">
        <v>100</v>
      </c>
      <c r="E168" s="262">
        <v>22</v>
      </c>
      <c r="F168" s="263"/>
      <c r="G168" s="332">
        <f t="shared" si="9"/>
        <v>0</v>
      </c>
      <c r="H168" s="251"/>
      <c r="I168" s="237"/>
      <c r="K168" s="237"/>
      <c r="L168" s="237"/>
      <c r="M168" s="237"/>
      <c r="N168" s="237"/>
      <c r="O168" s="237"/>
      <c r="P168" s="237"/>
      <c r="Q168" s="237"/>
    </row>
    <row r="169" spans="1:19" s="264" customFormat="1" ht="30">
      <c r="A169" s="223"/>
      <c r="B169" s="282">
        <v>15.15</v>
      </c>
      <c r="C169" s="253" t="s">
        <v>438</v>
      </c>
      <c r="D169" s="261" t="s">
        <v>439</v>
      </c>
      <c r="E169" s="262">
        <v>1</v>
      </c>
      <c r="F169" s="263"/>
      <c r="G169" s="332">
        <f t="shared" si="9"/>
        <v>0</v>
      </c>
      <c r="H169" s="251"/>
      <c r="I169" s="237"/>
      <c r="K169" s="237"/>
      <c r="L169" s="237"/>
      <c r="M169" s="237"/>
      <c r="N169" s="237"/>
      <c r="O169" s="237"/>
      <c r="P169" s="237"/>
      <c r="Q169" s="237"/>
    </row>
    <row r="170" spans="1:19" s="264" customFormat="1" ht="30">
      <c r="B170" s="282">
        <v>15.16</v>
      </c>
      <c r="C170" s="253" t="s">
        <v>440</v>
      </c>
      <c r="D170" s="261" t="s">
        <v>439</v>
      </c>
      <c r="E170" s="262">
        <v>1</v>
      </c>
      <c r="F170" s="263"/>
      <c r="G170" s="332">
        <f t="shared" si="9"/>
        <v>0</v>
      </c>
      <c r="H170" s="251"/>
      <c r="I170" s="237"/>
      <c r="K170" s="237"/>
      <c r="L170" s="237"/>
      <c r="M170" s="237"/>
      <c r="N170" s="237"/>
      <c r="O170" s="237"/>
      <c r="P170" s="237"/>
      <c r="Q170" s="237"/>
    </row>
    <row r="171" spans="1:19" s="264" customFormat="1" ht="30">
      <c r="A171" s="223"/>
      <c r="B171" s="282">
        <v>15.17</v>
      </c>
      <c r="C171" s="253" t="s">
        <v>441</v>
      </c>
      <c r="D171" s="261" t="s">
        <v>439</v>
      </c>
      <c r="E171" s="262">
        <v>1</v>
      </c>
      <c r="F171" s="263"/>
      <c r="G171" s="332">
        <f t="shared" si="9"/>
        <v>0</v>
      </c>
      <c r="H171" s="251"/>
      <c r="I171" s="237"/>
      <c r="K171" s="237"/>
      <c r="L171" s="237"/>
      <c r="M171" s="237"/>
      <c r="N171" s="237"/>
      <c r="O171" s="237"/>
      <c r="P171" s="237"/>
      <c r="Q171" s="237"/>
    </row>
    <row r="172" spans="1:19" s="264" customFormat="1" ht="30">
      <c r="B172" s="282">
        <v>15.18</v>
      </c>
      <c r="C172" s="253" t="s">
        <v>442</v>
      </c>
      <c r="D172" s="261" t="s">
        <v>439</v>
      </c>
      <c r="E172" s="262">
        <v>1</v>
      </c>
      <c r="F172" s="263"/>
      <c r="G172" s="332">
        <f t="shared" si="9"/>
        <v>0</v>
      </c>
      <c r="H172" s="251"/>
      <c r="I172" s="237"/>
      <c r="K172" s="237"/>
      <c r="L172" s="237"/>
      <c r="M172" s="237"/>
      <c r="N172" s="237"/>
      <c r="O172" s="237"/>
      <c r="P172" s="237"/>
      <c r="Q172" s="237"/>
    </row>
    <row r="173" spans="1:19" s="264" customFormat="1">
      <c r="A173" s="223"/>
      <c r="B173" s="282">
        <v>15.19</v>
      </c>
      <c r="C173" s="253" t="s">
        <v>443</v>
      </c>
      <c r="D173" s="261"/>
      <c r="E173" s="262">
        <v>1</v>
      </c>
      <c r="F173" s="263"/>
      <c r="G173" s="332">
        <f t="shared" si="9"/>
        <v>0</v>
      </c>
      <c r="H173" s="251"/>
      <c r="I173" s="237"/>
      <c r="K173" s="237"/>
      <c r="L173" s="237"/>
      <c r="M173" s="237"/>
      <c r="N173" s="237"/>
      <c r="O173" s="237"/>
      <c r="P173" s="237"/>
      <c r="Q173" s="237"/>
    </row>
    <row r="174" spans="1:19" s="264" customFormat="1" ht="15">
      <c r="B174" s="282">
        <v>15.2</v>
      </c>
      <c r="C174" s="253" t="s">
        <v>444</v>
      </c>
      <c r="D174" s="261" t="s">
        <v>59</v>
      </c>
      <c r="E174" s="262">
        <v>2</v>
      </c>
      <c r="F174" s="263"/>
      <c r="G174" s="332">
        <f t="shared" si="9"/>
        <v>0</v>
      </c>
      <c r="H174" s="251"/>
      <c r="I174" s="237"/>
      <c r="K174" s="237"/>
      <c r="L174" s="237"/>
      <c r="M174" s="237"/>
      <c r="N174" s="237"/>
      <c r="O174" s="237"/>
      <c r="P174" s="237"/>
      <c r="Q174" s="237"/>
    </row>
    <row r="175" spans="1:19" s="264" customFormat="1">
      <c r="A175" s="223"/>
      <c r="B175" s="282">
        <v>15.21</v>
      </c>
      <c r="C175" s="253" t="s">
        <v>445</v>
      </c>
      <c r="D175" s="261" t="s">
        <v>59</v>
      </c>
      <c r="E175" s="262">
        <v>2</v>
      </c>
      <c r="F175" s="263"/>
      <c r="G175" s="332">
        <f t="shared" si="9"/>
        <v>0</v>
      </c>
      <c r="H175" s="251"/>
      <c r="I175" s="237"/>
      <c r="K175" s="237"/>
      <c r="L175" s="237"/>
      <c r="M175" s="237"/>
      <c r="N175" s="237"/>
      <c r="O175" s="237"/>
      <c r="P175" s="237"/>
      <c r="Q175" s="237"/>
    </row>
    <row r="176" spans="1:19" s="264" customFormat="1" ht="75">
      <c r="B176" s="282"/>
      <c r="C176" s="329" t="s">
        <v>446</v>
      </c>
      <c r="D176" s="261"/>
      <c r="E176" s="262"/>
      <c r="F176" s="263"/>
      <c r="G176" s="332"/>
      <c r="H176" s="251"/>
      <c r="I176" s="237"/>
      <c r="K176" s="237"/>
      <c r="L176" s="237"/>
      <c r="M176" s="237"/>
      <c r="N176" s="237"/>
      <c r="O176" s="237"/>
      <c r="P176" s="237"/>
      <c r="Q176" s="237"/>
    </row>
    <row r="177" spans="1:17" s="264" customFormat="1" ht="75">
      <c r="A177" s="223"/>
      <c r="B177" s="298">
        <v>15.22</v>
      </c>
      <c r="C177" s="317" t="s">
        <v>447</v>
      </c>
      <c r="D177" s="333" t="s">
        <v>100</v>
      </c>
      <c r="E177" s="334">
        <v>45</v>
      </c>
      <c r="F177" s="335"/>
      <c r="G177" s="336">
        <f t="shared" ref="G177:G185" si="10">ROUND((E177*F177),0)</f>
        <v>0</v>
      </c>
      <c r="H177" s="293" t="s">
        <v>290</v>
      </c>
      <c r="I177" s="237"/>
      <c r="J177" s="237"/>
      <c r="K177" s="237"/>
      <c r="L177" s="237"/>
      <c r="M177" s="237"/>
      <c r="N177" s="237"/>
      <c r="O177" s="237"/>
      <c r="P177" s="237"/>
      <c r="Q177" s="237"/>
    </row>
    <row r="178" spans="1:17" s="264" customFormat="1" ht="60">
      <c r="B178" s="298">
        <v>15.23</v>
      </c>
      <c r="C178" s="317" t="s">
        <v>448</v>
      </c>
      <c r="D178" s="333" t="s">
        <v>100</v>
      </c>
      <c r="E178" s="334">
        <v>30</v>
      </c>
      <c r="F178" s="335"/>
      <c r="G178" s="336">
        <f t="shared" si="10"/>
        <v>0</v>
      </c>
      <c r="H178" s="293" t="s">
        <v>290</v>
      </c>
      <c r="I178" s="237"/>
      <c r="J178" s="237"/>
      <c r="K178" s="237"/>
      <c r="L178" s="237"/>
      <c r="M178" s="237"/>
      <c r="N178" s="237"/>
      <c r="O178" s="237"/>
      <c r="P178" s="237"/>
      <c r="Q178" s="237"/>
    </row>
    <row r="179" spans="1:17" s="264" customFormat="1" ht="75">
      <c r="A179" s="223"/>
      <c r="B179" s="298">
        <v>15.24</v>
      </c>
      <c r="C179" s="317" t="s">
        <v>449</v>
      </c>
      <c r="D179" s="333" t="s">
        <v>100</v>
      </c>
      <c r="E179" s="334">
        <v>14</v>
      </c>
      <c r="F179" s="335"/>
      <c r="G179" s="336">
        <f t="shared" si="10"/>
        <v>0</v>
      </c>
      <c r="H179" s="293" t="s">
        <v>290</v>
      </c>
      <c r="I179" s="237"/>
      <c r="K179" s="237"/>
      <c r="L179" s="237"/>
      <c r="M179" s="237"/>
      <c r="N179" s="237"/>
      <c r="O179" s="237"/>
      <c r="P179" s="237"/>
      <c r="Q179" s="237"/>
    </row>
    <row r="180" spans="1:17" s="264" customFormat="1" ht="60">
      <c r="B180" s="298">
        <v>15.25</v>
      </c>
      <c r="C180" s="317" t="s">
        <v>450</v>
      </c>
      <c r="D180" s="333" t="s">
        <v>100</v>
      </c>
      <c r="E180" s="334">
        <v>35</v>
      </c>
      <c r="F180" s="335"/>
      <c r="G180" s="336">
        <f t="shared" si="10"/>
        <v>0</v>
      </c>
      <c r="H180" s="293" t="s">
        <v>290</v>
      </c>
      <c r="I180" s="237"/>
      <c r="K180" s="237"/>
      <c r="L180" s="237"/>
      <c r="M180" s="237"/>
      <c r="N180" s="237"/>
      <c r="O180" s="237"/>
      <c r="P180" s="237"/>
      <c r="Q180" s="237"/>
    </row>
    <row r="181" spans="1:17" s="264" customFormat="1" ht="45">
      <c r="A181" s="223"/>
      <c r="B181" s="282">
        <v>15.26</v>
      </c>
      <c r="C181" s="253" t="s">
        <v>451</v>
      </c>
      <c r="D181" s="261" t="s">
        <v>100</v>
      </c>
      <c r="E181" s="262">
        <v>50</v>
      </c>
      <c r="F181" s="263"/>
      <c r="G181" s="332">
        <f t="shared" si="10"/>
        <v>0</v>
      </c>
      <c r="H181" s="251"/>
      <c r="I181" s="237"/>
      <c r="K181" s="237"/>
      <c r="L181" s="237"/>
      <c r="M181" s="237"/>
      <c r="N181" s="237"/>
      <c r="O181" s="237"/>
      <c r="P181" s="237"/>
      <c r="Q181" s="237"/>
    </row>
    <row r="182" spans="1:17" s="264" customFormat="1" ht="45">
      <c r="B182" s="282">
        <v>15.27</v>
      </c>
      <c r="C182" s="253" t="s">
        <v>452</v>
      </c>
      <c r="D182" s="261" t="s">
        <v>100</v>
      </c>
      <c r="E182" s="262">
        <v>5</v>
      </c>
      <c r="F182" s="263"/>
      <c r="G182" s="332">
        <f t="shared" si="10"/>
        <v>0</v>
      </c>
      <c r="H182" s="251"/>
      <c r="I182" s="237"/>
      <c r="K182" s="237"/>
      <c r="L182" s="237"/>
      <c r="M182" s="237"/>
      <c r="N182" s="237"/>
      <c r="O182" s="237"/>
      <c r="P182" s="237"/>
      <c r="Q182" s="237"/>
    </row>
    <row r="183" spans="1:17" s="264" customFormat="1" ht="30">
      <c r="A183" s="223"/>
      <c r="B183" s="282">
        <v>15.28</v>
      </c>
      <c r="C183" s="253" t="s">
        <v>453</v>
      </c>
      <c r="D183" s="261" t="s">
        <v>100</v>
      </c>
      <c r="E183" s="262">
        <v>5</v>
      </c>
      <c r="F183" s="263"/>
      <c r="G183" s="332">
        <f t="shared" si="10"/>
        <v>0</v>
      </c>
      <c r="H183" s="251"/>
      <c r="I183" s="237"/>
      <c r="K183" s="237"/>
      <c r="L183" s="237"/>
      <c r="M183" s="237"/>
      <c r="N183" s="237"/>
      <c r="O183" s="237"/>
      <c r="P183" s="237"/>
      <c r="Q183" s="237"/>
    </row>
    <row r="184" spans="1:17" s="264" customFormat="1" ht="30">
      <c r="B184" s="282">
        <v>15.29</v>
      </c>
      <c r="C184" s="253" t="s">
        <v>454</v>
      </c>
      <c r="D184" s="261" t="s">
        <v>100</v>
      </c>
      <c r="E184" s="262">
        <v>6</v>
      </c>
      <c r="F184" s="263"/>
      <c r="G184" s="332">
        <f t="shared" si="10"/>
        <v>0</v>
      </c>
      <c r="H184" s="251"/>
      <c r="I184" s="237"/>
      <c r="K184" s="237"/>
      <c r="L184" s="237"/>
      <c r="M184" s="237"/>
      <c r="N184" s="237"/>
      <c r="O184" s="237"/>
      <c r="P184" s="237"/>
      <c r="Q184" s="237"/>
    </row>
    <row r="185" spans="1:17" s="264" customFormat="1">
      <c r="A185" s="223"/>
      <c r="B185" s="282">
        <v>15.3</v>
      </c>
      <c r="C185" s="253" t="s">
        <v>455</v>
      </c>
      <c r="D185" s="261" t="s">
        <v>59</v>
      </c>
      <c r="E185" s="262">
        <v>3</v>
      </c>
      <c r="F185" s="263"/>
      <c r="G185" s="332">
        <f t="shared" si="10"/>
        <v>0</v>
      </c>
      <c r="H185" s="251"/>
      <c r="I185" s="237"/>
      <c r="K185" s="237"/>
      <c r="L185" s="237"/>
      <c r="M185" s="237"/>
      <c r="N185" s="237"/>
      <c r="O185" s="237"/>
      <c r="P185" s="237"/>
      <c r="Q185" s="237"/>
    </row>
    <row r="186" spans="1:17" s="264" customFormat="1" ht="60">
      <c r="B186" s="282"/>
      <c r="C186" s="329" t="s">
        <v>456</v>
      </c>
      <c r="D186" s="261"/>
      <c r="E186" s="262"/>
      <c r="F186" s="263"/>
      <c r="G186" s="332"/>
      <c r="H186" s="251"/>
      <c r="I186" s="237"/>
      <c r="K186" s="237"/>
      <c r="L186" s="237"/>
      <c r="M186" s="237"/>
      <c r="N186" s="237"/>
      <c r="O186" s="237"/>
      <c r="P186" s="237"/>
      <c r="Q186" s="237"/>
    </row>
    <row r="187" spans="1:17" s="264" customFormat="1" ht="45">
      <c r="A187" s="223"/>
      <c r="B187" s="282">
        <v>15.31</v>
      </c>
      <c r="C187" s="253" t="s">
        <v>457</v>
      </c>
      <c r="D187" s="261" t="s">
        <v>59</v>
      </c>
      <c r="E187" s="262">
        <v>1</v>
      </c>
      <c r="F187" s="263"/>
      <c r="G187" s="332">
        <f t="shared" ref="G187:G192" si="11">ROUND((E187*F187),0)</f>
        <v>0</v>
      </c>
      <c r="H187" s="251"/>
      <c r="I187" s="237"/>
      <c r="K187" s="237"/>
      <c r="L187" s="237"/>
      <c r="M187" s="237"/>
      <c r="N187" s="237"/>
      <c r="O187" s="237"/>
      <c r="P187" s="237"/>
      <c r="Q187" s="237"/>
    </row>
    <row r="188" spans="1:17" s="264" customFormat="1" ht="30">
      <c r="B188" s="282">
        <v>15.32</v>
      </c>
      <c r="C188" s="253" t="s">
        <v>458</v>
      </c>
      <c r="D188" s="261" t="s">
        <v>59</v>
      </c>
      <c r="E188" s="262">
        <v>1</v>
      </c>
      <c r="F188" s="263"/>
      <c r="G188" s="332">
        <f t="shared" si="11"/>
        <v>0</v>
      </c>
      <c r="H188" s="251"/>
      <c r="I188" s="237"/>
      <c r="K188" s="237"/>
      <c r="L188" s="237"/>
      <c r="M188" s="237"/>
      <c r="N188" s="237"/>
      <c r="O188" s="237"/>
      <c r="P188" s="237"/>
      <c r="Q188" s="237"/>
    </row>
    <row r="189" spans="1:17" s="264" customFormat="1" ht="45">
      <c r="A189" s="223"/>
      <c r="B189" s="282">
        <v>15.33</v>
      </c>
      <c r="C189" s="253" t="s">
        <v>459</v>
      </c>
      <c r="D189" s="261" t="s">
        <v>59</v>
      </c>
      <c r="E189" s="262">
        <v>1</v>
      </c>
      <c r="F189" s="263"/>
      <c r="G189" s="332">
        <f t="shared" si="11"/>
        <v>0</v>
      </c>
      <c r="H189" s="251"/>
      <c r="I189" s="237"/>
      <c r="K189" s="237"/>
      <c r="L189" s="237"/>
      <c r="M189" s="237"/>
      <c r="N189" s="237"/>
      <c r="O189" s="237"/>
      <c r="P189" s="237"/>
      <c r="Q189" s="237"/>
    </row>
    <row r="190" spans="1:17" s="264" customFormat="1" ht="30">
      <c r="B190" s="282">
        <v>15.34</v>
      </c>
      <c r="C190" s="253" t="s">
        <v>460</v>
      </c>
      <c r="D190" s="261" t="s">
        <v>59</v>
      </c>
      <c r="E190" s="262">
        <v>1</v>
      </c>
      <c r="F190" s="263"/>
      <c r="G190" s="332">
        <f t="shared" si="11"/>
        <v>0</v>
      </c>
      <c r="H190" s="251"/>
      <c r="I190" s="237"/>
      <c r="K190" s="237"/>
      <c r="L190" s="237"/>
      <c r="M190" s="237"/>
      <c r="N190" s="237"/>
      <c r="O190" s="237"/>
      <c r="P190" s="237"/>
      <c r="Q190" s="237"/>
    </row>
    <row r="191" spans="1:17" s="264" customFormat="1">
      <c r="A191" s="223"/>
      <c r="B191" s="282">
        <v>15.35</v>
      </c>
      <c r="C191" s="253" t="s">
        <v>461</v>
      </c>
      <c r="D191" s="261" t="s">
        <v>59</v>
      </c>
      <c r="E191" s="262">
        <v>1</v>
      </c>
      <c r="F191" s="263"/>
      <c r="G191" s="332">
        <f t="shared" si="11"/>
        <v>0</v>
      </c>
      <c r="H191" s="251"/>
      <c r="I191" s="237"/>
      <c r="K191" s="237"/>
      <c r="L191" s="237"/>
      <c r="M191" s="237"/>
      <c r="N191" s="237"/>
      <c r="O191" s="237"/>
      <c r="P191" s="237"/>
      <c r="Q191" s="237"/>
    </row>
    <row r="192" spans="1:17" s="264" customFormat="1" ht="30">
      <c r="B192" s="282">
        <v>15.36</v>
      </c>
      <c r="C192" s="253" t="s">
        <v>462</v>
      </c>
      <c r="D192" s="261" t="s">
        <v>59</v>
      </c>
      <c r="E192" s="262">
        <v>4</v>
      </c>
      <c r="F192" s="263"/>
      <c r="G192" s="332">
        <f t="shared" si="11"/>
        <v>0</v>
      </c>
      <c r="H192" s="251"/>
      <c r="I192" s="237"/>
      <c r="K192" s="237"/>
      <c r="L192" s="237"/>
      <c r="M192" s="237"/>
      <c r="N192" s="237"/>
      <c r="O192" s="237"/>
      <c r="P192" s="237"/>
      <c r="Q192" s="237"/>
    </row>
    <row r="193" spans="2:17" s="264" customFormat="1" ht="45">
      <c r="B193" s="282"/>
      <c r="C193" s="329" t="s">
        <v>463</v>
      </c>
      <c r="D193" s="261"/>
      <c r="E193" s="262"/>
      <c r="F193" s="263"/>
      <c r="G193" s="332"/>
      <c r="H193" s="251"/>
      <c r="I193" s="237"/>
      <c r="K193" s="237"/>
      <c r="L193" s="237"/>
      <c r="M193" s="237"/>
      <c r="N193" s="237"/>
      <c r="O193" s="237"/>
      <c r="P193" s="237"/>
      <c r="Q193" s="237"/>
    </row>
    <row r="194" spans="2:17" s="264" customFormat="1" ht="45">
      <c r="B194" s="282">
        <v>15.37</v>
      </c>
      <c r="C194" s="253" t="s">
        <v>464</v>
      </c>
      <c r="D194" s="261" t="s">
        <v>59</v>
      </c>
      <c r="E194" s="262">
        <v>5</v>
      </c>
      <c r="F194" s="263"/>
      <c r="G194" s="332">
        <f t="shared" ref="G194:G211" si="12">ROUND((E194*F194),0)</f>
        <v>0</v>
      </c>
      <c r="H194" s="251"/>
      <c r="I194" s="237"/>
      <c r="K194" s="237"/>
      <c r="L194" s="237"/>
      <c r="M194" s="237"/>
      <c r="N194" s="237"/>
      <c r="O194" s="237"/>
      <c r="P194" s="237"/>
      <c r="Q194" s="237"/>
    </row>
    <row r="195" spans="2:17" s="264" customFormat="1" ht="60">
      <c r="B195" s="298">
        <v>15.38</v>
      </c>
      <c r="C195" s="317" t="s">
        <v>465</v>
      </c>
      <c r="D195" s="333" t="s">
        <v>59</v>
      </c>
      <c r="E195" s="334">
        <v>101</v>
      </c>
      <c r="F195" s="335"/>
      <c r="G195" s="336">
        <f t="shared" si="12"/>
        <v>0</v>
      </c>
      <c r="H195" s="293" t="s">
        <v>290</v>
      </c>
      <c r="I195" s="237"/>
      <c r="K195" s="237"/>
      <c r="L195" s="237"/>
      <c r="M195" s="237"/>
      <c r="N195" s="237"/>
      <c r="O195" s="237"/>
      <c r="P195" s="237"/>
      <c r="Q195" s="237"/>
    </row>
    <row r="196" spans="2:17" s="264" customFormat="1" ht="60">
      <c r="B196" s="282">
        <v>15.39</v>
      </c>
      <c r="C196" s="253" t="s">
        <v>466</v>
      </c>
      <c r="D196" s="261" t="s">
        <v>59</v>
      </c>
      <c r="E196" s="262">
        <v>27</v>
      </c>
      <c r="F196" s="263"/>
      <c r="G196" s="332">
        <f t="shared" si="12"/>
        <v>0</v>
      </c>
      <c r="H196" s="251"/>
      <c r="I196" s="237"/>
      <c r="K196" s="237"/>
      <c r="L196" s="237"/>
      <c r="M196" s="237"/>
      <c r="N196" s="237"/>
      <c r="O196" s="237"/>
      <c r="P196" s="237"/>
      <c r="Q196" s="237"/>
    </row>
    <row r="197" spans="2:17" s="264" customFormat="1" ht="60">
      <c r="B197" s="282">
        <v>15.4</v>
      </c>
      <c r="C197" s="253" t="s">
        <v>467</v>
      </c>
      <c r="D197" s="261" t="s">
        <v>59</v>
      </c>
      <c r="E197" s="262">
        <v>5</v>
      </c>
      <c r="F197" s="263"/>
      <c r="G197" s="332">
        <f t="shared" si="12"/>
        <v>0</v>
      </c>
      <c r="H197" s="251"/>
      <c r="I197" s="237"/>
      <c r="K197" s="237"/>
      <c r="L197" s="237"/>
      <c r="M197" s="237"/>
      <c r="N197" s="237"/>
      <c r="O197" s="237"/>
      <c r="P197" s="237"/>
      <c r="Q197" s="237"/>
    </row>
    <row r="198" spans="2:17" s="264" customFormat="1" ht="45">
      <c r="B198" s="282">
        <v>15.41</v>
      </c>
      <c r="C198" s="253" t="s">
        <v>468</v>
      </c>
      <c r="D198" s="261" t="s">
        <v>59</v>
      </c>
      <c r="E198" s="262">
        <v>15</v>
      </c>
      <c r="F198" s="263"/>
      <c r="G198" s="332">
        <f t="shared" si="12"/>
        <v>0</v>
      </c>
      <c r="H198" s="251"/>
      <c r="I198" s="237"/>
      <c r="K198" s="237"/>
      <c r="L198" s="237"/>
      <c r="M198" s="237"/>
      <c r="N198" s="237"/>
      <c r="O198" s="237"/>
      <c r="P198" s="237"/>
      <c r="Q198" s="237"/>
    </row>
    <row r="199" spans="2:17" s="264" customFormat="1" ht="45">
      <c r="B199" s="282">
        <v>15.42</v>
      </c>
      <c r="C199" s="253" t="s">
        <v>469</v>
      </c>
      <c r="D199" s="261" t="s">
        <v>59</v>
      </c>
      <c r="E199" s="262">
        <v>3</v>
      </c>
      <c r="F199" s="263"/>
      <c r="G199" s="332">
        <f t="shared" si="12"/>
        <v>0</v>
      </c>
      <c r="H199" s="251"/>
      <c r="I199" s="237"/>
      <c r="K199" s="237"/>
      <c r="L199" s="237"/>
      <c r="M199" s="237"/>
      <c r="N199" s="237"/>
      <c r="O199" s="237"/>
      <c r="P199" s="237"/>
      <c r="Q199" s="237"/>
    </row>
    <row r="200" spans="2:17" s="264" customFormat="1" ht="45">
      <c r="B200" s="282">
        <v>15.43</v>
      </c>
      <c r="C200" s="253" t="s">
        <v>470</v>
      </c>
      <c r="D200" s="261" t="s">
        <v>59</v>
      </c>
      <c r="E200" s="262">
        <v>5</v>
      </c>
      <c r="F200" s="263"/>
      <c r="G200" s="332">
        <f t="shared" si="12"/>
        <v>0</v>
      </c>
      <c r="H200" s="251"/>
      <c r="I200" s="237"/>
      <c r="K200" s="237"/>
      <c r="L200" s="237"/>
      <c r="M200" s="237"/>
      <c r="N200" s="237"/>
      <c r="O200" s="237"/>
      <c r="P200" s="237"/>
      <c r="Q200" s="237"/>
    </row>
    <row r="201" spans="2:17" s="264" customFormat="1" ht="45">
      <c r="B201" s="282">
        <v>15.44</v>
      </c>
      <c r="C201" s="253" t="s">
        <v>471</v>
      </c>
      <c r="D201" s="261" t="s">
        <v>59</v>
      </c>
      <c r="E201" s="262">
        <v>4</v>
      </c>
      <c r="F201" s="263"/>
      <c r="G201" s="332">
        <f t="shared" si="12"/>
        <v>0</v>
      </c>
      <c r="H201" s="251"/>
      <c r="I201" s="237"/>
      <c r="K201" s="237"/>
      <c r="L201" s="237"/>
      <c r="M201" s="237"/>
      <c r="N201" s="237"/>
      <c r="O201" s="237"/>
      <c r="P201" s="237"/>
      <c r="Q201" s="237"/>
    </row>
    <row r="202" spans="2:17" s="264" customFormat="1" ht="45">
      <c r="B202" s="282">
        <v>15.45</v>
      </c>
      <c r="C202" s="253" t="s">
        <v>472</v>
      </c>
      <c r="D202" s="261" t="s">
        <v>59</v>
      </c>
      <c r="E202" s="262">
        <v>7</v>
      </c>
      <c r="F202" s="263"/>
      <c r="G202" s="332">
        <f t="shared" si="12"/>
        <v>0</v>
      </c>
      <c r="H202" s="251"/>
      <c r="I202" s="237"/>
      <c r="K202" s="237"/>
      <c r="L202" s="237"/>
      <c r="M202" s="237"/>
      <c r="N202" s="237"/>
      <c r="O202" s="237"/>
      <c r="P202" s="237"/>
      <c r="Q202" s="237"/>
    </row>
    <row r="203" spans="2:17" s="264" customFormat="1" ht="45">
      <c r="B203" s="282">
        <v>15.46</v>
      </c>
      <c r="C203" s="253" t="s">
        <v>473</v>
      </c>
      <c r="D203" s="261" t="s">
        <v>59</v>
      </c>
      <c r="E203" s="262">
        <v>52</v>
      </c>
      <c r="F203" s="263"/>
      <c r="G203" s="332">
        <f t="shared" si="12"/>
        <v>0</v>
      </c>
      <c r="H203" s="251"/>
      <c r="I203" s="237"/>
      <c r="K203" s="237"/>
      <c r="L203" s="237"/>
      <c r="M203" s="237"/>
      <c r="N203" s="237"/>
      <c r="O203" s="237"/>
      <c r="P203" s="237"/>
      <c r="Q203" s="237"/>
    </row>
    <row r="204" spans="2:17" s="264" customFormat="1" ht="45">
      <c r="B204" s="282">
        <v>15.47</v>
      </c>
      <c r="C204" s="253" t="s">
        <v>474</v>
      </c>
      <c r="D204" s="261" t="s">
        <v>59</v>
      </c>
      <c r="E204" s="262">
        <v>16</v>
      </c>
      <c r="F204" s="263"/>
      <c r="G204" s="332">
        <f t="shared" si="12"/>
        <v>0</v>
      </c>
      <c r="H204" s="251"/>
      <c r="I204" s="237"/>
      <c r="K204" s="237"/>
      <c r="L204" s="237"/>
      <c r="M204" s="237"/>
      <c r="N204" s="237"/>
      <c r="O204" s="237"/>
      <c r="P204" s="237"/>
      <c r="Q204" s="237"/>
    </row>
    <row r="205" spans="2:17" s="264" customFormat="1" ht="45">
      <c r="B205" s="282">
        <v>15.48</v>
      </c>
      <c r="C205" s="253" t="s">
        <v>475</v>
      </c>
      <c r="D205" s="261" t="s">
        <v>59</v>
      </c>
      <c r="E205" s="262">
        <v>15</v>
      </c>
      <c r="F205" s="263"/>
      <c r="G205" s="332">
        <f t="shared" si="12"/>
        <v>0</v>
      </c>
      <c r="H205" s="251"/>
      <c r="I205" s="237"/>
      <c r="K205" s="237"/>
      <c r="L205" s="237"/>
      <c r="M205" s="237"/>
      <c r="N205" s="237"/>
      <c r="O205" s="237"/>
      <c r="P205" s="237"/>
      <c r="Q205" s="237"/>
    </row>
    <row r="206" spans="2:17" s="264" customFormat="1" ht="60">
      <c r="B206" s="282">
        <v>15.49</v>
      </c>
      <c r="C206" s="253" t="s">
        <v>476</v>
      </c>
      <c r="D206" s="261" t="s">
        <v>59</v>
      </c>
      <c r="E206" s="262">
        <v>4</v>
      </c>
      <c r="F206" s="263"/>
      <c r="G206" s="332">
        <f t="shared" si="12"/>
        <v>0</v>
      </c>
      <c r="H206" s="251"/>
      <c r="I206" s="237"/>
      <c r="K206" s="237"/>
      <c r="L206" s="237"/>
      <c r="M206" s="237"/>
      <c r="N206" s="237"/>
      <c r="O206" s="237"/>
      <c r="P206" s="237"/>
      <c r="Q206" s="237"/>
    </row>
    <row r="207" spans="2:17" s="264" customFormat="1" ht="60">
      <c r="B207" s="282">
        <v>15.5</v>
      </c>
      <c r="C207" s="253" t="s">
        <v>477</v>
      </c>
      <c r="D207" s="261" t="s">
        <v>59</v>
      </c>
      <c r="E207" s="262">
        <v>4</v>
      </c>
      <c r="F207" s="263"/>
      <c r="G207" s="332">
        <f t="shared" si="12"/>
        <v>0</v>
      </c>
      <c r="H207" s="251"/>
      <c r="I207" s="237"/>
      <c r="K207" s="237"/>
      <c r="L207" s="237"/>
      <c r="M207" s="237"/>
      <c r="N207" s="237"/>
      <c r="O207" s="237"/>
      <c r="P207" s="237"/>
      <c r="Q207" s="237"/>
    </row>
    <row r="208" spans="2:17" s="264" customFormat="1" ht="45">
      <c r="B208" s="282">
        <v>15.51</v>
      </c>
      <c r="C208" s="253" t="s">
        <v>478</v>
      </c>
      <c r="D208" s="261" t="s">
        <v>59</v>
      </c>
      <c r="E208" s="262">
        <v>2</v>
      </c>
      <c r="F208" s="263"/>
      <c r="G208" s="332">
        <f t="shared" si="12"/>
        <v>0</v>
      </c>
      <c r="H208" s="251"/>
      <c r="I208" s="237"/>
      <c r="J208" s="237"/>
      <c r="K208" s="237"/>
      <c r="L208" s="237"/>
      <c r="M208" s="237"/>
      <c r="N208" s="237"/>
      <c r="O208" s="237"/>
      <c r="P208" s="237"/>
      <c r="Q208" s="237"/>
    </row>
    <row r="209" spans="2:17" s="264" customFormat="1" ht="45">
      <c r="B209" s="282">
        <v>15.52</v>
      </c>
      <c r="C209" s="253" t="s">
        <v>479</v>
      </c>
      <c r="D209" s="261" t="s">
        <v>59</v>
      </c>
      <c r="E209" s="262">
        <v>4</v>
      </c>
      <c r="F209" s="263"/>
      <c r="G209" s="332">
        <f t="shared" si="12"/>
        <v>0</v>
      </c>
      <c r="H209" s="251"/>
      <c r="I209" s="237"/>
      <c r="J209" s="237"/>
      <c r="K209" s="237"/>
      <c r="L209" s="237"/>
      <c r="M209" s="237"/>
      <c r="N209" s="237"/>
      <c r="O209" s="237"/>
      <c r="P209" s="237"/>
      <c r="Q209" s="237"/>
    </row>
    <row r="210" spans="2:17" s="264" customFormat="1" ht="60">
      <c r="B210" s="282">
        <v>15.53</v>
      </c>
      <c r="C210" s="253" t="s">
        <v>480</v>
      </c>
      <c r="D210" s="261" t="s">
        <v>59</v>
      </c>
      <c r="E210" s="262">
        <v>2</v>
      </c>
      <c r="F210" s="263"/>
      <c r="G210" s="332">
        <f t="shared" si="12"/>
        <v>0</v>
      </c>
      <c r="H210" s="251"/>
      <c r="I210" s="237"/>
      <c r="J210" s="237"/>
      <c r="K210" s="237"/>
      <c r="L210" s="237"/>
      <c r="M210" s="237"/>
      <c r="N210" s="237"/>
      <c r="O210" s="237"/>
      <c r="P210" s="237"/>
      <c r="Q210" s="237"/>
    </row>
    <row r="211" spans="2:17" s="264" customFormat="1" ht="45">
      <c r="B211" s="282">
        <v>15.54</v>
      </c>
      <c r="C211" s="253" t="s">
        <v>481</v>
      </c>
      <c r="D211" s="261" t="s">
        <v>59</v>
      </c>
      <c r="E211" s="262">
        <v>1</v>
      </c>
      <c r="F211" s="263"/>
      <c r="G211" s="332">
        <f t="shared" si="12"/>
        <v>0</v>
      </c>
      <c r="H211" s="251"/>
      <c r="I211" s="237"/>
      <c r="J211" s="237"/>
      <c r="K211" s="237"/>
      <c r="L211" s="237"/>
      <c r="M211" s="237"/>
      <c r="N211" s="237"/>
      <c r="O211" s="237"/>
      <c r="P211" s="237"/>
      <c r="Q211" s="237"/>
    </row>
    <row r="212" spans="2:17" s="264" customFormat="1" ht="47" customHeight="1">
      <c r="B212" s="282"/>
      <c r="C212" s="329" t="s">
        <v>482</v>
      </c>
      <c r="D212" s="261"/>
      <c r="E212" s="262"/>
      <c r="F212" s="263"/>
      <c r="G212" s="332"/>
      <c r="H212" s="251"/>
      <c r="I212" s="237"/>
      <c r="J212" s="237"/>
      <c r="K212" s="237"/>
      <c r="L212" s="237"/>
      <c r="M212" s="237"/>
      <c r="N212" s="237"/>
      <c r="O212" s="237"/>
      <c r="P212" s="237"/>
      <c r="Q212" s="237"/>
    </row>
    <row r="213" spans="2:17" s="264" customFormat="1" ht="15">
      <c r="B213" s="282">
        <v>15.55</v>
      </c>
      <c r="C213" s="253" t="s">
        <v>483</v>
      </c>
      <c r="D213" s="261" t="s">
        <v>59</v>
      </c>
      <c r="E213" s="262">
        <v>4</v>
      </c>
      <c r="F213" s="263"/>
      <c r="G213" s="332">
        <f t="shared" ref="G213:G228" si="13">ROUND((E213*F213),0)</f>
        <v>0</v>
      </c>
      <c r="H213" s="251"/>
      <c r="I213" s="237"/>
      <c r="J213" s="237"/>
      <c r="K213" s="237"/>
      <c r="L213" s="237"/>
      <c r="M213" s="237"/>
      <c r="N213" s="237"/>
      <c r="O213" s="237"/>
      <c r="P213" s="237"/>
      <c r="Q213" s="237"/>
    </row>
    <row r="214" spans="2:17" s="264" customFormat="1" ht="15">
      <c r="B214" s="282">
        <v>15.56</v>
      </c>
      <c r="C214" s="253" t="s">
        <v>484</v>
      </c>
      <c r="D214" s="261" t="s">
        <v>59</v>
      </c>
      <c r="E214" s="262">
        <v>22</v>
      </c>
      <c r="F214" s="263"/>
      <c r="G214" s="332">
        <f t="shared" si="13"/>
        <v>0</v>
      </c>
      <c r="H214" s="251"/>
      <c r="I214" s="237"/>
      <c r="J214" s="237"/>
      <c r="K214" s="237"/>
      <c r="L214" s="237"/>
      <c r="M214" s="237"/>
      <c r="N214" s="237"/>
      <c r="O214" s="237"/>
      <c r="P214" s="237"/>
      <c r="Q214" s="237"/>
    </row>
    <row r="215" spans="2:17" s="264" customFormat="1" ht="15">
      <c r="B215" s="282">
        <v>15.57</v>
      </c>
      <c r="C215" s="253" t="s">
        <v>485</v>
      </c>
      <c r="D215" s="261" t="s">
        <v>59</v>
      </c>
      <c r="E215" s="262">
        <v>13</v>
      </c>
      <c r="F215" s="263"/>
      <c r="G215" s="332">
        <f t="shared" si="13"/>
        <v>0</v>
      </c>
      <c r="H215" s="251"/>
      <c r="I215" s="237"/>
      <c r="J215" s="237"/>
      <c r="K215" s="237"/>
      <c r="L215" s="237"/>
      <c r="M215" s="237"/>
      <c r="N215" s="237"/>
      <c r="O215" s="237"/>
      <c r="P215" s="237"/>
      <c r="Q215" s="237"/>
    </row>
    <row r="216" spans="2:17" s="264" customFormat="1" ht="15">
      <c r="B216" s="282">
        <v>15.58</v>
      </c>
      <c r="C216" s="253" t="s">
        <v>486</v>
      </c>
      <c r="D216" s="261" t="s">
        <v>59</v>
      </c>
      <c r="E216" s="262">
        <v>3</v>
      </c>
      <c r="F216" s="263"/>
      <c r="G216" s="332">
        <f t="shared" si="13"/>
        <v>0</v>
      </c>
      <c r="H216" s="251"/>
      <c r="I216" s="237"/>
      <c r="J216" s="237"/>
      <c r="K216" s="237"/>
      <c r="L216" s="237"/>
      <c r="M216" s="237"/>
      <c r="N216" s="237"/>
      <c r="O216" s="237"/>
      <c r="P216" s="237"/>
      <c r="Q216" s="237"/>
    </row>
    <row r="217" spans="2:17" s="264" customFormat="1" ht="15">
      <c r="B217" s="282">
        <v>15.59</v>
      </c>
      <c r="C217" s="253" t="s">
        <v>487</v>
      </c>
      <c r="D217" s="261" t="s">
        <v>59</v>
      </c>
      <c r="E217" s="262">
        <v>11</v>
      </c>
      <c r="F217" s="263"/>
      <c r="G217" s="332">
        <f t="shared" si="13"/>
        <v>0</v>
      </c>
      <c r="H217" s="251"/>
      <c r="I217" s="237"/>
      <c r="J217" s="237"/>
      <c r="K217" s="237"/>
      <c r="L217" s="237"/>
      <c r="M217" s="237"/>
      <c r="N217" s="237"/>
      <c r="O217" s="237"/>
      <c r="P217" s="237"/>
      <c r="Q217" s="237"/>
    </row>
    <row r="218" spans="2:17" s="264" customFormat="1">
      <c r="B218" s="298">
        <v>15.6</v>
      </c>
      <c r="C218" s="317" t="s">
        <v>488</v>
      </c>
      <c r="D218" s="333" t="s">
        <v>59</v>
      </c>
      <c r="E218" s="334">
        <v>23</v>
      </c>
      <c r="F218" s="335"/>
      <c r="G218" s="336">
        <f t="shared" si="13"/>
        <v>0</v>
      </c>
      <c r="H218" s="293" t="s">
        <v>290</v>
      </c>
      <c r="I218" s="237"/>
      <c r="J218" s="237"/>
      <c r="K218" s="237"/>
      <c r="L218" s="237"/>
      <c r="M218" s="237"/>
      <c r="N218" s="237"/>
      <c r="O218" s="237"/>
      <c r="P218" s="237"/>
      <c r="Q218" s="237"/>
    </row>
    <row r="219" spans="2:17" s="264" customFormat="1" ht="15">
      <c r="B219" s="282">
        <v>15.61</v>
      </c>
      <c r="C219" s="253" t="s">
        <v>489</v>
      </c>
      <c r="D219" s="261" t="s">
        <v>59</v>
      </c>
      <c r="E219" s="262">
        <v>19</v>
      </c>
      <c r="F219" s="263"/>
      <c r="G219" s="332">
        <f t="shared" si="13"/>
        <v>0</v>
      </c>
      <c r="H219" s="251"/>
      <c r="I219" s="237"/>
      <c r="J219" s="237"/>
      <c r="K219" s="237"/>
      <c r="L219" s="237"/>
      <c r="M219" s="237"/>
      <c r="N219" s="237"/>
      <c r="O219" s="237"/>
      <c r="P219" s="237"/>
      <c r="Q219" s="237"/>
    </row>
    <row r="220" spans="2:17" s="264" customFormat="1" ht="15">
      <c r="B220" s="282">
        <v>15.62</v>
      </c>
      <c r="C220" s="253" t="s">
        <v>490</v>
      </c>
      <c r="D220" s="261" t="s">
        <v>59</v>
      </c>
      <c r="E220" s="262">
        <v>2</v>
      </c>
      <c r="F220" s="263"/>
      <c r="G220" s="332">
        <f t="shared" si="13"/>
        <v>0</v>
      </c>
      <c r="H220" s="251"/>
      <c r="I220" s="237"/>
      <c r="J220" s="237"/>
      <c r="K220" s="237"/>
      <c r="L220" s="237"/>
      <c r="M220" s="237"/>
      <c r="N220" s="237"/>
      <c r="O220" s="237"/>
      <c r="P220" s="237"/>
      <c r="Q220" s="237"/>
    </row>
    <row r="221" spans="2:17" s="264" customFormat="1" ht="15">
      <c r="B221" s="282">
        <v>15.63</v>
      </c>
      <c r="C221" s="253" t="s">
        <v>491</v>
      </c>
      <c r="D221" s="261" t="s">
        <v>59</v>
      </c>
      <c r="E221" s="262">
        <v>4</v>
      </c>
      <c r="F221" s="263"/>
      <c r="G221" s="332">
        <f t="shared" si="13"/>
        <v>0</v>
      </c>
      <c r="H221" s="251"/>
      <c r="I221" s="237"/>
      <c r="J221" s="237"/>
      <c r="K221" s="237"/>
      <c r="L221" s="237"/>
      <c r="M221" s="237"/>
      <c r="N221" s="237"/>
      <c r="O221" s="237"/>
      <c r="P221" s="237"/>
      <c r="Q221" s="237"/>
    </row>
    <row r="222" spans="2:17" s="264" customFormat="1" ht="15">
      <c r="B222" s="282">
        <v>15.64</v>
      </c>
      <c r="C222" s="253" t="s">
        <v>492</v>
      </c>
      <c r="D222" s="261" t="s">
        <v>59</v>
      </c>
      <c r="E222" s="262">
        <v>3</v>
      </c>
      <c r="F222" s="263"/>
      <c r="G222" s="332">
        <f t="shared" si="13"/>
        <v>0</v>
      </c>
      <c r="H222" s="251"/>
      <c r="I222" s="237"/>
      <c r="J222" s="237"/>
      <c r="K222" s="237"/>
      <c r="L222" s="237"/>
      <c r="M222" s="237"/>
      <c r="N222" s="237"/>
      <c r="O222" s="237"/>
      <c r="P222" s="237"/>
      <c r="Q222" s="237"/>
    </row>
    <row r="223" spans="2:17" s="264" customFormat="1" ht="15">
      <c r="B223" s="282">
        <v>15.65</v>
      </c>
      <c r="C223" s="253" t="s">
        <v>493</v>
      </c>
      <c r="D223" s="261" t="s">
        <v>59</v>
      </c>
      <c r="E223" s="262">
        <v>5</v>
      </c>
      <c r="F223" s="263"/>
      <c r="G223" s="332">
        <f t="shared" si="13"/>
        <v>0</v>
      </c>
      <c r="H223" s="251"/>
      <c r="I223" s="237"/>
      <c r="J223" s="237"/>
      <c r="K223" s="237"/>
      <c r="L223" s="237"/>
      <c r="M223" s="237"/>
      <c r="N223" s="237"/>
      <c r="O223" s="237"/>
      <c r="P223" s="237"/>
      <c r="Q223" s="237"/>
    </row>
    <row r="224" spans="2:17" s="264" customFormat="1" ht="30">
      <c r="B224" s="282">
        <v>15.66</v>
      </c>
      <c r="C224" s="253" t="s">
        <v>494</v>
      </c>
      <c r="D224" s="261" t="s">
        <v>59</v>
      </c>
      <c r="E224" s="262">
        <v>5</v>
      </c>
      <c r="F224" s="263"/>
      <c r="G224" s="332">
        <f t="shared" si="13"/>
        <v>0</v>
      </c>
      <c r="H224" s="251"/>
      <c r="I224" s="237"/>
      <c r="J224" s="237"/>
      <c r="K224" s="237"/>
      <c r="L224" s="237"/>
      <c r="M224" s="237"/>
      <c r="N224" s="237"/>
      <c r="O224" s="237"/>
      <c r="P224" s="237"/>
      <c r="Q224" s="237"/>
    </row>
    <row r="225" spans="2:17" s="264" customFormat="1" ht="15">
      <c r="B225" s="282">
        <v>15.67</v>
      </c>
      <c r="C225" s="253" t="s">
        <v>495</v>
      </c>
      <c r="D225" s="261" t="s">
        <v>59</v>
      </c>
      <c r="E225" s="262">
        <v>23</v>
      </c>
      <c r="F225" s="263"/>
      <c r="G225" s="332">
        <f t="shared" si="13"/>
        <v>0</v>
      </c>
      <c r="H225" s="251"/>
      <c r="I225" s="237"/>
      <c r="J225" s="237"/>
      <c r="K225" s="237"/>
      <c r="L225" s="237"/>
      <c r="M225" s="237"/>
      <c r="N225" s="237"/>
      <c r="O225" s="237"/>
      <c r="P225" s="237"/>
      <c r="Q225" s="237"/>
    </row>
    <row r="226" spans="2:17" s="264" customFormat="1" ht="30">
      <c r="B226" s="298">
        <v>15.68</v>
      </c>
      <c r="C226" s="317" t="s">
        <v>496</v>
      </c>
      <c r="D226" s="333" t="s">
        <v>59</v>
      </c>
      <c r="E226" s="334">
        <v>16</v>
      </c>
      <c r="F226" s="335"/>
      <c r="G226" s="336">
        <f t="shared" si="13"/>
        <v>0</v>
      </c>
      <c r="H226" s="293" t="s">
        <v>290</v>
      </c>
      <c r="I226" s="237"/>
      <c r="J226" s="237"/>
      <c r="K226" s="237"/>
      <c r="L226" s="237"/>
      <c r="M226" s="237"/>
      <c r="N226" s="237"/>
      <c r="O226" s="237"/>
      <c r="P226" s="237"/>
      <c r="Q226" s="237"/>
    </row>
    <row r="227" spans="2:17" s="264" customFormat="1" ht="45">
      <c r="B227" s="282">
        <v>15.69</v>
      </c>
      <c r="C227" s="253" t="s">
        <v>497</v>
      </c>
      <c r="D227" s="261" t="s">
        <v>100</v>
      </c>
      <c r="E227" s="262">
        <v>150</v>
      </c>
      <c r="F227" s="263"/>
      <c r="G227" s="332">
        <f t="shared" si="13"/>
        <v>0</v>
      </c>
      <c r="H227" s="251"/>
      <c r="I227" s="237"/>
      <c r="J227" s="237"/>
      <c r="K227" s="237"/>
      <c r="L227" s="237"/>
      <c r="M227" s="237"/>
      <c r="N227" s="237"/>
      <c r="O227" s="237"/>
      <c r="P227" s="237"/>
      <c r="Q227" s="237"/>
    </row>
    <row r="228" spans="2:17" s="264" customFormat="1" ht="15">
      <c r="B228" s="282">
        <v>15.7</v>
      </c>
      <c r="C228" s="253" t="s">
        <v>498</v>
      </c>
      <c r="D228" s="261" t="s">
        <v>59</v>
      </c>
      <c r="E228" s="262">
        <v>17</v>
      </c>
      <c r="F228" s="263"/>
      <c r="G228" s="332">
        <f t="shared" si="13"/>
        <v>0</v>
      </c>
      <c r="H228" s="251"/>
      <c r="I228" s="237"/>
      <c r="J228" s="237"/>
      <c r="K228" s="237"/>
      <c r="L228" s="237"/>
      <c r="M228" s="237"/>
      <c r="N228" s="237"/>
      <c r="O228" s="237"/>
      <c r="P228" s="237"/>
      <c r="Q228" s="237"/>
    </row>
    <row r="229" spans="2:17" s="264" customFormat="1" ht="60">
      <c r="B229" s="282"/>
      <c r="C229" s="329" t="s">
        <v>499</v>
      </c>
      <c r="D229" s="261"/>
      <c r="E229" s="262"/>
      <c r="F229" s="263"/>
      <c r="G229" s="332"/>
      <c r="H229" s="251"/>
      <c r="I229" s="237"/>
      <c r="J229" s="237"/>
      <c r="K229" s="237"/>
      <c r="L229" s="237"/>
      <c r="M229" s="237"/>
      <c r="N229" s="237"/>
      <c r="O229" s="237"/>
      <c r="P229" s="237"/>
      <c r="Q229" s="237"/>
    </row>
    <row r="230" spans="2:17" s="264" customFormat="1" ht="15">
      <c r="B230" s="282">
        <v>15.71</v>
      </c>
      <c r="C230" s="253" t="s">
        <v>500</v>
      </c>
      <c r="D230" s="261" t="s">
        <v>100</v>
      </c>
      <c r="E230" s="262">
        <v>702</v>
      </c>
      <c r="F230" s="263"/>
      <c r="G230" s="332">
        <f>ROUND((E230*F230),0)</f>
        <v>0</v>
      </c>
      <c r="H230" s="251"/>
      <c r="I230" s="237"/>
      <c r="J230" s="237"/>
      <c r="K230" s="237"/>
      <c r="L230" s="237"/>
      <c r="M230" s="237"/>
      <c r="N230" s="237"/>
      <c r="O230" s="237"/>
      <c r="P230" s="237"/>
      <c r="Q230" s="237"/>
    </row>
    <row r="231" spans="2:17" s="264" customFormat="1" ht="30">
      <c r="B231" s="282">
        <v>15.72</v>
      </c>
      <c r="C231" s="253" t="s">
        <v>501</v>
      </c>
      <c r="D231" s="261" t="s">
        <v>59</v>
      </c>
      <c r="E231" s="262">
        <v>10</v>
      </c>
      <c r="F231" s="263"/>
      <c r="G231" s="332">
        <f t="shared" ref="G231:G245" si="14">ROUND((E231*F231),0)</f>
        <v>0</v>
      </c>
      <c r="H231" s="251"/>
      <c r="I231" s="237"/>
      <c r="J231" s="237"/>
      <c r="K231" s="237"/>
      <c r="L231" s="237"/>
      <c r="M231" s="237"/>
      <c r="N231" s="237"/>
      <c r="O231" s="237"/>
      <c r="P231" s="237"/>
      <c r="Q231" s="237"/>
    </row>
    <row r="232" spans="2:17" s="264" customFormat="1" ht="30">
      <c r="B232" s="282">
        <v>15.73</v>
      </c>
      <c r="C232" s="253" t="s">
        <v>502</v>
      </c>
      <c r="D232" s="261" t="s">
        <v>59</v>
      </c>
      <c r="E232" s="262">
        <v>3</v>
      </c>
      <c r="F232" s="263"/>
      <c r="G232" s="332">
        <f>ROUND((E232*F232),0)</f>
        <v>0</v>
      </c>
      <c r="H232" s="251"/>
      <c r="I232" s="237"/>
      <c r="J232" s="237"/>
      <c r="K232" s="237"/>
      <c r="L232" s="237"/>
      <c r="M232" s="237"/>
      <c r="N232" s="237"/>
      <c r="O232" s="237"/>
      <c r="P232" s="237"/>
      <c r="Q232" s="237"/>
    </row>
    <row r="233" spans="2:17" s="264" customFormat="1" ht="30">
      <c r="B233" s="282">
        <v>15.74</v>
      </c>
      <c r="C233" s="253" t="s">
        <v>503</v>
      </c>
      <c r="D233" s="261" t="s">
        <v>59</v>
      </c>
      <c r="E233" s="262">
        <v>2</v>
      </c>
      <c r="F233" s="263"/>
      <c r="G233" s="332">
        <f t="shared" si="14"/>
        <v>0</v>
      </c>
      <c r="H233" s="251"/>
      <c r="I233" s="237"/>
      <c r="K233" s="237"/>
      <c r="L233" s="237"/>
      <c r="M233" s="237"/>
      <c r="N233" s="237"/>
      <c r="O233" s="237"/>
      <c r="P233" s="237"/>
      <c r="Q233" s="237"/>
    </row>
    <row r="234" spans="2:17" s="264" customFormat="1" ht="30">
      <c r="B234" s="282">
        <v>15.75</v>
      </c>
      <c r="C234" s="253" t="s">
        <v>504</v>
      </c>
      <c r="D234" s="261" t="s">
        <v>59</v>
      </c>
      <c r="E234" s="262">
        <v>6</v>
      </c>
      <c r="F234" s="263"/>
      <c r="G234" s="337">
        <f t="shared" si="14"/>
        <v>0</v>
      </c>
      <c r="H234" s="251"/>
      <c r="I234" s="237"/>
      <c r="K234" s="237"/>
      <c r="L234" s="237"/>
      <c r="M234" s="237"/>
      <c r="N234" s="237"/>
      <c r="O234" s="237"/>
      <c r="P234" s="237"/>
      <c r="Q234" s="237"/>
    </row>
    <row r="235" spans="2:17" s="264" customFormat="1" ht="15">
      <c r="B235" s="282">
        <v>15.76</v>
      </c>
      <c r="C235" s="253" t="s">
        <v>505</v>
      </c>
      <c r="D235" s="261" t="s">
        <v>59</v>
      </c>
      <c r="E235" s="262">
        <v>2</v>
      </c>
      <c r="F235" s="263"/>
      <c r="G235" s="332">
        <f t="shared" si="14"/>
        <v>0</v>
      </c>
      <c r="H235" s="251"/>
      <c r="I235" s="237"/>
      <c r="K235" s="237"/>
      <c r="L235" s="237"/>
      <c r="M235" s="237"/>
      <c r="N235" s="237"/>
      <c r="O235" s="237"/>
      <c r="P235" s="237"/>
      <c r="Q235" s="237"/>
    </row>
    <row r="236" spans="2:17" s="264" customFormat="1" ht="45">
      <c r="B236" s="282">
        <v>15.77</v>
      </c>
      <c r="C236" s="253" t="s">
        <v>506</v>
      </c>
      <c r="D236" s="261" t="s">
        <v>59</v>
      </c>
      <c r="E236" s="262">
        <v>6</v>
      </c>
      <c r="F236" s="263"/>
      <c r="G236" s="337">
        <f t="shared" si="14"/>
        <v>0</v>
      </c>
      <c r="H236" s="251"/>
      <c r="I236" s="237"/>
      <c r="K236" s="237"/>
      <c r="L236" s="237"/>
      <c r="M236" s="237"/>
      <c r="N236" s="237"/>
      <c r="O236" s="237"/>
      <c r="P236" s="237"/>
      <c r="Q236" s="237"/>
    </row>
    <row r="237" spans="2:17" s="264" customFormat="1" ht="30">
      <c r="B237" s="282">
        <v>15.78</v>
      </c>
      <c r="C237" s="338" t="s">
        <v>507</v>
      </c>
      <c r="D237" s="261" t="s">
        <v>59</v>
      </c>
      <c r="E237" s="262">
        <v>2</v>
      </c>
      <c r="F237" s="263"/>
      <c r="G237" s="332">
        <f t="shared" si="14"/>
        <v>0</v>
      </c>
      <c r="H237" s="251"/>
      <c r="I237" s="237"/>
      <c r="K237" s="237"/>
      <c r="L237" s="237"/>
      <c r="M237" s="237"/>
      <c r="N237" s="237"/>
      <c r="O237" s="237"/>
      <c r="P237" s="237"/>
      <c r="Q237" s="237"/>
    </row>
    <row r="238" spans="2:17" s="264" customFormat="1" ht="30">
      <c r="B238" s="282">
        <v>15.79</v>
      </c>
      <c r="C238" s="253" t="s">
        <v>508</v>
      </c>
      <c r="D238" s="261" t="s">
        <v>59</v>
      </c>
      <c r="E238" s="262">
        <v>2</v>
      </c>
      <c r="F238" s="263"/>
      <c r="G238" s="332">
        <f t="shared" si="14"/>
        <v>0</v>
      </c>
      <c r="H238" s="251"/>
      <c r="I238" s="237"/>
      <c r="K238" s="237"/>
      <c r="L238" s="237"/>
      <c r="M238" s="237"/>
      <c r="N238" s="237"/>
      <c r="O238" s="237"/>
      <c r="P238" s="237"/>
      <c r="Q238" s="237"/>
    </row>
    <row r="239" spans="2:17" s="264" customFormat="1" ht="15">
      <c r="B239" s="282">
        <v>15.8</v>
      </c>
      <c r="C239" s="253" t="s">
        <v>509</v>
      </c>
      <c r="D239" s="261" t="s">
        <v>59</v>
      </c>
      <c r="E239" s="262">
        <v>25</v>
      </c>
      <c r="F239" s="263"/>
      <c r="G239" s="332">
        <f t="shared" si="14"/>
        <v>0</v>
      </c>
      <c r="H239" s="251"/>
      <c r="I239" s="237"/>
      <c r="K239" s="237"/>
      <c r="L239" s="237"/>
      <c r="M239" s="237"/>
      <c r="N239" s="237"/>
      <c r="O239" s="237"/>
      <c r="P239" s="237"/>
      <c r="Q239" s="237"/>
    </row>
    <row r="240" spans="2:17" s="264" customFormat="1" ht="30">
      <c r="B240" s="282">
        <v>15.81</v>
      </c>
      <c r="C240" s="253" t="s">
        <v>510</v>
      </c>
      <c r="D240" s="261" t="s">
        <v>59</v>
      </c>
      <c r="E240" s="262">
        <v>2</v>
      </c>
      <c r="F240" s="263"/>
      <c r="G240" s="337">
        <f t="shared" si="14"/>
        <v>0</v>
      </c>
      <c r="H240" s="251"/>
      <c r="I240" s="237"/>
      <c r="K240" s="237"/>
      <c r="L240" s="237"/>
      <c r="M240" s="237"/>
      <c r="N240" s="237"/>
      <c r="O240" s="237"/>
      <c r="P240" s="237"/>
      <c r="Q240" s="237"/>
    </row>
    <row r="241" spans="2:17" s="264" customFormat="1" ht="15">
      <c r="B241" s="282">
        <v>15.82</v>
      </c>
      <c r="C241" s="253" t="s">
        <v>511</v>
      </c>
      <c r="D241" s="261" t="s">
        <v>59</v>
      </c>
      <c r="E241" s="262">
        <v>2</v>
      </c>
      <c r="F241" s="263"/>
      <c r="G241" s="332">
        <f t="shared" si="14"/>
        <v>0</v>
      </c>
      <c r="H241" s="251"/>
      <c r="I241" s="237"/>
      <c r="J241" s="237"/>
      <c r="K241" s="237"/>
      <c r="L241" s="237"/>
      <c r="M241" s="237"/>
      <c r="N241" s="237"/>
      <c r="O241" s="237"/>
      <c r="P241" s="237"/>
      <c r="Q241" s="237"/>
    </row>
    <row r="242" spans="2:17" s="264" customFormat="1" ht="45">
      <c r="B242" s="282">
        <v>15.83</v>
      </c>
      <c r="C242" s="253" t="s">
        <v>512</v>
      </c>
      <c r="D242" s="261" t="s">
        <v>100</v>
      </c>
      <c r="E242" s="262">
        <v>300</v>
      </c>
      <c r="F242" s="263"/>
      <c r="G242" s="332">
        <f t="shared" si="14"/>
        <v>0</v>
      </c>
      <c r="H242" s="251"/>
      <c r="I242" s="237"/>
      <c r="J242" s="237"/>
      <c r="K242" s="237"/>
      <c r="L242" s="237"/>
      <c r="M242" s="237"/>
      <c r="N242" s="237"/>
      <c r="O242" s="237"/>
      <c r="P242" s="237"/>
      <c r="Q242" s="237"/>
    </row>
    <row r="243" spans="2:17" s="264" customFormat="1" ht="30">
      <c r="B243" s="282">
        <v>15.84</v>
      </c>
      <c r="C243" s="253" t="s">
        <v>513</v>
      </c>
      <c r="D243" s="261" t="s">
        <v>100</v>
      </c>
      <c r="E243" s="262">
        <v>35</v>
      </c>
      <c r="F243" s="263"/>
      <c r="G243" s="332">
        <f t="shared" si="14"/>
        <v>0</v>
      </c>
      <c r="H243" s="251"/>
      <c r="I243" s="237"/>
      <c r="J243" s="237"/>
      <c r="K243" s="237"/>
      <c r="L243" s="237"/>
      <c r="M243" s="237"/>
      <c r="N243" s="237"/>
      <c r="O243" s="237"/>
      <c r="P243" s="237"/>
      <c r="Q243" s="237"/>
    </row>
    <row r="244" spans="2:17" s="264" customFormat="1" ht="45">
      <c r="B244" s="282">
        <v>15.85</v>
      </c>
      <c r="C244" s="253" t="s">
        <v>514</v>
      </c>
      <c r="D244" s="261" t="s">
        <v>100</v>
      </c>
      <c r="E244" s="262">
        <v>30</v>
      </c>
      <c r="F244" s="263"/>
      <c r="G244" s="332">
        <f t="shared" si="14"/>
        <v>0</v>
      </c>
      <c r="H244" s="251"/>
      <c r="I244" s="237"/>
      <c r="J244" s="237"/>
      <c r="K244" s="237"/>
      <c r="L244" s="237"/>
      <c r="M244" s="237"/>
      <c r="N244" s="237"/>
      <c r="O244" s="237"/>
      <c r="P244" s="237"/>
      <c r="Q244" s="237"/>
    </row>
    <row r="245" spans="2:17" s="264" customFormat="1" ht="30">
      <c r="B245" s="282">
        <v>15.86</v>
      </c>
      <c r="C245" s="253" t="s">
        <v>515</v>
      </c>
      <c r="D245" s="261" t="s">
        <v>59</v>
      </c>
      <c r="E245" s="262">
        <v>2</v>
      </c>
      <c r="F245" s="263"/>
      <c r="G245" s="332">
        <f t="shared" si="14"/>
        <v>0</v>
      </c>
      <c r="H245" s="251"/>
      <c r="I245" s="237"/>
      <c r="J245" s="237"/>
      <c r="K245" s="237"/>
      <c r="L245" s="237"/>
      <c r="M245" s="237"/>
      <c r="N245" s="237"/>
      <c r="O245" s="237"/>
      <c r="P245" s="237"/>
      <c r="Q245" s="237"/>
    </row>
    <row r="246" spans="2:17" s="264" customFormat="1" ht="30">
      <c r="B246" s="282"/>
      <c r="C246" s="329" t="s">
        <v>516</v>
      </c>
      <c r="D246" s="261"/>
      <c r="E246" s="262"/>
      <c r="F246" s="263"/>
      <c r="G246" s="337"/>
      <c r="H246" s="251"/>
      <c r="I246" s="237"/>
      <c r="K246" s="237"/>
      <c r="L246" s="237"/>
      <c r="M246" s="237"/>
      <c r="N246" s="237"/>
      <c r="O246" s="237"/>
      <c r="P246" s="237"/>
      <c r="Q246" s="237"/>
    </row>
    <row r="247" spans="2:17" s="264" customFormat="1" ht="15">
      <c r="B247" s="282">
        <v>15.87</v>
      </c>
      <c r="C247" s="339" t="s">
        <v>517</v>
      </c>
      <c r="D247" s="340" t="s">
        <v>100</v>
      </c>
      <c r="E247" s="262">
        <v>80</v>
      </c>
      <c r="F247" s="263"/>
      <c r="G247" s="337">
        <f t="shared" ref="G247:G257" si="15">ROUND((E247*F247),0)</f>
        <v>0</v>
      </c>
      <c r="H247" s="251"/>
      <c r="I247" s="237"/>
      <c r="K247" s="237"/>
      <c r="L247" s="237"/>
      <c r="M247" s="237"/>
      <c r="N247" s="237"/>
      <c r="O247" s="237"/>
      <c r="P247" s="237"/>
      <c r="Q247" s="237"/>
    </row>
    <row r="248" spans="2:17" s="264" customFormat="1" ht="15">
      <c r="B248" s="282">
        <v>15.88</v>
      </c>
      <c r="C248" s="341" t="s">
        <v>517</v>
      </c>
      <c r="D248" s="261" t="s">
        <v>100</v>
      </c>
      <c r="E248" s="262">
        <v>195</v>
      </c>
      <c r="F248" s="263"/>
      <c r="G248" s="337">
        <f t="shared" si="15"/>
        <v>0</v>
      </c>
      <c r="H248" s="251"/>
      <c r="I248" s="237"/>
      <c r="K248" s="237"/>
      <c r="L248" s="237"/>
      <c r="M248" s="237"/>
      <c r="N248" s="237"/>
      <c r="O248" s="237"/>
      <c r="P248" s="237"/>
      <c r="Q248" s="237"/>
    </row>
    <row r="249" spans="2:17" s="264" customFormat="1" ht="15">
      <c r="B249" s="282">
        <v>15.89</v>
      </c>
      <c r="C249" s="341" t="s">
        <v>518</v>
      </c>
      <c r="D249" s="261" t="s">
        <v>100</v>
      </c>
      <c r="E249" s="262">
        <v>35</v>
      </c>
      <c r="F249" s="263"/>
      <c r="G249" s="337">
        <f t="shared" si="15"/>
        <v>0</v>
      </c>
      <c r="H249" s="251"/>
      <c r="I249" s="237"/>
      <c r="K249" s="237"/>
      <c r="L249" s="237"/>
      <c r="M249" s="237"/>
      <c r="N249" s="237"/>
      <c r="O249" s="237"/>
      <c r="P249" s="237"/>
      <c r="Q249" s="237"/>
    </row>
    <row r="250" spans="2:17" s="264" customFormat="1" ht="15">
      <c r="B250" s="282">
        <v>15.9</v>
      </c>
      <c r="C250" s="341" t="s">
        <v>519</v>
      </c>
      <c r="D250" s="261" t="s">
        <v>100</v>
      </c>
      <c r="E250" s="262">
        <v>150</v>
      </c>
      <c r="F250" s="263"/>
      <c r="G250" s="337">
        <f t="shared" si="15"/>
        <v>0</v>
      </c>
      <c r="H250" s="251"/>
      <c r="I250" s="237"/>
      <c r="K250" s="237"/>
      <c r="L250" s="237"/>
      <c r="M250" s="237"/>
      <c r="N250" s="237"/>
      <c r="O250" s="237"/>
      <c r="P250" s="237"/>
      <c r="Q250" s="237"/>
    </row>
    <row r="251" spans="2:17" s="264" customFormat="1" ht="15">
      <c r="B251" s="282">
        <v>15.91</v>
      </c>
      <c r="C251" s="341" t="s">
        <v>520</v>
      </c>
      <c r="D251" s="261" t="s">
        <v>100</v>
      </c>
      <c r="E251" s="262">
        <v>65</v>
      </c>
      <c r="F251" s="263"/>
      <c r="G251" s="337">
        <f t="shared" si="15"/>
        <v>0</v>
      </c>
      <c r="H251" s="251"/>
      <c r="I251" s="237"/>
      <c r="K251" s="237"/>
      <c r="L251" s="237"/>
      <c r="M251" s="237"/>
      <c r="N251" s="237"/>
      <c r="O251" s="237"/>
      <c r="P251" s="237"/>
      <c r="Q251" s="237"/>
    </row>
    <row r="252" spans="2:17" s="264" customFormat="1" ht="30">
      <c r="B252" s="298">
        <v>15.92</v>
      </c>
      <c r="C252" s="342" t="s">
        <v>521</v>
      </c>
      <c r="D252" s="333" t="s">
        <v>59</v>
      </c>
      <c r="E252" s="334">
        <v>40</v>
      </c>
      <c r="F252" s="335"/>
      <c r="G252" s="336">
        <f t="shared" si="15"/>
        <v>0</v>
      </c>
      <c r="H252" s="293" t="s">
        <v>290</v>
      </c>
      <c r="I252" s="237"/>
      <c r="K252" s="237"/>
      <c r="L252" s="237"/>
      <c r="M252" s="237"/>
      <c r="N252" s="237"/>
      <c r="O252" s="237"/>
      <c r="P252" s="237"/>
      <c r="Q252" s="237"/>
    </row>
    <row r="253" spans="2:17" s="264" customFormat="1" ht="30">
      <c r="B253" s="282">
        <v>15.93</v>
      </c>
      <c r="C253" s="341" t="s">
        <v>522</v>
      </c>
      <c r="D253" s="261" t="s">
        <v>59</v>
      </c>
      <c r="E253" s="262">
        <v>12</v>
      </c>
      <c r="F253" s="263"/>
      <c r="G253" s="337">
        <f t="shared" si="15"/>
        <v>0</v>
      </c>
      <c r="H253" s="251"/>
      <c r="I253" s="237"/>
      <c r="K253" s="237"/>
      <c r="L253" s="237"/>
      <c r="M253" s="237"/>
      <c r="N253" s="237"/>
      <c r="O253" s="237"/>
      <c r="P253" s="237"/>
      <c r="Q253" s="237"/>
    </row>
    <row r="254" spans="2:17" s="264" customFormat="1" ht="30">
      <c r="B254" s="282">
        <v>15.94</v>
      </c>
      <c r="C254" s="341" t="s">
        <v>523</v>
      </c>
      <c r="D254" s="261" t="s">
        <v>59</v>
      </c>
      <c r="E254" s="262">
        <v>8</v>
      </c>
      <c r="F254" s="263"/>
      <c r="G254" s="337">
        <f t="shared" si="15"/>
        <v>0</v>
      </c>
      <c r="H254" s="251"/>
      <c r="I254" s="237"/>
      <c r="J254" s="237"/>
      <c r="K254" s="237"/>
      <c r="L254" s="237"/>
      <c r="M254" s="237"/>
      <c r="N254" s="237"/>
      <c r="O254" s="237"/>
      <c r="P254" s="237"/>
      <c r="Q254" s="237"/>
    </row>
    <row r="255" spans="2:17" s="264" customFormat="1" ht="30">
      <c r="B255" s="282">
        <v>15.95</v>
      </c>
      <c r="C255" s="341" t="s">
        <v>524</v>
      </c>
      <c r="D255" s="261" t="s">
        <v>59</v>
      </c>
      <c r="E255" s="262">
        <v>1</v>
      </c>
      <c r="F255" s="263"/>
      <c r="G255" s="337">
        <f t="shared" si="15"/>
        <v>0</v>
      </c>
      <c r="H255" s="251"/>
      <c r="I255" s="237"/>
      <c r="K255" s="237"/>
      <c r="L255" s="237"/>
      <c r="M255" s="237"/>
      <c r="N255" s="237"/>
      <c r="O255" s="237"/>
      <c r="P255" s="237"/>
      <c r="Q255" s="237"/>
    </row>
    <row r="256" spans="2:17" s="264" customFormat="1" ht="30">
      <c r="B256" s="282">
        <v>15.96</v>
      </c>
      <c r="C256" s="341" t="s">
        <v>525</v>
      </c>
      <c r="D256" s="261" t="s">
        <v>59</v>
      </c>
      <c r="E256" s="262">
        <v>1</v>
      </c>
      <c r="F256" s="263"/>
      <c r="G256" s="337">
        <f t="shared" si="15"/>
        <v>0</v>
      </c>
      <c r="H256" s="251"/>
      <c r="I256" s="237"/>
      <c r="K256" s="237"/>
      <c r="L256" s="237"/>
      <c r="M256" s="237"/>
      <c r="N256" s="237"/>
      <c r="O256" s="237"/>
      <c r="P256" s="237"/>
      <c r="Q256" s="237"/>
    </row>
    <row r="257" spans="2:21" s="264" customFormat="1" ht="60">
      <c r="B257" s="282">
        <v>15.97</v>
      </c>
      <c r="C257" s="258" t="s">
        <v>526</v>
      </c>
      <c r="D257" s="261" t="s">
        <v>59</v>
      </c>
      <c r="E257" s="262">
        <v>1</v>
      </c>
      <c r="F257" s="263"/>
      <c r="G257" s="337">
        <f t="shared" si="15"/>
        <v>0</v>
      </c>
      <c r="H257" s="251"/>
      <c r="I257" s="237"/>
      <c r="K257" s="237"/>
      <c r="L257" s="237"/>
      <c r="M257" s="237"/>
      <c r="N257" s="237"/>
      <c r="O257" s="237"/>
      <c r="P257" s="237"/>
      <c r="Q257" s="237"/>
    </row>
    <row r="258" spans="2:21" s="264" customFormat="1" ht="15">
      <c r="B258" s="282"/>
      <c r="C258" s="329" t="s">
        <v>527</v>
      </c>
      <c r="D258" s="261"/>
      <c r="E258" s="262"/>
      <c r="F258" s="263"/>
      <c r="G258" s="337"/>
      <c r="H258" s="251"/>
      <c r="I258" s="237"/>
      <c r="K258" s="237"/>
      <c r="L258" s="237"/>
      <c r="M258" s="237"/>
      <c r="N258" s="237"/>
      <c r="O258" s="237"/>
      <c r="P258" s="237"/>
      <c r="Q258" s="237"/>
    </row>
    <row r="259" spans="2:21" s="264" customFormat="1" ht="90">
      <c r="B259" s="282">
        <v>15.98</v>
      </c>
      <c r="C259" s="253" t="s">
        <v>528</v>
      </c>
      <c r="D259" s="261" t="s">
        <v>59</v>
      </c>
      <c r="E259" s="262">
        <v>1</v>
      </c>
      <c r="F259" s="263"/>
      <c r="G259" s="332">
        <f t="shared" ref="G259:G265" si="16">ROUND((E259*F259),0)</f>
        <v>0</v>
      </c>
      <c r="H259" s="251"/>
      <c r="I259" s="237"/>
      <c r="K259" s="237"/>
      <c r="L259" s="237"/>
      <c r="M259" s="237"/>
      <c r="N259" s="237"/>
      <c r="O259" s="237"/>
      <c r="P259" s="237"/>
      <c r="Q259" s="237"/>
    </row>
    <row r="260" spans="2:21" s="264" customFormat="1" ht="75">
      <c r="B260" s="282">
        <v>15.99</v>
      </c>
      <c r="C260" s="253" t="s">
        <v>529</v>
      </c>
      <c r="D260" s="261" t="s">
        <v>59</v>
      </c>
      <c r="E260" s="262">
        <v>1</v>
      </c>
      <c r="F260" s="263"/>
      <c r="G260" s="332">
        <f t="shared" si="16"/>
        <v>0</v>
      </c>
      <c r="H260" s="251"/>
      <c r="I260" s="237"/>
      <c r="K260" s="237"/>
      <c r="L260" s="237"/>
      <c r="M260" s="237"/>
      <c r="N260" s="237"/>
      <c r="O260" s="237"/>
      <c r="P260" s="237"/>
      <c r="Q260" s="237"/>
    </row>
    <row r="261" spans="2:21" s="264" customFormat="1" ht="30">
      <c r="B261" s="343">
        <v>15.1</v>
      </c>
      <c r="C261" s="317" t="s">
        <v>530</v>
      </c>
      <c r="D261" s="333" t="s">
        <v>59</v>
      </c>
      <c r="E261" s="334">
        <v>1</v>
      </c>
      <c r="F261" s="335"/>
      <c r="G261" s="336">
        <f t="shared" si="16"/>
        <v>0</v>
      </c>
      <c r="H261" s="293" t="s">
        <v>290</v>
      </c>
      <c r="I261" s="237"/>
      <c r="K261" s="237"/>
      <c r="L261" s="237"/>
      <c r="M261" s="237"/>
      <c r="N261" s="237"/>
      <c r="O261" s="237"/>
      <c r="P261" s="237"/>
      <c r="Q261" s="237"/>
    </row>
    <row r="262" spans="2:21" s="264" customFormat="1" ht="75">
      <c r="B262" s="344">
        <v>15.101000000000001</v>
      </c>
      <c r="C262" s="253" t="s">
        <v>531</v>
      </c>
      <c r="D262" s="261" t="s">
        <v>59</v>
      </c>
      <c r="E262" s="262">
        <v>1</v>
      </c>
      <c r="F262" s="263"/>
      <c r="G262" s="337">
        <f t="shared" si="16"/>
        <v>0</v>
      </c>
      <c r="H262" s="251"/>
      <c r="I262" s="237"/>
      <c r="K262" s="237"/>
      <c r="L262" s="237"/>
      <c r="M262" s="237"/>
      <c r="N262" s="237"/>
      <c r="O262" s="237"/>
      <c r="P262" s="237"/>
      <c r="Q262" s="237"/>
    </row>
    <row r="263" spans="2:21" s="264" customFormat="1" ht="60">
      <c r="B263" s="344">
        <v>15.102</v>
      </c>
      <c r="C263" s="253" t="s">
        <v>532</v>
      </c>
      <c r="D263" s="261" t="s">
        <v>271</v>
      </c>
      <c r="E263" s="262">
        <v>1</v>
      </c>
      <c r="F263" s="263"/>
      <c r="G263" s="337">
        <f t="shared" si="16"/>
        <v>0</v>
      </c>
      <c r="H263" s="251"/>
      <c r="I263" s="237"/>
      <c r="J263" s="237"/>
      <c r="K263" s="237"/>
      <c r="L263" s="237"/>
      <c r="M263" s="237"/>
      <c r="N263" s="237"/>
      <c r="O263" s="237"/>
      <c r="P263" s="237"/>
      <c r="Q263" s="237"/>
    </row>
    <row r="264" spans="2:21" s="264" customFormat="1" ht="75">
      <c r="B264" s="344">
        <v>15.103</v>
      </c>
      <c r="C264" s="253" t="s">
        <v>533</v>
      </c>
      <c r="D264" s="261" t="s">
        <v>271</v>
      </c>
      <c r="E264" s="262">
        <v>1</v>
      </c>
      <c r="F264" s="263"/>
      <c r="G264" s="337">
        <f t="shared" si="16"/>
        <v>0</v>
      </c>
      <c r="H264" s="251"/>
      <c r="I264" s="237"/>
      <c r="J264" s="237"/>
      <c r="K264" s="237"/>
      <c r="L264" s="237"/>
      <c r="M264" s="237"/>
      <c r="N264" s="237"/>
      <c r="O264" s="237"/>
      <c r="P264" s="237"/>
      <c r="Q264" s="237"/>
    </row>
    <row r="265" spans="2:21" s="264" customFormat="1" ht="60">
      <c r="B265" s="344">
        <v>15.103999999999999</v>
      </c>
      <c r="C265" s="253" t="s">
        <v>534</v>
      </c>
      <c r="D265" s="261" t="s">
        <v>271</v>
      </c>
      <c r="E265" s="262">
        <v>1</v>
      </c>
      <c r="F265" s="263"/>
      <c r="G265" s="337">
        <f t="shared" si="16"/>
        <v>0</v>
      </c>
      <c r="H265" s="251"/>
      <c r="I265" s="237"/>
      <c r="K265" s="237"/>
      <c r="L265" s="237"/>
      <c r="M265" s="237"/>
      <c r="N265" s="237"/>
      <c r="O265" s="237"/>
      <c r="P265" s="237"/>
      <c r="Q265" s="237"/>
    </row>
    <row r="266" spans="2:21" s="264" customFormat="1" ht="15">
      <c r="B266" s="344"/>
      <c r="C266" s="329" t="s">
        <v>535</v>
      </c>
      <c r="D266" s="261"/>
      <c r="E266" s="262"/>
      <c r="F266" s="263"/>
      <c r="G266" s="332"/>
      <c r="H266" s="251"/>
      <c r="I266" s="237"/>
      <c r="K266" s="237"/>
      <c r="L266" s="237"/>
      <c r="M266" s="237"/>
      <c r="N266" s="237"/>
      <c r="O266" s="237"/>
      <c r="P266" s="237"/>
      <c r="Q266" s="237"/>
    </row>
    <row r="267" spans="2:21" s="264" customFormat="1" ht="45">
      <c r="B267" s="344">
        <v>15.105</v>
      </c>
      <c r="C267" s="253" t="s">
        <v>536</v>
      </c>
      <c r="D267" s="261" t="s">
        <v>100</v>
      </c>
      <c r="E267" s="262">
        <v>70</v>
      </c>
      <c r="F267" s="263"/>
      <c r="G267" s="332">
        <f>ROUND((E267*F267),0)</f>
        <v>0</v>
      </c>
      <c r="H267" s="251"/>
      <c r="I267" s="237"/>
      <c r="K267" s="237"/>
      <c r="L267" s="237"/>
      <c r="M267" s="237"/>
      <c r="N267" s="237"/>
      <c r="O267" s="237"/>
      <c r="P267" s="237"/>
      <c r="Q267" s="237"/>
    </row>
    <row r="268" spans="2:21" s="264" customFormat="1" ht="30">
      <c r="B268" s="344">
        <v>15.106</v>
      </c>
      <c r="C268" s="321" t="s">
        <v>537</v>
      </c>
      <c r="D268" s="261" t="s">
        <v>100</v>
      </c>
      <c r="E268" s="262">
        <v>60</v>
      </c>
      <c r="F268" s="263"/>
      <c r="G268" s="332">
        <f>ROUND((E268*F268),0)</f>
        <v>0</v>
      </c>
      <c r="H268" s="251"/>
      <c r="I268" s="237"/>
      <c r="K268" s="237"/>
      <c r="L268" s="237"/>
      <c r="M268" s="237"/>
      <c r="N268" s="237"/>
      <c r="O268" s="237"/>
      <c r="P268" s="237"/>
      <c r="Q268" s="237"/>
    </row>
    <row r="269" spans="2:21" s="264" customFormat="1" ht="31" thickBot="1">
      <c r="B269" s="344">
        <v>15.106999999999999</v>
      </c>
      <c r="C269" s="321" t="s">
        <v>538</v>
      </c>
      <c r="D269" s="261" t="s">
        <v>100</v>
      </c>
      <c r="E269" s="262">
        <v>160</v>
      </c>
      <c r="F269" s="263"/>
      <c r="G269" s="332">
        <f>ROUND((E269*F269),0)</f>
        <v>0</v>
      </c>
      <c r="H269" s="251"/>
      <c r="I269" s="237"/>
      <c r="K269" s="237"/>
      <c r="L269" s="237"/>
      <c r="M269" s="237"/>
      <c r="N269" s="237"/>
      <c r="O269" s="237"/>
      <c r="P269" s="237"/>
      <c r="Q269" s="237"/>
    </row>
    <row r="270" spans="2:21">
      <c r="B270" s="296">
        <v>16</v>
      </c>
      <c r="C270" s="276" t="s">
        <v>539</v>
      </c>
      <c r="D270" s="277"/>
      <c r="E270" s="278"/>
      <c r="F270" s="279" t="s">
        <v>104</v>
      </c>
      <c r="G270" s="280">
        <f>SUM(G271:G293)</f>
        <v>0</v>
      </c>
      <c r="H270" s="251"/>
      <c r="I270" s="237"/>
      <c r="K270" s="237"/>
      <c r="L270" s="237"/>
      <c r="M270" s="237"/>
      <c r="N270" s="237"/>
      <c r="O270" s="237"/>
      <c r="P270" s="237"/>
      <c r="Q270" s="237"/>
      <c r="R270" s="264"/>
      <c r="S270" s="264"/>
      <c r="T270" s="264"/>
      <c r="U270" s="264"/>
    </row>
    <row r="271" spans="2:21" ht="60">
      <c r="B271" s="298">
        <v>16.010000000000002</v>
      </c>
      <c r="C271" s="315" t="s">
        <v>540</v>
      </c>
      <c r="D271" s="333" t="s">
        <v>268</v>
      </c>
      <c r="E271" s="290">
        <v>33</v>
      </c>
      <c r="F271" s="316"/>
      <c r="G271" s="292">
        <f>ROUND((E271*F271),0)</f>
        <v>0</v>
      </c>
      <c r="H271" s="293" t="s">
        <v>290</v>
      </c>
      <c r="I271" s="237"/>
      <c r="J271" s="237"/>
      <c r="K271" s="237"/>
      <c r="L271" s="237"/>
      <c r="M271" s="237"/>
      <c r="N271" s="237"/>
      <c r="O271" s="237"/>
      <c r="P271" s="237"/>
      <c r="Q271" s="237"/>
      <c r="R271" s="264"/>
      <c r="S271" s="264"/>
      <c r="T271" s="264"/>
      <c r="U271" s="264"/>
    </row>
    <row r="272" spans="2:21" ht="60">
      <c r="B272" s="282">
        <v>16.02</v>
      </c>
      <c r="C272" s="321" t="s">
        <v>541</v>
      </c>
      <c r="D272" s="261" t="s">
        <v>268</v>
      </c>
      <c r="E272" s="255">
        <v>6</v>
      </c>
      <c r="F272" s="271"/>
      <c r="G272" s="305">
        <f>ROUND((E272*F272),0)</f>
        <v>0</v>
      </c>
      <c r="H272" s="251"/>
      <c r="I272" s="237"/>
      <c r="J272" s="237"/>
      <c r="K272" s="237"/>
      <c r="L272" s="237"/>
      <c r="M272" s="237"/>
      <c r="N272" s="237"/>
      <c r="O272" s="237"/>
      <c r="P272" s="237"/>
      <c r="Q272" s="237"/>
      <c r="R272" s="264"/>
      <c r="S272" s="264"/>
      <c r="T272" s="264"/>
      <c r="U272" s="264"/>
    </row>
    <row r="273" spans="2:21" ht="60">
      <c r="B273" s="282">
        <v>16.03</v>
      </c>
      <c r="C273" s="321" t="s">
        <v>542</v>
      </c>
      <c r="D273" s="261" t="s">
        <v>268</v>
      </c>
      <c r="E273" s="255">
        <v>11</v>
      </c>
      <c r="F273" s="271"/>
      <c r="G273" s="305">
        <f>ROUND((E273*F273),0)</f>
        <v>0</v>
      </c>
      <c r="H273" s="251"/>
      <c r="I273" s="237"/>
      <c r="J273" s="237"/>
      <c r="K273" s="237"/>
      <c r="L273" s="237"/>
      <c r="M273" s="237"/>
      <c r="N273" s="237"/>
      <c r="O273" s="237"/>
      <c r="P273" s="237"/>
      <c r="Q273" s="237"/>
      <c r="R273" s="264"/>
      <c r="S273" s="264"/>
      <c r="T273" s="264"/>
      <c r="U273" s="264"/>
    </row>
    <row r="274" spans="2:21" ht="60">
      <c r="B274" s="298">
        <v>16.04</v>
      </c>
      <c r="C274" s="315" t="s">
        <v>543</v>
      </c>
      <c r="D274" s="333" t="s">
        <v>268</v>
      </c>
      <c r="E274" s="290">
        <v>39</v>
      </c>
      <c r="F274" s="316"/>
      <c r="G274" s="292">
        <f>ROUND((E274*F274),0)</f>
        <v>0</v>
      </c>
      <c r="H274" s="293" t="s">
        <v>290</v>
      </c>
      <c r="I274" s="237"/>
      <c r="J274" s="237"/>
      <c r="K274" s="237"/>
      <c r="L274" s="237"/>
      <c r="M274" s="237"/>
      <c r="N274" s="237"/>
      <c r="O274" s="237"/>
      <c r="P274" s="237"/>
      <c r="Q274" s="237"/>
      <c r="R274" s="264"/>
      <c r="S274" s="264"/>
      <c r="T274" s="264"/>
      <c r="U274" s="264"/>
    </row>
    <row r="275" spans="2:21" ht="60">
      <c r="B275" s="282">
        <v>16.05</v>
      </c>
      <c r="C275" s="321" t="s">
        <v>544</v>
      </c>
      <c r="D275" s="261" t="s">
        <v>268</v>
      </c>
      <c r="E275" s="255">
        <v>25</v>
      </c>
      <c r="F275" s="271"/>
      <c r="G275" s="305">
        <f t="shared" ref="G275:G293" si="17">ROUND((E275*F275),0)</f>
        <v>0</v>
      </c>
      <c r="H275" s="251"/>
      <c r="I275" s="237"/>
      <c r="J275" s="237"/>
      <c r="K275" s="237"/>
      <c r="L275" s="237"/>
      <c r="M275" s="237"/>
      <c r="N275" s="237"/>
      <c r="O275" s="237"/>
      <c r="P275" s="237"/>
      <c r="Q275" s="237"/>
      <c r="R275" s="264"/>
      <c r="S275" s="264"/>
      <c r="T275" s="264"/>
      <c r="U275" s="264"/>
    </row>
    <row r="276" spans="2:21" ht="45">
      <c r="B276" s="282">
        <v>16.059999999999999</v>
      </c>
      <c r="C276" s="321" t="s">
        <v>545</v>
      </c>
      <c r="D276" s="261" t="s">
        <v>268</v>
      </c>
      <c r="E276" s="255">
        <v>4</v>
      </c>
      <c r="F276" s="271"/>
      <c r="G276" s="305">
        <f t="shared" si="17"/>
        <v>0</v>
      </c>
      <c r="H276" s="251"/>
      <c r="I276" s="237"/>
      <c r="J276" s="237"/>
      <c r="K276" s="237"/>
      <c r="L276" s="237"/>
      <c r="M276" s="237"/>
      <c r="N276" s="237"/>
      <c r="O276" s="237"/>
      <c r="P276" s="237"/>
      <c r="Q276" s="237"/>
      <c r="R276" s="264"/>
      <c r="S276" s="264"/>
      <c r="T276" s="264"/>
      <c r="U276" s="264"/>
    </row>
    <row r="277" spans="2:21" ht="60">
      <c r="B277" s="282">
        <v>16.07</v>
      </c>
      <c r="C277" s="321" t="s">
        <v>546</v>
      </c>
      <c r="D277" s="261" t="s">
        <v>268</v>
      </c>
      <c r="E277" s="255">
        <v>6</v>
      </c>
      <c r="F277" s="271"/>
      <c r="G277" s="305">
        <f t="shared" si="17"/>
        <v>0</v>
      </c>
      <c r="H277" s="251"/>
      <c r="I277" s="237"/>
      <c r="J277" s="237"/>
      <c r="K277" s="237"/>
      <c r="L277" s="237"/>
      <c r="M277" s="237"/>
      <c r="N277" s="237"/>
      <c r="O277" s="237"/>
      <c r="P277" s="237"/>
      <c r="Q277" s="237"/>
      <c r="R277" s="264"/>
      <c r="S277" s="264"/>
      <c r="T277" s="264"/>
      <c r="U277" s="264"/>
    </row>
    <row r="278" spans="2:21" ht="60">
      <c r="B278" s="282">
        <v>16.079999999999998</v>
      </c>
      <c r="C278" s="321" t="s">
        <v>547</v>
      </c>
      <c r="D278" s="261" t="s">
        <v>271</v>
      </c>
      <c r="E278" s="255">
        <v>1</v>
      </c>
      <c r="F278" s="271"/>
      <c r="G278" s="305">
        <f t="shared" si="17"/>
        <v>0</v>
      </c>
      <c r="H278" s="251"/>
      <c r="I278" s="237"/>
      <c r="J278" s="237"/>
      <c r="K278" s="237"/>
      <c r="L278" s="237"/>
      <c r="M278" s="237"/>
      <c r="N278" s="237"/>
      <c r="O278" s="237"/>
      <c r="P278" s="237"/>
      <c r="Q278" s="237"/>
      <c r="R278" s="264"/>
      <c r="S278" s="264"/>
      <c r="T278" s="264"/>
      <c r="U278" s="264"/>
    </row>
    <row r="279" spans="2:21" ht="60">
      <c r="B279" s="298">
        <v>16.09</v>
      </c>
      <c r="C279" s="315" t="s">
        <v>548</v>
      </c>
      <c r="D279" s="333" t="s">
        <v>268</v>
      </c>
      <c r="E279" s="290">
        <v>18</v>
      </c>
      <c r="F279" s="316"/>
      <c r="G279" s="292">
        <f t="shared" si="17"/>
        <v>0</v>
      </c>
      <c r="H279" s="293" t="s">
        <v>290</v>
      </c>
      <c r="I279" s="237"/>
      <c r="J279" s="237"/>
      <c r="K279" s="237"/>
      <c r="L279" s="237"/>
      <c r="M279" s="237"/>
      <c r="N279" s="237"/>
      <c r="O279" s="237"/>
      <c r="P279" s="237"/>
      <c r="Q279" s="237"/>
      <c r="R279" s="264"/>
      <c r="S279" s="264"/>
      <c r="T279" s="264"/>
      <c r="U279" s="264"/>
    </row>
    <row r="280" spans="2:21" ht="60">
      <c r="B280" s="282">
        <v>16.100000000000001</v>
      </c>
      <c r="C280" s="321" t="s">
        <v>549</v>
      </c>
      <c r="D280" s="261" t="s">
        <v>268</v>
      </c>
      <c r="E280" s="255">
        <v>5</v>
      </c>
      <c r="F280" s="271"/>
      <c r="G280" s="305">
        <f t="shared" si="17"/>
        <v>0</v>
      </c>
      <c r="H280" s="251"/>
      <c r="I280" s="237"/>
      <c r="J280" s="237"/>
      <c r="K280" s="237"/>
      <c r="L280" s="237"/>
      <c r="M280" s="237"/>
      <c r="N280" s="237"/>
      <c r="O280" s="237"/>
      <c r="P280" s="237"/>
      <c r="Q280" s="237"/>
      <c r="R280" s="264"/>
      <c r="S280" s="264"/>
    </row>
    <row r="281" spans="2:21" ht="75">
      <c r="B281" s="298">
        <v>16.11</v>
      </c>
      <c r="C281" s="315" t="s">
        <v>550</v>
      </c>
      <c r="D281" s="333" t="s">
        <v>268</v>
      </c>
      <c r="E281" s="290">
        <v>41</v>
      </c>
      <c r="F281" s="316"/>
      <c r="G281" s="292">
        <f t="shared" si="17"/>
        <v>0</v>
      </c>
      <c r="H281" s="293" t="s">
        <v>290</v>
      </c>
      <c r="I281" s="237"/>
      <c r="J281" s="237"/>
      <c r="K281" s="237"/>
      <c r="L281" s="237"/>
      <c r="M281" s="237"/>
      <c r="N281" s="237"/>
      <c r="O281" s="237"/>
      <c r="P281" s="237"/>
      <c r="Q281" s="237"/>
      <c r="R281" s="264"/>
      <c r="S281" s="264"/>
    </row>
    <row r="282" spans="2:21" ht="60">
      <c r="B282" s="282">
        <v>16.12</v>
      </c>
      <c r="C282" s="260" t="s">
        <v>551</v>
      </c>
      <c r="D282" s="261" t="s">
        <v>268</v>
      </c>
      <c r="E282" s="255">
        <v>5</v>
      </c>
      <c r="F282" s="271"/>
      <c r="G282" s="305">
        <f t="shared" si="17"/>
        <v>0</v>
      </c>
      <c r="H282" s="251"/>
      <c r="I282" s="237"/>
      <c r="J282" s="237"/>
      <c r="K282" s="237"/>
      <c r="L282" s="237"/>
      <c r="M282" s="237"/>
      <c r="N282" s="237"/>
      <c r="O282" s="237"/>
      <c r="P282" s="237"/>
      <c r="Q282" s="237"/>
      <c r="R282" s="264"/>
      <c r="S282" s="264"/>
    </row>
    <row r="283" spans="2:21" ht="60">
      <c r="B283" s="282">
        <v>16.13</v>
      </c>
      <c r="C283" s="260" t="s">
        <v>552</v>
      </c>
      <c r="D283" s="261" t="s">
        <v>268</v>
      </c>
      <c r="E283" s="255">
        <v>12</v>
      </c>
      <c r="F283" s="271"/>
      <c r="G283" s="257">
        <f t="shared" si="17"/>
        <v>0</v>
      </c>
      <c r="H283" s="251"/>
      <c r="I283" s="237"/>
      <c r="J283" s="237"/>
      <c r="K283" s="237"/>
      <c r="L283" s="237"/>
      <c r="M283" s="237"/>
      <c r="N283" s="237"/>
      <c r="O283" s="237"/>
      <c r="P283" s="237"/>
      <c r="Q283" s="237"/>
    </row>
    <row r="284" spans="2:21" ht="60">
      <c r="B284" s="282">
        <v>16.14</v>
      </c>
      <c r="C284" s="321" t="s">
        <v>553</v>
      </c>
      <c r="D284" s="261" t="s">
        <v>268</v>
      </c>
      <c r="E284" s="255">
        <v>32</v>
      </c>
      <c r="F284" s="271"/>
      <c r="G284" s="257">
        <f t="shared" si="17"/>
        <v>0</v>
      </c>
      <c r="H284" s="251"/>
      <c r="I284" s="237"/>
      <c r="J284" s="237"/>
      <c r="K284" s="237"/>
      <c r="L284" s="237"/>
      <c r="M284" s="237"/>
      <c r="N284" s="237"/>
      <c r="O284" s="237"/>
      <c r="P284" s="237"/>
      <c r="Q284" s="237"/>
    </row>
    <row r="285" spans="2:21" ht="60">
      <c r="B285" s="282">
        <v>16.149999999999999</v>
      </c>
      <c r="C285" s="260" t="s">
        <v>554</v>
      </c>
      <c r="D285" s="261" t="s">
        <v>268</v>
      </c>
      <c r="E285" s="255">
        <v>15</v>
      </c>
      <c r="F285" s="271"/>
      <c r="G285" s="257">
        <f t="shared" si="17"/>
        <v>0</v>
      </c>
      <c r="H285" s="251"/>
      <c r="I285" s="237"/>
      <c r="J285" s="237"/>
      <c r="K285" s="237"/>
      <c r="L285" s="237"/>
      <c r="M285" s="237"/>
      <c r="N285" s="237"/>
      <c r="O285" s="237"/>
      <c r="P285" s="237"/>
      <c r="Q285" s="237"/>
    </row>
    <row r="286" spans="2:21" ht="90">
      <c r="B286" s="282">
        <v>16.16</v>
      </c>
      <c r="C286" s="260" t="s">
        <v>555</v>
      </c>
      <c r="D286" s="261" t="s">
        <v>268</v>
      </c>
      <c r="E286" s="255">
        <v>10.9</v>
      </c>
      <c r="F286" s="271"/>
      <c r="G286" s="257">
        <f t="shared" si="17"/>
        <v>0</v>
      </c>
      <c r="H286" s="251"/>
      <c r="I286" s="237"/>
      <c r="J286" s="237"/>
      <c r="K286" s="237"/>
      <c r="L286" s="237"/>
      <c r="M286" s="237"/>
      <c r="N286" s="237"/>
      <c r="O286" s="237"/>
      <c r="P286" s="237"/>
      <c r="Q286" s="237"/>
    </row>
    <row r="287" spans="2:21" ht="75">
      <c r="B287" s="282">
        <v>16.170000000000002</v>
      </c>
      <c r="C287" s="260" t="s">
        <v>556</v>
      </c>
      <c r="D287" s="261" t="s">
        <v>268</v>
      </c>
      <c r="E287" s="255">
        <v>11</v>
      </c>
      <c r="F287" s="271"/>
      <c r="G287" s="257">
        <f t="shared" si="17"/>
        <v>0</v>
      </c>
      <c r="H287" s="251"/>
      <c r="I287" s="237"/>
      <c r="J287" s="237"/>
      <c r="K287" s="237"/>
      <c r="L287" s="237"/>
      <c r="M287" s="237"/>
      <c r="N287" s="237"/>
      <c r="O287" s="237"/>
      <c r="P287" s="237"/>
      <c r="Q287" s="237"/>
    </row>
    <row r="288" spans="2:21" ht="45">
      <c r="B288" s="282">
        <v>16.18</v>
      </c>
      <c r="C288" s="260" t="s">
        <v>557</v>
      </c>
      <c r="D288" s="261" t="s">
        <v>268</v>
      </c>
      <c r="E288" s="255">
        <v>5</v>
      </c>
      <c r="F288" s="271"/>
      <c r="G288" s="257">
        <f>ROUND((E288*F288),0)</f>
        <v>0</v>
      </c>
      <c r="H288" s="251"/>
      <c r="I288" s="237"/>
      <c r="J288" s="237"/>
      <c r="K288" s="237"/>
      <c r="L288" s="237"/>
      <c r="M288" s="237"/>
      <c r="N288" s="237"/>
      <c r="O288" s="237"/>
      <c r="P288" s="237"/>
      <c r="Q288" s="237"/>
    </row>
    <row r="289" spans="2:17" ht="45">
      <c r="B289" s="298">
        <v>16.190000000000001</v>
      </c>
      <c r="C289" s="315" t="s">
        <v>558</v>
      </c>
      <c r="D289" s="333" t="s">
        <v>268</v>
      </c>
      <c r="E289" s="290">
        <v>18</v>
      </c>
      <c r="F289" s="316"/>
      <c r="G289" s="292"/>
      <c r="H289" s="293" t="s">
        <v>290</v>
      </c>
      <c r="I289" s="237"/>
      <c r="J289" s="237"/>
      <c r="K289" s="237"/>
      <c r="L289" s="237"/>
      <c r="M289" s="237"/>
      <c r="N289" s="237"/>
      <c r="O289" s="237"/>
      <c r="P289" s="237"/>
      <c r="Q289" s="237"/>
    </row>
    <row r="290" spans="2:17" ht="45">
      <c r="B290" s="282">
        <v>16.2</v>
      </c>
      <c r="C290" s="260" t="s">
        <v>559</v>
      </c>
      <c r="D290" s="261" t="s">
        <v>268</v>
      </c>
      <c r="E290" s="255">
        <v>9</v>
      </c>
      <c r="F290" s="271"/>
      <c r="G290" s="257"/>
      <c r="H290" s="251"/>
      <c r="I290" s="237"/>
      <c r="J290" s="237"/>
      <c r="K290" s="237"/>
      <c r="L290" s="237"/>
      <c r="M290" s="237"/>
      <c r="N290" s="237"/>
      <c r="O290" s="237"/>
      <c r="P290" s="237"/>
      <c r="Q290" s="237"/>
    </row>
    <row r="291" spans="2:17" ht="45">
      <c r="B291" s="282">
        <v>16.21</v>
      </c>
      <c r="C291" s="260" t="s">
        <v>560</v>
      </c>
      <c r="D291" s="261" t="s">
        <v>268</v>
      </c>
      <c r="E291" s="255">
        <v>3</v>
      </c>
      <c r="F291" s="271"/>
      <c r="G291" s="257">
        <f>ROUND((E291*F291),0)</f>
        <v>0</v>
      </c>
      <c r="H291" s="251"/>
      <c r="I291" s="237"/>
      <c r="J291" s="237"/>
      <c r="K291" s="237"/>
      <c r="L291" s="237"/>
      <c r="M291" s="237"/>
      <c r="N291" s="237"/>
      <c r="O291" s="237"/>
      <c r="P291" s="237"/>
      <c r="Q291" s="237"/>
    </row>
    <row r="292" spans="2:17" ht="45">
      <c r="B292" s="282">
        <v>16.22</v>
      </c>
      <c r="C292" s="260" t="s">
        <v>561</v>
      </c>
      <c r="D292" s="261" t="s">
        <v>268</v>
      </c>
      <c r="E292" s="255">
        <v>2</v>
      </c>
      <c r="F292" s="271"/>
      <c r="G292" s="257">
        <f>ROUND((E292*F292),0)</f>
        <v>0</v>
      </c>
      <c r="H292" s="251"/>
      <c r="I292" s="237"/>
      <c r="J292" s="237"/>
      <c r="K292" s="237"/>
      <c r="L292" s="237"/>
      <c r="M292" s="237"/>
      <c r="N292" s="237"/>
      <c r="O292" s="237"/>
      <c r="P292" s="237"/>
      <c r="Q292" s="237"/>
    </row>
    <row r="293" spans="2:17" ht="46" thickBot="1">
      <c r="B293" s="282">
        <v>16.23</v>
      </c>
      <c r="C293" s="260" t="s">
        <v>562</v>
      </c>
      <c r="D293" s="261" t="s">
        <v>268</v>
      </c>
      <c r="E293" s="255">
        <v>4</v>
      </c>
      <c r="F293" s="271"/>
      <c r="G293" s="257">
        <f t="shared" si="17"/>
        <v>0</v>
      </c>
      <c r="H293" s="251"/>
      <c r="I293" s="237"/>
      <c r="J293" s="237"/>
      <c r="K293" s="237"/>
      <c r="L293" s="237"/>
      <c r="M293" s="237"/>
      <c r="N293" s="237"/>
      <c r="O293" s="237"/>
      <c r="P293" s="237"/>
      <c r="Q293" s="237"/>
    </row>
    <row r="294" spans="2:17">
      <c r="B294" s="296">
        <v>17</v>
      </c>
      <c r="C294" s="276" t="s">
        <v>563</v>
      </c>
      <c r="D294" s="277"/>
      <c r="E294" s="278"/>
      <c r="F294" s="279" t="s">
        <v>104</v>
      </c>
      <c r="G294" s="280">
        <f>SUM(G295:G300)</f>
        <v>0</v>
      </c>
      <c r="H294" s="251"/>
      <c r="I294" s="237"/>
      <c r="J294" s="237"/>
      <c r="K294" s="237"/>
      <c r="L294" s="237"/>
      <c r="M294" s="237"/>
      <c r="N294" s="237"/>
      <c r="O294" s="237"/>
      <c r="P294" s="237"/>
      <c r="Q294" s="237"/>
    </row>
    <row r="295" spans="2:17">
      <c r="B295" s="298">
        <v>17.010000000000002</v>
      </c>
      <c r="C295" s="299" t="s">
        <v>564</v>
      </c>
      <c r="D295" s="300" t="s">
        <v>268</v>
      </c>
      <c r="E295" s="290">
        <v>145</v>
      </c>
      <c r="F295" s="291"/>
      <c r="G295" s="292">
        <f t="shared" ref="G295:G300" si="18">ROUND((E295*F295),0)</f>
        <v>0</v>
      </c>
      <c r="H295" s="293" t="s">
        <v>290</v>
      </c>
      <c r="I295" s="237"/>
      <c r="J295" s="237"/>
      <c r="K295" s="237"/>
      <c r="L295" s="237"/>
      <c r="M295" s="237"/>
      <c r="N295" s="237"/>
      <c r="O295" s="237"/>
      <c r="P295" s="237"/>
      <c r="Q295" s="237"/>
    </row>
    <row r="296" spans="2:17">
      <c r="B296" s="282">
        <v>17.02</v>
      </c>
      <c r="C296" s="268" t="s">
        <v>565</v>
      </c>
      <c r="D296" s="283" t="s">
        <v>268</v>
      </c>
      <c r="E296" s="255">
        <v>15</v>
      </c>
      <c r="F296" s="284"/>
      <c r="G296" s="257">
        <f t="shared" si="18"/>
        <v>0</v>
      </c>
      <c r="H296" s="251"/>
      <c r="I296" s="237"/>
      <c r="J296" s="237"/>
      <c r="K296" s="237"/>
      <c r="L296" s="237"/>
      <c r="M296" s="237"/>
      <c r="N296" s="237"/>
      <c r="O296" s="237"/>
      <c r="P296" s="237"/>
      <c r="Q296" s="237"/>
    </row>
    <row r="297" spans="2:17">
      <c r="B297" s="282">
        <v>17.03</v>
      </c>
      <c r="C297" s="268" t="s">
        <v>566</v>
      </c>
      <c r="D297" s="283" t="s">
        <v>100</v>
      </c>
      <c r="E297" s="255">
        <v>120</v>
      </c>
      <c r="F297" s="284"/>
      <c r="G297" s="257">
        <f t="shared" si="18"/>
        <v>0</v>
      </c>
      <c r="H297" s="251"/>
      <c r="I297" s="237"/>
      <c r="J297" s="237"/>
      <c r="K297" s="237"/>
      <c r="L297" s="237"/>
      <c r="M297" s="237"/>
      <c r="N297" s="237"/>
      <c r="O297" s="237"/>
      <c r="P297" s="237"/>
      <c r="Q297" s="237"/>
    </row>
    <row r="298" spans="2:17">
      <c r="B298" s="282">
        <v>17.04</v>
      </c>
      <c r="C298" s="253" t="s">
        <v>567</v>
      </c>
      <c r="D298" s="254" t="s">
        <v>268</v>
      </c>
      <c r="E298" s="255">
        <v>80</v>
      </c>
      <c r="F298" s="271"/>
      <c r="G298" s="257">
        <f t="shared" si="18"/>
        <v>0</v>
      </c>
      <c r="H298" s="251"/>
      <c r="I298" s="237"/>
      <c r="J298" s="237"/>
      <c r="K298" s="237"/>
      <c r="L298" s="237"/>
      <c r="M298" s="237"/>
      <c r="N298" s="237"/>
      <c r="O298" s="237"/>
      <c r="P298" s="237"/>
      <c r="Q298" s="237"/>
    </row>
    <row r="299" spans="2:17">
      <c r="B299" s="282">
        <v>17.05</v>
      </c>
      <c r="C299" s="345" t="s">
        <v>568</v>
      </c>
      <c r="D299" s="254" t="s">
        <v>286</v>
      </c>
      <c r="E299" s="255">
        <v>85</v>
      </c>
      <c r="F299" s="271"/>
      <c r="G299" s="257">
        <f t="shared" si="18"/>
        <v>0</v>
      </c>
      <c r="H299" s="251"/>
      <c r="I299" s="237"/>
      <c r="J299" s="237"/>
      <c r="K299" s="237"/>
      <c r="L299" s="237"/>
      <c r="M299" s="237"/>
      <c r="N299" s="237"/>
      <c r="O299" s="237"/>
      <c r="P299" s="237"/>
      <c r="Q299" s="237"/>
    </row>
    <row r="300" spans="2:17" ht="17" thickBot="1">
      <c r="B300" s="346">
        <v>17.059999999999999</v>
      </c>
      <c r="C300" s="347" t="s">
        <v>569</v>
      </c>
      <c r="D300" s="348" t="s">
        <v>268</v>
      </c>
      <c r="E300" s="349">
        <v>125</v>
      </c>
      <c r="F300" s="350"/>
      <c r="G300" s="351">
        <f t="shared" si="18"/>
        <v>0</v>
      </c>
      <c r="H300" s="352"/>
      <c r="I300" s="353"/>
      <c r="J300" s="237"/>
      <c r="K300" s="237"/>
      <c r="L300" s="237"/>
      <c r="M300" s="237"/>
      <c r="N300" s="237"/>
      <c r="O300" s="237"/>
      <c r="P300" s="237"/>
      <c r="Q300" s="237"/>
    </row>
    <row r="301" spans="2:17">
      <c r="C301" s="355"/>
      <c r="D301" s="356" t="s">
        <v>570</v>
      </c>
      <c r="E301" s="357"/>
      <c r="F301" s="358"/>
      <c r="G301" s="359">
        <f>+G3+G19+G26+G31+G35+G38+G43+G48+G56+G62+G74+G137+G146+G152+G122+G270+G294</f>
        <v>0</v>
      </c>
      <c r="H301" s="237"/>
      <c r="I301" s="360"/>
      <c r="J301" s="237"/>
      <c r="K301" s="237"/>
      <c r="L301" s="237"/>
      <c r="M301" s="237"/>
      <c r="N301" s="237"/>
      <c r="O301" s="237"/>
      <c r="P301" s="237"/>
      <c r="Q301" s="237"/>
    </row>
    <row r="302" spans="2:17">
      <c r="C302" s="355"/>
      <c r="D302" s="361" t="s">
        <v>571</v>
      </c>
      <c r="E302" s="362"/>
      <c r="F302" s="363"/>
      <c r="G302" s="364">
        <f>ROUND(G301*F302,0)</f>
        <v>0</v>
      </c>
      <c r="H302" s="237"/>
      <c r="I302" s="365"/>
      <c r="J302" s="237"/>
      <c r="K302" s="237"/>
      <c r="L302" s="237"/>
      <c r="M302" s="237"/>
      <c r="N302" s="237"/>
      <c r="O302" s="237"/>
      <c r="P302" s="237"/>
      <c r="Q302" s="237"/>
    </row>
    <row r="303" spans="2:17">
      <c r="C303" s="355"/>
      <c r="D303" s="361" t="s">
        <v>572</v>
      </c>
      <c r="E303" s="362"/>
      <c r="F303" s="366"/>
      <c r="G303" s="364">
        <f>ROUND(G301*F303,0)</f>
        <v>0</v>
      </c>
      <c r="H303" s="237"/>
      <c r="I303" s="367"/>
      <c r="J303" s="237"/>
      <c r="K303" s="237"/>
      <c r="L303" s="237"/>
      <c r="M303" s="237"/>
      <c r="N303" s="237"/>
      <c r="O303" s="237"/>
      <c r="P303" s="237"/>
      <c r="Q303" s="237"/>
    </row>
    <row r="304" spans="2:17">
      <c r="C304" s="355"/>
      <c r="D304" s="361" t="s">
        <v>573</v>
      </c>
      <c r="E304" s="362"/>
      <c r="F304" s="366"/>
      <c r="G304" s="364">
        <f>ROUND(G301*F304,0)</f>
        <v>0</v>
      </c>
      <c r="H304" s="237"/>
      <c r="I304" s="367"/>
      <c r="J304" s="237"/>
      <c r="K304" s="237"/>
      <c r="L304" s="237"/>
      <c r="M304" s="237"/>
      <c r="N304" s="237"/>
      <c r="O304" s="237"/>
      <c r="P304" s="237"/>
      <c r="Q304" s="237"/>
    </row>
    <row r="305" spans="1:17">
      <c r="C305" s="355"/>
      <c r="D305" s="368" t="s">
        <v>103</v>
      </c>
      <c r="E305" s="369"/>
      <c r="F305" s="366">
        <v>0.19</v>
      </c>
      <c r="G305" s="364">
        <f>+ROUND(G304*F305,0)</f>
        <v>0</v>
      </c>
      <c r="H305" s="237"/>
      <c r="I305" s="367"/>
      <c r="J305" s="237"/>
      <c r="K305" s="237"/>
      <c r="L305" s="237"/>
      <c r="M305" s="237"/>
      <c r="N305" s="237"/>
      <c r="O305" s="237"/>
      <c r="P305" s="237"/>
      <c r="Q305" s="237"/>
    </row>
    <row r="306" spans="1:17" ht="17" thickBot="1">
      <c r="C306" s="355"/>
      <c r="D306" s="370" t="s">
        <v>574</v>
      </c>
      <c r="E306" s="371"/>
      <c r="F306" s="372"/>
      <c r="G306" s="373"/>
      <c r="H306" s="237"/>
      <c r="I306" s="374"/>
      <c r="J306" s="237"/>
      <c r="K306" s="237"/>
      <c r="L306" s="237"/>
      <c r="M306" s="237"/>
      <c r="N306" s="237"/>
      <c r="O306" s="237"/>
      <c r="P306" s="237"/>
      <c r="Q306" s="237"/>
    </row>
    <row r="307" spans="1:17">
      <c r="B307" s="375">
        <v>18</v>
      </c>
      <c r="C307" s="276" t="s">
        <v>575</v>
      </c>
      <c r="D307" s="277"/>
      <c r="E307" s="278"/>
      <c r="F307" s="279"/>
      <c r="G307" s="280"/>
      <c r="H307" s="376"/>
      <c r="I307" s="377"/>
      <c r="J307" s="237"/>
      <c r="O307" s="380"/>
    </row>
    <row r="308" spans="1:17" s="309" customFormat="1">
      <c r="A308" s="223"/>
      <c r="B308" s="381">
        <v>18.010000000000002</v>
      </c>
      <c r="C308" s="253" t="s">
        <v>82</v>
      </c>
      <c r="D308" s="382" t="s">
        <v>576</v>
      </c>
      <c r="E308" s="267">
        <v>1</v>
      </c>
      <c r="F308" s="383">
        <v>19000000</v>
      </c>
      <c r="G308" s="257">
        <f t="shared" ref="G308:G311" si="19">ROUND((E308*F308),0)</f>
        <v>19000000</v>
      </c>
      <c r="I308" s="384"/>
      <c r="J308" s="237"/>
    </row>
    <row r="309" spans="1:17" s="309" customFormat="1">
      <c r="A309" s="223"/>
      <c r="B309" s="381">
        <v>18.02</v>
      </c>
      <c r="C309" s="253" t="s">
        <v>577</v>
      </c>
      <c r="D309" s="382" t="s">
        <v>576</v>
      </c>
      <c r="E309" s="267">
        <v>1</v>
      </c>
      <c r="F309" s="383">
        <v>4000000</v>
      </c>
      <c r="G309" s="257">
        <f t="shared" si="19"/>
        <v>4000000</v>
      </c>
      <c r="I309" s="384"/>
      <c r="J309" s="237"/>
    </row>
    <row r="310" spans="1:17" s="309" customFormat="1">
      <c r="A310" s="223"/>
      <c r="B310" s="381">
        <v>18.03</v>
      </c>
      <c r="C310" s="253" t="s">
        <v>578</v>
      </c>
      <c r="D310" s="382" t="s">
        <v>576</v>
      </c>
      <c r="E310" s="267">
        <v>1</v>
      </c>
      <c r="F310" s="383">
        <v>3000000</v>
      </c>
      <c r="G310" s="257">
        <f t="shared" si="19"/>
        <v>3000000</v>
      </c>
      <c r="I310" s="384"/>
      <c r="J310" s="237"/>
    </row>
    <row r="311" spans="1:17" s="309" customFormat="1">
      <c r="A311" s="223"/>
      <c r="B311" s="381">
        <v>18.04</v>
      </c>
      <c r="C311" s="253" t="s">
        <v>579</v>
      </c>
      <c r="D311" s="382" t="s">
        <v>576</v>
      </c>
      <c r="E311" s="267">
        <v>1</v>
      </c>
      <c r="F311" s="383">
        <v>1000000</v>
      </c>
      <c r="G311" s="257">
        <f t="shared" si="19"/>
        <v>1000000</v>
      </c>
      <c r="I311" s="384"/>
      <c r="J311" s="237"/>
    </row>
    <row r="312" spans="1:17" s="309" customFormat="1" ht="17" thickBot="1">
      <c r="A312" s="223"/>
      <c r="B312" s="346">
        <v>18.05</v>
      </c>
      <c r="C312" s="253" t="s">
        <v>580</v>
      </c>
      <c r="D312" s="382" t="s">
        <v>576</v>
      </c>
      <c r="E312" s="255">
        <v>1</v>
      </c>
      <c r="F312" s="385">
        <v>1500000</v>
      </c>
      <c r="G312" s="257">
        <f>ROUND((E312*F312),0)</f>
        <v>1500000</v>
      </c>
      <c r="I312" s="384"/>
      <c r="J312" s="237"/>
    </row>
    <row r="313" spans="1:17">
      <c r="C313" s="386"/>
      <c r="D313" s="387" t="s">
        <v>581</v>
      </c>
      <c r="E313" s="388"/>
      <c r="F313" s="389"/>
      <c r="G313" s="390">
        <f>SUM(G308:G312)</f>
        <v>28500000</v>
      </c>
      <c r="H313" s="376"/>
      <c r="I313" s="360"/>
      <c r="J313" s="237"/>
      <c r="M313" s="391"/>
      <c r="O313" s="380"/>
    </row>
    <row r="314" spans="1:17">
      <c r="C314" s="355"/>
      <c r="D314" s="361" t="s">
        <v>582</v>
      </c>
      <c r="E314" s="362"/>
      <c r="F314" s="363"/>
      <c r="G314" s="364">
        <f>ROUND(G313*F314,0)</f>
        <v>0</v>
      </c>
      <c r="H314" s="376"/>
      <c r="I314" s="365"/>
      <c r="J314" s="237"/>
      <c r="M314" s="391"/>
      <c r="O314" s="380"/>
      <c r="P314" s="223"/>
    </row>
    <row r="315" spans="1:17" ht="17" thickBot="1">
      <c r="C315" s="355"/>
      <c r="D315" s="392" t="s">
        <v>583</v>
      </c>
      <c r="E315" s="393"/>
      <c r="F315" s="372"/>
      <c r="G315" s="373"/>
      <c r="H315" s="376"/>
      <c r="I315" s="374"/>
      <c r="J315" s="237"/>
      <c r="M315" s="391"/>
      <c r="N315" s="394"/>
      <c r="O315" s="380"/>
      <c r="P315" s="223"/>
    </row>
    <row r="316" spans="1:17" ht="24" thickBot="1">
      <c r="C316" s="355"/>
      <c r="D316" s="355"/>
      <c r="E316" s="395"/>
      <c r="F316" s="355"/>
      <c r="G316" s="355"/>
      <c r="H316" s="376"/>
      <c r="I316" s="396"/>
      <c r="J316" s="237"/>
      <c r="M316" s="391"/>
      <c r="N316" s="394"/>
      <c r="O316" s="380"/>
      <c r="P316" s="223"/>
    </row>
    <row r="317" spans="1:17" ht="42" customHeight="1" thickBot="1">
      <c r="C317" s="397" t="s">
        <v>584</v>
      </c>
      <c r="D317" s="398"/>
      <c r="E317" s="399"/>
      <c r="G317" s="401"/>
      <c r="H317" s="376"/>
      <c r="I317" s="396"/>
      <c r="J317" s="237"/>
      <c r="M317" s="391"/>
      <c r="N317" s="394"/>
      <c r="O317" s="380"/>
      <c r="P317" s="223"/>
    </row>
    <row r="318" spans="1:17" ht="23">
      <c r="C318" s="355"/>
      <c r="D318" s="355"/>
      <c r="E318" s="395"/>
      <c r="F318" s="355"/>
      <c r="G318" s="355"/>
      <c r="H318" s="376"/>
      <c r="I318" s="396"/>
      <c r="J318" s="353"/>
      <c r="M318" s="391"/>
      <c r="N318" s="394"/>
      <c r="O318" s="380"/>
      <c r="P318" s="223"/>
    </row>
    <row r="319" spans="1:17" ht="22" customHeight="1">
      <c r="J319" s="405"/>
    </row>
    <row r="320" spans="1:17" ht="22" customHeight="1">
      <c r="J320" s="405"/>
    </row>
    <row r="321" spans="2:10" ht="22" customHeight="1">
      <c r="J321" s="405"/>
    </row>
    <row r="322" spans="2:10" ht="22" customHeight="1">
      <c r="C322" s="406"/>
      <c r="J322" s="405"/>
    </row>
    <row r="323" spans="2:10" ht="47" customHeight="1">
      <c r="C323" s="407" t="s">
        <v>585</v>
      </c>
      <c r="J323" s="405"/>
    </row>
    <row r="324" spans="2:10">
      <c r="J324" s="374"/>
    </row>
    <row r="325" spans="2:10">
      <c r="J325" s="405"/>
    </row>
    <row r="326" spans="2:10">
      <c r="J326" s="408"/>
    </row>
    <row r="327" spans="2:10">
      <c r="J327" s="408"/>
    </row>
    <row r="328" spans="2:10">
      <c r="J328" s="408"/>
    </row>
    <row r="329" spans="2:10" ht="56" customHeight="1">
      <c r="B329" s="431" t="s">
        <v>586</v>
      </c>
      <c r="C329" s="414" t="s">
        <v>587</v>
      </c>
      <c r="D329" s="414"/>
      <c r="E329" s="414"/>
      <c r="F329" s="414"/>
      <c r="G329" s="414"/>
      <c r="J329" s="408"/>
    </row>
    <row r="330" spans="2:10">
      <c r="B330" s="432"/>
      <c r="C330" s="433"/>
      <c r="D330" s="434"/>
      <c r="E330" s="435"/>
      <c r="F330" s="436"/>
      <c r="G330" s="436"/>
      <c r="J330" s="408"/>
    </row>
    <row r="331" spans="2:10" ht="85" customHeight="1">
      <c r="B331" s="437"/>
      <c r="C331" s="438" t="s">
        <v>600</v>
      </c>
      <c r="D331" s="438"/>
      <c r="E331" s="438"/>
      <c r="F331" s="438"/>
      <c r="G331" s="438"/>
      <c r="J331" s="405"/>
    </row>
    <row r="332" spans="2:10">
      <c r="B332" s="437"/>
      <c r="C332" s="439"/>
      <c r="D332" s="434"/>
      <c r="E332" s="435"/>
      <c r="F332" s="436"/>
      <c r="G332" s="436"/>
      <c r="J332" s="405"/>
    </row>
    <row r="333" spans="2:10" ht="42" customHeight="1">
      <c r="B333" s="431" t="s">
        <v>588</v>
      </c>
      <c r="C333" s="414" t="s">
        <v>589</v>
      </c>
      <c r="D333" s="414"/>
      <c r="E333" s="414"/>
      <c r="F333" s="414"/>
      <c r="G333" s="414"/>
      <c r="J333" s="374"/>
    </row>
    <row r="334" spans="2:10">
      <c r="B334" s="437"/>
      <c r="C334" s="439"/>
      <c r="D334" s="434"/>
      <c r="E334" s="435"/>
      <c r="F334" s="436"/>
      <c r="G334" s="436"/>
    </row>
    <row r="335" spans="2:10" ht="30" customHeight="1">
      <c r="B335" s="431" t="s">
        <v>590</v>
      </c>
      <c r="C335" s="414" t="s">
        <v>591</v>
      </c>
      <c r="D335" s="414"/>
      <c r="E335" s="414"/>
      <c r="F335" s="414"/>
      <c r="G335" s="414"/>
      <c r="J335" s="409"/>
    </row>
    <row r="336" spans="2:10">
      <c r="B336" s="437"/>
      <c r="C336" s="439"/>
      <c r="D336" s="434"/>
      <c r="E336" s="435"/>
      <c r="F336" s="436"/>
      <c r="G336" s="436"/>
    </row>
    <row r="337" spans="2:7" ht="31" customHeight="1">
      <c r="B337" s="431" t="s">
        <v>592</v>
      </c>
      <c r="C337" s="440" t="s">
        <v>593</v>
      </c>
      <c r="D337" s="434"/>
      <c r="E337" s="435"/>
      <c r="F337" s="436"/>
      <c r="G337" s="436"/>
    </row>
  </sheetData>
  <mergeCells count="20">
    <mergeCell ref="C335:G335"/>
    <mergeCell ref="O1:P1"/>
    <mergeCell ref="D301:F301"/>
    <mergeCell ref="D302:E302"/>
    <mergeCell ref="D303:E303"/>
    <mergeCell ref="D304:E304"/>
    <mergeCell ref="B1:G1"/>
    <mergeCell ref="K1:L1"/>
    <mergeCell ref="M1:N1"/>
    <mergeCell ref="D305:E305"/>
    <mergeCell ref="D306:E306"/>
    <mergeCell ref="F306:G306"/>
    <mergeCell ref="D313:F313"/>
    <mergeCell ref="D314:E314"/>
    <mergeCell ref="D315:E315"/>
    <mergeCell ref="F315:G315"/>
    <mergeCell ref="C317:E317"/>
    <mergeCell ref="C329:G329"/>
    <mergeCell ref="C331:G331"/>
    <mergeCell ref="C333:G333"/>
  </mergeCells>
  <pageMargins left="0.7" right="0.7" top="0.75" bottom="0.75" header="0.3" footer="0.3"/>
  <pageSetup orientation="portrait" horizontalDpi="360" verticalDpi="360" r:id="rId1"/>
  <drawing r:id="rId2"/>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Hojas de cálculo</vt:lpstr>
      </vt:variant>
      <vt:variant>
        <vt:i4>12</vt:i4>
      </vt:variant>
      <vt:variant>
        <vt:lpstr>Rangos con nombre</vt:lpstr>
      </vt:variant>
      <vt:variant>
        <vt:i4>26</vt:i4>
      </vt:variant>
    </vt:vector>
  </HeadingPairs>
  <TitlesOfParts>
    <vt:vector size="38" baseType="lpstr">
      <vt:lpstr>01 EXP GRAL PROP</vt:lpstr>
      <vt:lpstr>02 EXP ESP PROP</vt:lpstr>
      <vt:lpstr>03 EXP PERSONAL</vt:lpstr>
      <vt:lpstr>04 CTOS EJECUCION</vt:lpstr>
      <vt:lpstr>05 CERTI CTOS</vt:lpstr>
      <vt:lpstr>06 CAP TECNICA</vt:lpstr>
      <vt:lpstr>07 INFO FINANCIERA</vt:lpstr>
      <vt:lpstr>08 CARTA PRESENTA</vt:lpstr>
      <vt:lpstr>09 CANT y PRECIOS</vt:lpstr>
      <vt:lpstr>10 APU</vt:lpstr>
      <vt:lpstr>11 AIU</vt:lpstr>
      <vt:lpstr>12 ANTICIPO</vt:lpstr>
      <vt:lpstr>'02 EXP ESP PROP'!_ftn1</vt:lpstr>
      <vt:lpstr>'02 EXP ESP PROP'!_ftn2</vt:lpstr>
      <vt:lpstr>'02 EXP ESP PROP'!_ftn3</vt:lpstr>
      <vt:lpstr>'02 EXP ESP PROP'!_ftnref1</vt:lpstr>
      <vt:lpstr>'02 EXP ESP PROP'!_ftnref2</vt:lpstr>
      <vt:lpstr>'02 EXP ESP PROP'!_ftnref3</vt:lpstr>
      <vt:lpstr>'01 EXP GRAL PROP'!Área_de_impresión</vt:lpstr>
      <vt:lpstr>'02 EXP ESP PROP'!Área_de_impresión</vt:lpstr>
      <vt:lpstr>'03 EXP PERSONAL'!Área_de_impresión</vt:lpstr>
      <vt:lpstr>'04 CTOS EJECUCION'!Área_de_impresión</vt:lpstr>
      <vt:lpstr>'05 CERTI CTOS'!Área_de_impresión</vt:lpstr>
      <vt:lpstr>'06 CAP TECNICA'!Área_de_impresión</vt:lpstr>
      <vt:lpstr>'07 INFO FINANCIERA'!Área_de_impresión</vt:lpstr>
      <vt:lpstr>'08 CARTA PRESENTA'!Área_de_impresión</vt:lpstr>
      <vt:lpstr>'10 APU'!Área_de_impresión</vt:lpstr>
      <vt:lpstr>'11 AIU'!Área_de_impresión</vt:lpstr>
      <vt:lpstr>'12 ANTICIPO'!Área_de_impresión</vt:lpstr>
      <vt:lpstr>'01 EXP GRAL PROP'!Títulos_a_imprimir</vt:lpstr>
      <vt:lpstr>'02 EXP ESP PROP'!Títulos_a_imprimir</vt:lpstr>
      <vt:lpstr>'03 EXP PERSONAL'!Títulos_a_imprimir</vt:lpstr>
      <vt:lpstr>'04 CTOS EJECUCION'!Títulos_a_imprimir</vt:lpstr>
      <vt:lpstr>'05 CERTI CTOS'!Títulos_a_imprimir</vt:lpstr>
      <vt:lpstr>'06 CAP TECNICA'!Títulos_a_imprimir</vt:lpstr>
      <vt:lpstr>'07 INFO FINANCIERA'!Títulos_a_imprimir</vt:lpstr>
      <vt:lpstr>'08 CARTA PRESENTA'!Títulos_a_imprimir</vt:lpstr>
      <vt:lpstr>'11 AIU'!Títulos_a_imprimir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Gloria</dc:creator>
  <cp:lastModifiedBy>Microsoft Office User</cp:lastModifiedBy>
  <cp:lastPrinted>2020-07-28T20:23:58Z</cp:lastPrinted>
  <dcterms:created xsi:type="dcterms:W3CDTF">2020-04-27T19:39:39Z</dcterms:created>
  <dcterms:modified xsi:type="dcterms:W3CDTF">2020-10-01T19:38:57Z</dcterms:modified>
</cp:coreProperties>
</file>