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E:\PACTO tercer REPORTE\"/>
    </mc:Choice>
  </mc:AlternateContent>
  <xr:revisionPtr revIDLastSave="0" documentId="13_ncr:1_{47FAA1C4-6F61-46C1-88FA-DA8A5489072A}" xr6:coauthVersionLast="45" xr6:coauthVersionMax="45" xr10:uidLastSave="{00000000-0000-0000-0000-000000000000}"/>
  <bookViews>
    <workbookView xWindow="-120" yWindow="-120" windowWidth="20730" windowHeight="11040" tabRatio="789" firstSheet="6" activeTab="9" xr2:uid="{00000000-000D-0000-FFFF-FFFF00000000}"/>
  </bookViews>
  <sheets>
    <sheet name="Tabla de Contenido " sheetId="33" r:id="rId1"/>
    <sheet name="Acciones permanentes" sheetId="34" r:id="rId2"/>
    <sheet name="Plan de Acción" sheetId="35" r:id="rId3"/>
    <sheet name="Sgto AP ABRIL" sheetId="36" r:id="rId4"/>
    <sheet name="Sgto PA ABRIL" sheetId="37" r:id="rId5"/>
    <sheet name="Sgto AP AGOSTO" sheetId="46" r:id="rId6"/>
    <sheet name="Sgto PA AGOSTO" sheetId="47" r:id="rId7"/>
    <sheet name="Sgto AP DICIEMBRE" sheetId="49" r:id="rId8"/>
    <sheet name="Sgto PA DICIEMBRE" sheetId="48" r:id="rId9"/>
    <sheet name="RESUMEN RESULTADOS" sheetId="40" r:id="rId10"/>
    <sheet name="ANEXO 1" sheetId="44" r:id="rId11"/>
    <sheet name="ANEXO 2" sheetId="45" r:id="rId12"/>
  </sheets>
  <externalReferences>
    <externalReference r:id="rId13"/>
    <externalReference r:id="rId14"/>
  </externalReferences>
  <definedNames>
    <definedName name="_xlnm._FilterDatabase" localSheetId="1" hidden="1">'Acciones permanentes'!$A$6:$F$6</definedName>
    <definedName name="_xlnm._FilterDatabase" localSheetId="2" hidden="1">'Plan de Acción'!$B$1:$H$8</definedName>
    <definedName name="_xlnm._FilterDatabase" localSheetId="3" hidden="1">'Sgto AP ABRIL'!$B$23:$I$130</definedName>
    <definedName name="_xlnm._FilterDatabase" localSheetId="4" hidden="1">'Sgto PA ABRIL'!$B$16:$S$51</definedName>
    <definedName name="_xlnm._FilterDatabase" localSheetId="6" hidden="1">'Sgto PA AGOSTO'!$A$16:$T$51</definedName>
    <definedName name="_xlnm._FilterDatabase" localSheetId="8" hidden="1">'Sgto PA DICIEMBRE'!$A$16:$T$51</definedName>
    <definedName name="_xlnm.Print_Area" localSheetId="1">'Acciones permanentes'!$A$1:$F$6</definedName>
    <definedName name="_xlnm.Print_Area" localSheetId="3">'Sgto AP ABRIL'!$A$1:$I$145</definedName>
    <definedName name="_xlnm.Print_Area" localSheetId="5">'Sgto AP AGOSTO'!#REF!</definedName>
    <definedName name="_xlnm.Print_Area" localSheetId="7">'Sgto AP DICIEMBRE'!#REF!</definedName>
    <definedName name="_xlnm.Print_Area" localSheetId="4">'Sgto PA ABRIL'!$A$1:$S$86</definedName>
    <definedName name="_xlnm.Print_Area" localSheetId="6">'Sgto PA AGOSTO'!#REF!</definedName>
    <definedName name="_xlnm.Print_Area" localSheetId="8">'Sgto PA DICIEMBRE'!#REF!</definedName>
    <definedName name="_xlnm.Print_Titles" localSheetId="1">'Acciones permanentes'!$6:$6</definedName>
    <definedName name="_xlnm.Print_Titles" localSheetId="3">'Sgto AP ABRIL'!$23:$24</definedName>
    <definedName name="_xlnm.Print_Titles" localSheetId="5">'Sgto AP AGOSTO'!#REF!</definedName>
    <definedName name="_xlnm.Print_Titles" localSheetId="7">'Sgto AP DICIEMBRE'!#REF!</definedName>
    <definedName name="_xlnm.Print_Titles" localSheetId="4">'Sgto PA ABRIL'!$16:$16</definedName>
    <definedName name="_xlnm.Print_Titles" localSheetId="6">'Sgto PA AGOSTO'!#REF!</definedName>
    <definedName name="_xlnm.Print_Titles" localSheetId="8">'Sgto PA DICIEMBRE'!#REF!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38" i="49" l="1"/>
  <c r="I137" i="49"/>
  <c r="I136" i="49"/>
  <c r="I139" i="49" l="1"/>
  <c r="E138" i="49" s="1"/>
  <c r="G63" i="48"/>
  <c r="G62" i="48"/>
  <c r="N62" i="48" s="1"/>
  <c r="G61" i="48"/>
  <c r="N61" i="48" s="1"/>
  <c r="G60" i="48"/>
  <c r="N60" i="48" s="1"/>
  <c r="G59" i="48"/>
  <c r="N59" i="48" s="1"/>
  <c r="K35" i="48"/>
  <c r="K31" i="48"/>
  <c r="K26" i="48"/>
  <c r="K22" i="48"/>
  <c r="K21" i="48"/>
  <c r="K17" i="48"/>
  <c r="J137" i="49" l="1"/>
  <c r="E137" i="49"/>
  <c r="J136" i="49"/>
  <c r="J138" i="49"/>
  <c r="E136" i="49"/>
  <c r="N63" i="48"/>
  <c r="N64" i="48" s="1"/>
  <c r="R62" i="48" s="1"/>
  <c r="G64" i="48"/>
  <c r="Q62" i="48" s="1"/>
  <c r="K31" i="47"/>
  <c r="E139" i="49" l="1"/>
  <c r="J139" i="49"/>
  <c r="D31" i="40" s="1"/>
  <c r="E31" i="40" s="1"/>
  <c r="H61" i="48"/>
  <c r="Q61" i="48"/>
  <c r="H62" i="48"/>
  <c r="Q59" i="48"/>
  <c r="R63" i="48"/>
  <c r="Q63" i="48"/>
  <c r="R59" i="48"/>
  <c r="R61" i="48"/>
  <c r="H59" i="48"/>
  <c r="H60" i="48"/>
  <c r="H63" i="48"/>
  <c r="Q60" i="48"/>
  <c r="R60" i="48"/>
  <c r="K35" i="47"/>
  <c r="K26" i="47"/>
  <c r="K22" i="47"/>
  <c r="K21" i="47"/>
  <c r="K17" i="47"/>
  <c r="H64" i="48" l="1"/>
  <c r="R64" i="48"/>
  <c r="Q64" i="48"/>
  <c r="K51" i="47"/>
  <c r="G63" i="47"/>
  <c r="N63" i="47" s="1"/>
  <c r="G62" i="47"/>
  <c r="N62" i="47" s="1"/>
  <c r="G61" i="47"/>
  <c r="N61" i="47" s="1"/>
  <c r="G60" i="47"/>
  <c r="N60" i="47" s="1"/>
  <c r="G59" i="47"/>
  <c r="I138" i="46"/>
  <c r="I137" i="46"/>
  <c r="I136" i="46"/>
  <c r="C20" i="40" l="1"/>
  <c r="D20" i="40" s="1"/>
  <c r="E20" i="40" s="1"/>
  <c r="F6" i="40"/>
  <c r="F8" i="40" s="1"/>
  <c r="G64" i="47"/>
  <c r="H62" i="47" s="1"/>
  <c r="N59" i="47"/>
  <c r="I139" i="46"/>
  <c r="J137" i="46" s="1"/>
  <c r="Q59" i="47" l="1"/>
  <c r="N64" i="47"/>
  <c r="R61" i="47" s="1"/>
  <c r="H60" i="47"/>
  <c r="H63" i="47"/>
  <c r="Q61" i="47"/>
  <c r="Q63" i="47"/>
  <c r="Q62" i="47"/>
  <c r="H61" i="47"/>
  <c r="Q60" i="47"/>
  <c r="H59" i="47"/>
  <c r="E138" i="46"/>
  <c r="J138" i="46"/>
  <c r="E137" i="46"/>
  <c r="J136" i="46"/>
  <c r="E136" i="46"/>
  <c r="R62" i="47" l="1"/>
  <c r="R60" i="47"/>
  <c r="R63" i="47"/>
  <c r="H64" i="47"/>
  <c r="R59" i="47"/>
  <c r="Q64" i="47"/>
  <c r="C19" i="40" s="1"/>
  <c r="D19" i="40" s="1"/>
  <c r="J139" i="46"/>
  <c r="D30" i="40" s="1"/>
  <c r="E139" i="46"/>
  <c r="E148" i="36"/>
  <c r="E19" i="40" l="1"/>
  <c r="E30" i="40"/>
  <c r="E7" i="40"/>
  <c r="R64" i="47"/>
  <c r="K35" i="37"/>
  <c r="E6" i="40" l="1"/>
  <c r="E8" i="40" s="1"/>
  <c r="K31" i="37"/>
  <c r="K26" i="37"/>
  <c r="K22" i="37"/>
  <c r="K21" i="37"/>
  <c r="K17" i="37"/>
  <c r="J51" i="37" l="1"/>
  <c r="F54" i="37" s="1"/>
  <c r="K51" i="37"/>
  <c r="F55" i="37" s="1"/>
  <c r="G63" i="37"/>
  <c r="N63" i="37" s="1"/>
  <c r="G62" i="37"/>
  <c r="N62" i="37" s="1"/>
  <c r="G61" i="37"/>
  <c r="N61" i="37" s="1"/>
  <c r="G60" i="37"/>
  <c r="N60" i="37" s="1"/>
  <c r="G59" i="37"/>
  <c r="N59" i="37" s="1"/>
  <c r="H138" i="36"/>
  <c r="H137" i="36"/>
  <c r="H136" i="36"/>
  <c r="H139" i="36" l="1"/>
  <c r="I137" i="36" s="1"/>
  <c r="E136" i="36" l="1"/>
  <c r="I136" i="36"/>
  <c r="I138" i="36"/>
  <c r="C8" i="40"/>
  <c r="G64" i="37" l="1"/>
  <c r="Q59" i="37" s="1"/>
  <c r="H60" i="37" l="1"/>
  <c r="Q60" i="37"/>
  <c r="Q61" i="37"/>
  <c r="Q62" i="37"/>
  <c r="Q63" i="37"/>
  <c r="H59" i="37"/>
  <c r="E137" i="36"/>
  <c r="E138" i="36"/>
  <c r="H63" i="37"/>
  <c r="H62" i="37"/>
  <c r="H61" i="37"/>
  <c r="N64" i="37"/>
  <c r="E139" i="36" l="1"/>
  <c r="R59" i="37"/>
  <c r="R61" i="37"/>
  <c r="R62" i="37"/>
  <c r="R60" i="37"/>
  <c r="R63" i="37"/>
  <c r="Q64" i="37"/>
  <c r="C18" i="40" s="1"/>
  <c r="I139" i="36"/>
  <c r="H64" i="37"/>
  <c r="D18" i="40" l="1"/>
  <c r="E18" i="40" s="1"/>
  <c r="D6" i="40"/>
  <c r="D29" i="40"/>
  <c r="D7" i="40" s="1"/>
  <c r="R64" i="37"/>
  <c r="D8" i="40" l="1"/>
  <c r="E29" i="40"/>
</calcChain>
</file>

<file path=xl/sharedStrings.xml><?xml version="1.0" encoding="utf-8"?>
<sst xmlns="http://schemas.openxmlformats.org/spreadsheetml/2006/main" count="3547" uniqueCount="812">
  <si>
    <t>OFICINA DE CONTROL INTERNO</t>
  </si>
  <si>
    <t>CUMPLIMIENTO</t>
  </si>
  <si>
    <t>LIDER</t>
  </si>
  <si>
    <t>Recursos Informáticos y Educativos</t>
  </si>
  <si>
    <t>SITIO DE PUBLICACIÓN</t>
  </si>
  <si>
    <t>DATOS DE PUBLICACIÓN (Página Web)</t>
  </si>
  <si>
    <t>INDICADOR ITN</t>
  </si>
  <si>
    <t>Divulgación de la información pública</t>
  </si>
  <si>
    <t>Gestión de Documentos</t>
  </si>
  <si>
    <t>Secretaria General</t>
  </si>
  <si>
    <t>Divulgación de la gestión administrativa</t>
  </si>
  <si>
    <t>SEGUIMIENTO AL PLAN  DE ATENCIÓN AL CIUDADANO Y TRANSPARENCIA ORGANIZACIONAL</t>
  </si>
  <si>
    <t>SUB-INDICADOR ITN</t>
  </si>
  <si>
    <t>ACCIONES PERMANENTES</t>
  </si>
  <si>
    <t>Cumplimiento</t>
  </si>
  <si>
    <t>Observaciones</t>
  </si>
  <si>
    <t>CUMPLE</t>
  </si>
  <si>
    <t>NO CUMPLE</t>
  </si>
  <si>
    <t>PARCIAL</t>
  </si>
  <si>
    <t>TOTAL</t>
  </si>
  <si>
    <t xml:space="preserve">FECHA CORTE DE INFORME: </t>
  </si>
  <si>
    <t>FECHA DE PUBLICACIÓN DE SEGUIMIENTO</t>
  </si>
  <si>
    <t>ENLACE DE PUBLICACIÓN (Inicial)</t>
  </si>
  <si>
    <t>ENLACE PÚBLICACIÓN (Última modificación)</t>
  </si>
  <si>
    <t>FECHA DE MODIFICACIÓN (Última modificación)</t>
  </si>
  <si>
    <t>Activos de información</t>
  </si>
  <si>
    <t>Condiciones institucionales para la divulgación de información</t>
  </si>
  <si>
    <t>Vicerrectoría de Responsabilidad Social y Bienestar Universitario</t>
  </si>
  <si>
    <t>Disposición a la apertura de datos</t>
  </si>
  <si>
    <t>Publicación del plan estratégico
http://www.utp.edu.co/pdi/que-es-el-plan-de-desarrollo-institucional.html</t>
  </si>
  <si>
    <t>Sección de Bienes y Suministros</t>
  </si>
  <si>
    <t>Información general en el sitio web</t>
  </si>
  <si>
    <t>Información de planeación y gestión en el sitio web</t>
  </si>
  <si>
    <t>Publicación de los informes de gestión
http://www.utp.edu.co/audienciapublica/informe-de-gestion.html</t>
  </si>
  <si>
    <t>Información de Talento Humano en el sitio web</t>
  </si>
  <si>
    <t>Gestión del Talento Humano</t>
  </si>
  <si>
    <t>Publicación de las convocatorias de personal
http://www.utp.edu.co/contratacion/sitio/7/convocatorias-personal</t>
  </si>
  <si>
    <t>Gestión de Talento Humano</t>
  </si>
  <si>
    <t>Información sobre control interno y externo en el sitio web</t>
  </si>
  <si>
    <t>Información de estrategias y medidas de transparencia en el sitio web</t>
  </si>
  <si>
    <t>Información misional educativa</t>
  </si>
  <si>
    <t>Vicerrectoría Académica</t>
  </si>
  <si>
    <t>Secretaría General</t>
  </si>
  <si>
    <t xml:space="preserve">Divulgación de la gestión presupuestal y financiera </t>
  </si>
  <si>
    <t>Información de gestión financiera en el sitio web</t>
  </si>
  <si>
    <t>Publicación de información sobre presupuesto:
- Aprobado http://www.utp.edu.co/vicerrectoria/administrativa/presupuesto-aprobado.html
- Seguimiento http://www.utp.edu.co/vicerrectoria/administrativa/ejecucion-presupuestal.html</t>
  </si>
  <si>
    <t>Información sobre contratación pública</t>
  </si>
  <si>
    <t>Vicerrectoría Administrativa y Financiera</t>
  </si>
  <si>
    <t xml:space="preserve">Divulgación de trámites y servicio al ciudadano </t>
  </si>
  <si>
    <t>Información y disposición sobre trámites</t>
  </si>
  <si>
    <t>Información general de servicio al ciudadano</t>
  </si>
  <si>
    <t>Plataforma Virtual de gestión de trámites educativos (interna)</t>
  </si>
  <si>
    <t>Elaboración y difusión semestral de elementos informativos de la oferta académica y los cronogramas establecidos a los diferentes grupos de Interés.</t>
  </si>
  <si>
    <t>Medidas y estrategias para la transparencia</t>
  </si>
  <si>
    <t>Comisión de Ética y Buen Gobierno</t>
  </si>
  <si>
    <t>Gestión de la planeación</t>
  </si>
  <si>
    <t>Transparencia/anticorrupción / medidas anticorrupción</t>
  </si>
  <si>
    <t>Seguimiento al Plan de Desarrollo Institucional y verificación de la calidad de la información reportada y publicarla a través de la página web.</t>
  </si>
  <si>
    <t>Políticas y comportamiento ético organizacional</t>
  </si>
  <si>
    <t>Contenidos mínimos de lineamientos éticos y de buen Gobierno</t>
  </si>
  <si>
    <t>Responsabilidad Social Universitaria</t>
  </si>
  <si>
    <t>Contenidos mínimos del Manual de Contratación</t>
  </si>
  <si>
    <t>Planeación contractual</t>
  </si>
  <si>
    <t>Ejecución Contractual</t>
  </si>
  <si>
    <t>Reporte de información contractual al SECOP</t>
  </si>
  <si>
    <t>Componente de Desarrollo Humano y Organizacional incluido en el Plan de Desarrollo Institucional</t>
  </si>
  <si>
    <t>Coherencia en las funciones y competencias de los servidores públicos</t>
  </si>
  <si>
    <t>Evaluación y seguimiento al desempeño</t>
  </si>
  <si>
    <t xml:space="preserve">Vicerrectoría Académica </t>
  </si>
  <si>
    <t>Capacitaciones</t>
  </si>
  <si>
    <t>Programa de inducción y reinducción administrativa</t>
  </si>
  <si>
    <t>Inducción docente</t>
  </si>
  <si>
    <t>Desarrollo Institucional</t>
  </si>
  <si>
    <t>Revisión de Procedimientos, servicios y espacios físicos para atención prioritaria</t>
  </si>
  <si>
    <t xml:space="preserve">Sistema de peticiones, quejas, reclamos y sugerencias-PQRS </t>
  </si>
  <si>
    <t>Condiciones institucionales del sistema de PQRS</t>
  </si>
  <si>
    <t>Rendición de Cuentas</t>
  </si>
  <si>
    <t>Informe de gestión</t>
  </si>
  <si>
    <t>Condiciones institucionales para la Rendición de cuentas.</t>
  </si>
  <si>
    <t>Espacios de diálogo para la Rendición de cuentas a la ciudadanía: Audiencia de rendición de cuentas (Presencial)</t>
  </si>
  <si>
    <t>Control institucional</t>
  </si>
  <si>
    <t>Sanciones disciplinarias y fiscales</t>
  </si>
  <si>
    <t>Entrega de información a organismos de regulación y control educativo</t>
  </si>
  <si>
    <t>Control interno de gestión y disciplinario</t>
  </si>
  <si>
    <t>Acciones adelantadas sobre obligaciones a medidas en pro de la transparencia</t>
  </si>
  <si>
    <t>Resultado de la medición de satisfacción del usuario</t>
  </si>
  <si>
    <t>Auditorias</t>
  </si>
  <si>
    <t>FECHA DE INICIO</t>
  </si>
  <si>
    <t>FECHA DE FINALIZACIÓN</t>
  </si>
  <si>
    <t>Publicar los Activos de Información de cada Proceso, en el portal Web de la Institución.</t>
  </si>
  <si>
    <t>Control Interno Disciplinario</t>
  </si>
  <si>
    <t>FECHA DE PUBLICACIÓN DEL PACTO (Inicial)</t>
  </si>
  <si>
    <t>EN  PROCESO</t>
  </si>
  <si>
    <t>Admisiones, Registro y Control Académico</t>
  </si>
  <si>
    <t>Comisión de Ética y Buen Gobierno (Gestión de Talento Humano)</t>
  </si>
  <si>
    <t>CRITERIO</t>
  </si>
  <si>
    <t>PORCENTAJE CUMPLIMIENTO</t>
  </si>
  <si>
    <t>CUMPLIMIENTO BAJO</t>
  </si>
  <si>
    <t>CUMPLIMIENTO MEDIO</t>
  </si>
  <si>
    <t>CUMPLIMIENTO ALTO</t>
  </si>
  <si>
    <t>80-100</t>
  </si>
  <si>
    <t>El porcentaje de cumplimiento se obtiene de la sumatoria de las actividades "CUMPLEN" y "PARCIAL" sobre el total de actividades</t>
  </si>
  <si>
    <t>SIGER
Sistema de Gerencia del Plan de Desarrollo</t>
  </si>
  <si>
    <t>LINEA</t>
  </si>
  <si>
    <t>CODIGO DE COLOR PARA LOS FACTORES</t>
  </si>
  <si>
    <t>ESTRATEGIA</t>
  </si>
  <si>
    <t>Divulgación
de la
información
pública</t>
  </si>
  <si>
    <t>Planeación</t>
  </si>
  <si>
    <t>Estructura orgánica</t>
  </si>
  <si>
    <t>0-59</t>
  </si>
  <si>
    <t>60-79</t>
  </si>
  <si>
    <t>RESULTADO GLOBAL DEL PACTO</t>
  </si>
  <si>
    <t>RESULTADO DEL PLAN DE ACCIÓN</t>
  </si>
  <si>
    <t>Plan de Acción</t>
  </si>
  <si>
    <t>Acciones Permanentes</t>
  </si>
  <si>
    <t>Ponderador</t>
  </si>
  <si>
    <t>Resultados Abril</t>
  </si>
  <si>
    <t>Resultados Agosto</t>
  </si>
  <si>
    <t>RESULTADO DE ACCIONES PERMANENTES</t>
  </si>
  <si>
    <t>CONCEPTO GENERAL</t>
  </si>
  <si>
    <t>CUMPLIMIENTO DE PACTO</t>
  </si>
  <si>
    <t>FECHA DE SEGUIMIENTO (Comité Control Interno)</t>
  </si>
  <si>
    <t xml:space="preserve">OBSERVACIONES </t>
  </si>
  <si>
    <t>Mecanismos para la Transparencia y el Acceso a la Información</t>
  </si>
  <si>
    <t>N.a</t>
  </si>
  <si>
    <t xml:space="preserve"> Cumplimiento a Art. 9 Resolución 12161/2016</t>
  </si>
  <si>
    <t xml:space="preserve"> Cumplimiento a Art. 9 Resolución 12161/2017</t>
  </si>
  <si>
    <t>Cumplimiento a Art. 9 Resolución 12161/2018</t>
  </si>
  <si>
    <t xml:space="preserve"> Cumplimiento a Art. 9 Resolución 12161/2015</t>
  </si>
  <si>
    <t>Mecanismos para Mejorar la atención al ciudadano</t>
  </si>
  <si>
    <t>Medición de la satisfacción del usuario</t>
  </si>
  <si>
    <t>Racionalización de trámites</t>
  </si>
  <si>
    <t>Rendición de cuentas</t>
  </si>
  <si>
    <t xml:space="preserve">Gestión del Riesgo de corrupción </t>
  </si>
  <si>
    <t>Iniciativas Adicionales</t>
  </si>
  <si>
    <t>Seleccionar</t>
  </si>
  <si>
    <t>OFICINA DE PLANEACIÓN Y OFICINA DE CONTROL INTERNO</t>
  </si>
  <si>
    <t>INICIO</t>
  </si>
  <si>
    <t>Mapa de riesgos</t>
  </si>
  <si>
    <t>Publicación del plan de compras (formato Excel)
http://www.utp.edu.co/contratacion/sitio/5/plan-de-compras</t>
  </si>
  <si>
    <t>Trámites y servicios SUIT y Cumplimiento requisitos del Gobierno en línea (GEL)</t>
  </si>
  <si>
    <t xml:space="preserve">Jurídica </t>
  </si>
  <si>
    <t xml:space="preserve">Planeación </t>
  </si>
  <si>
    <t>Riesgos de corrupción</t>
  </si>
  <si>
    <t xml:space="preserve"> Control Interno</t>
  </si>
  <si>
    <t>Control Interno</t>
  </si>
  <si>
    <t>Coordinadores de Objetivo
 Planeación</t>
  </si>
  <si>
    <t xml:space="preserve"> Planeación</t>
  </si>
  <si>
    <t>Instrumentos de la Gestión de Información Pública</t>
  </si>
  <si>
    <t xml:space="preserve">Publicación de información institucional
http://www.utp.edu.co/institucional/
</t>
  </si>
  <si>
    <t xml:space="preserve">Publicación de la ley,  mediante la cual se creó la Universidad Tecnológica de Pereira
http://www.utp.edu.co/secretaria/leyes/383/ley-41-de-1958
</t>
  </si>
  <si>
    <t xml:space="preserve">Publicación de estatuto General
http://www.utp.edu.co/secretaria/25/estatuto-general
</t>
  </si>
  <si>
    <t xml:space="preserve">Publicación de Estatuto docente
http://www.utp.edu.co/secretaria/3/estatuto-docente
</t>
  </si>
  <si>
    <t xml:space="preserve">Publicación del Reglamento estudiantil
http://www.utp.edu.co/secretaria/2/reglamento-estudian
</t>
  </si>
  <si>
    <t>Publicación de información sobre Manuales de Funciones y Responsabilidades del área administrativa
http://www.utp.edu.co/gestioncalidad/sin-categoria/43/documentacion-iso-9001-gp-1000
http://www.utp.edu.co/vicerrectoria/administrativa/gestion-talento-humano/manuales-de-funciones.html</t>
  </si>
  <si>
    <t>Control Interno Disciplinario  http://www.utp.edu.co/gestioncalidad/sin-categoria/186/rectoria</t>
  </si>
  <si>
    <t xml:space="preserve">Actualización de la Información sobre la acreditación de programas
http://www.utp.edu.co/vicerrectoria/academica/programas-en-proceso-de-autoevaluacion.html
</t>
  </si>
  <si>
    <t xml:space="preserve">Información de los programas académicos de la Universidad
http://www.utp.edu.co/registro/17/pregrado
</t>
  </si>
  <si>
    <t>Vicerrectoría de Investigaciones, Innovación y Extensión</t>
  </si>
  <si>
    <t xml:space="preserve">Publicación de las licitaciones y convocatorias
http://www.utp.edu.co/contratacion/
</t>
  </si>
  <si>
    <t xml:space="preserve"> Jurídica 
Compra de Bienes y Suministros
</t>
  </si>
  <si>
    <t xml:space="preserve">Publicación de información sobre estados financieros y contables
http://www.utp.edu.co/vicerrectoria/administrativa/gestion-financiera/gestion-contable.html
</t>
  </si>
  <si>
    <t>Gestión Contable</t>
  </si>
  <si>
    <t xml:space="preserve">Publicación Mapa de riesgos institucional que incorpora riesgos de corrupción
http://www.utp.edu.co/meci/plan-de-manejo-de-riesgos.html
</t>
  </si>
  <si>
    <t xml:space="preserve">Grupo de Gestión de Riesgos
Comité de Control Interno
</t>
  </si>
  <si>
    <t>Estatuto de contratación 
http://www.utp.edu.co/secretaria/29/estatuto-contratacion</t>
  </si>
  <si>
    <t>Procedimientos relacionados con asesoría con precontractual, contractual y pos contractual; elaboración, aprobación y control de convenios 
http://www.utp.edu.co/gestioncalidad/documentos-procesos/4/1/Rectoria</t>
  </si>
  <si>
    <t xml:space="preserve">Procedimientos relacionados con contratación en
Compras de Bienes y Suministros
http://www.utp.edu.co/gestioncalidad/documentos-procesos/4/1/Financiera
</t>
  </si>
  <si>
    <t>Compras de Bienes y Suministros</t>
  </si>
  <si>
    <t>Plan de compras</t>
  </si>
  <si>
    <t xml:space="preserve"> Jurídica 
Compras de Bienes y Suministros</t>
  </si>
  <si>
    <t>Manuales de funciones y responsabilidades de los funcionarios administrativos que contemplan las competencias</t>
  </si>
  <si>
    <t>Procesos de vinculación  de personal administrativo de acuerdo al estatuto de carrera administrativa y de personal transitorio de acuerdo a la resolución 606 de 2013 al Estatuto Administrativo.</t>
  </si>
  <si>
    <t>Procesos de vinculación  de personal  docente de acuerdo al Estatuto Docente.</t>
  </si>
  <si>
    <t xml:space="preserve">Procesos de elecciones conforme al Régimen electoral
http://www.utp.edu.co/secretaria/7/regimen-electoral
</t>
  </si>
  <si>
    <t xml:space="preserve">Gestión del Talento Humano
</t>
  </si>
  <si>
    <t>Evaluación anual de competencias de funcionarios administrativos de acuerdo a las normas vigentes</t>
  </si>
  <si>
    <t>Evaluación anual docente de acuerdo al estatuto docente</t>
  </si>
  <si>
    <t>Plan de capacitación anual por dependencias</t>
  </si>
  <si>
    <t xml:space="preserve">Plan de capacitación docente 
http://www.utp.edu.co/vicerrectoria/academica/capacitacion-docente
Formación postgraduada
http://www.utp.edu.co/vicerrectoria/academica/formacion-posgraduada.html
</t>
  </si>
  <si>
    <t xml:space="preserve">Procedimientos establecidos de Control Interno Disciplinario
http://www.utp.edu.co/gestioncalidad/documentos-procesos/4/1/Rectoria
</t>
  </si>
  <si>
    <t xml:space="preserve">Reporte de información a:
-Contaduría General de la Nación (CHIP)
- Contraloría General de la Republica (SIRECI)
- Ministerio de Educación (SNIES)
- Departamento Administrativo Función Pública (MECI)
- Ministerio de Justicia (Ekogui)
- DIAN
</t>
  </si>
  <si>
    <t xml:space="preserve">Planeación
Jurídica
Gestión Contable
 Control Interno
</t>
  </si>
  <si>
    <t xml:space="preserve">Sistema Integral de Gestión </t>
  </si>
  <si>
    <t>Programa de auditoria  de Control Interno</t>
  </si>
  <si>
    <t>Medición de la satisfacción de los usuarios  del sistema integral de gestión para la vigencia</t>
  </si>
  <si>
    <t xml:space="preserve">Portal Web para niños
http://www.utp.edu.co/portalinfantil/
</t>
  </si>
  <si>
    <t xml:space="preserve">Enlace página web principal de transparencia y acceso a la información
http://www.utp.edu.co/atencionalciudadano/transparencia-y-acceso-a-informacion-publica.html
</t>
  </si>
  <si>
    <t xml:space="preserve">Información sobre eventos institucionales
http://www.utp.edu.co/auditorios/calendario-de-eventos
</t>
  </si>
  <si>
    <t>Gestión de Tecnologías Informáticas y Sistemas de Información</t>
  </si>
  <si>
    <t>Reglamento de la audiencia pública de rendición de cuentas (resolución 436 de 2015 http://www.utp.edu.co/utprindecuentas/reglamento-de-audiencia.html)</t>
  </si>
  <si>
    <t>Procedimiento 113-PDI-10 - Coordinación de la Audiencia Pública de Rendición de Cuentas</t>
  </si>
  <si>
    <t xml:space="preserve">Página Web de UTP Rinde Cuentas
http://www.utp.edu.co/utprindecuentas/
Retroalimentación de la gestión UTP
http://www.utp.edu.co/utprindecuentas/retroalimenta-la-gestion-de-la-utp.html
Audiencias públicas
http://www.utp.edu.co/utprindecuentas/audiencias-publicas-anteriores.html
</t>
  </si>
  <si>
    <t xml:space="preserve">Promoción  social
- Apoyos socio-económicos para la permanencia y el egreso exitoso.
- Atención integral y diferencial a grupos poblacionales específicos.
Servicio social universitario y voluntariado
- Servicio social.
- Voluntariado social universitario
</t>
  </si>
  <si>
    <t>Programa Acompañamiento Integral PAI</t>
  </si>
  <si>
    <t xml:space="preserve">Formación para la responsabilidad social y el desarrollo humano
- Formación para la inclusión de la población en situación de discapacidad
- Programa formarse. (Formación en responsabilidad social educativa y externa)
Cátedra institucional en responsabilidad social, ética y universidad.
- Inserción de la perspectiva de género en la vida universidad
</t>
  </si>
  <si>
    <t>Servicio de acompañamiento a estudiantes con discapacidad auditiva y sensorial</t>
  </si>
  <si>
    <t>Sistema en Salud y Seguridad en el Trabajo (Política y Objetivos SST, matriz de riesgos y peligros, plan de seguridad vial, plan de emergencias y emergencias ambientales)</t>
  </si>
  <si>
    <t>Canales de denuncias de  corrupción (01-8000-966781 opción 3, denunciascorrupcion@utp.edu.co, sistema PQRS)</t>
  </si>
  <si>
    <t xml:space="preserve">Rendición de Cuentas permanente </t>
  </si>
  <si>
    <t>Programa de auditoria gestión integral de Gestión</t>
  </si>
  <si>
    <t xml:space="preserve">Publicación en la página Web de la Universidad:
- Última actualización - Mapa del sitio - http://www.utp.edu.co/principal/mapa.php
- Preguntas frecuentes - http://www.utp.edu.co/faqs/
</t>
  </si>
  <si>
    <t>Condiciones institucionales para el Talento Humano</t>
  </si>
  <si>
    <t>Plan Institucional de Archivo PINAR UTP</t>
  </si>
  <si>
    <t>Elaboración de los Instrumentos de Gestión de la Información</t>
  </si>
  <si>
    <t>El porcentaje de avance se obtiene de la sumatoria de las actividades "En proceso" y "Finalizadas" sobre el total de actividades, dando un valor de 100% a las finalizadas, 60% a las que se encuentran en proceso, 20 % a las están vencidas con avance y 0% a las que se encuentran vencidas sin avance o no iniciadas.</t>
  </si>
  <si>
    <t>Programa anual de auditorias internas al Sistema Integral de Gestión</t>
  </si>
  <si>
    <t xml:space="preserve">Informe general auditorias internas al Sistema Integral de Gestión </t>
  </si>
  <si>
    <t>Cumplimento Art. 1 Nral.1 y 3 Res. 1220/2016</t>
  </si>
  <si>
    <t>Cumplimento Art. 1 Nral.1 y 3 Res. 1220/2017</t>
  </si>
  <si>
    <t>Cumplimento Art. 6 Res. 1220/2016</t>
  </si>
  <si>
    <t>Cumplimento Art. 1 Nral. 4 al 9 y Art. 3 Res. 1220/2016</t>
  </si>
  <si>
    <t>Gestión de la Contratación</t>
  </si>
  <si>
    <t>RECOMENDACIÓN DE CONTROL INTERNO</t>
  </si>
  <si>
    <t>FINALIZADAS</t>
  </si>
  <si>
    <t>Totales</t>
  </si>
  <si>
    <t>PONDERADOR</t>
  </si>
  <si>
    <t>Resultado</t>
  </si>
  <si>
    <t>Ejecución del Plan Institucional de Archivo</t>
  </si>
  <si>
    <t>EVALUACIÓN</t>
  </si>
  <si>
    <t>Recomendación Control Interno</t>
  </si>
  <si>
    <t>OBSERVACIONES POR PARTE DEL RESPONSABLE</t>
  </si>
  <si>
    <t>VENCIDAS CON AVANCE</t>
  </si>
  <si>
    <t>VENCIDAS SIN AVANCE</t>
  </si>
  <si>
    <t>NO INICIADAS</t>
  </si>
  <si>
    <t>Evalución</t>
  </si>
  <si>
    <t>https://planea.utp.edu.co/oficina-de-planeacion/plan-de-atencion-al-ciudadano-y-transparencia-organizacional.html</t>
  </si>
  <si>
    <t>Total Acciones</t>
  </si>
  <si>
    <t>Ninguna</t>
  </si>
  <si>
    <t>RESPONSABLE</t>
  </si>
  <si>
    <t>AVANCE</t>
  </si>
  <si>
    <t>CUMPLIMIENTO CUALITATIVO</t>
  </si>
  <si>
    <t>ABRIL</t>
  </si>
  <si>
    <t>AGOSTO</t>
  </si>
  <si>
    <t>Para el calculo del cumplimiento del Plan de Accion, se establecio que:</t>
  </si>
  <si>
    <t>CORTE</t>
  </si>
  <si>
    <t>30 DE ABRIL</t>
  </si>
  <si>
    <t>31 DE AGOSTO</t>
  </si>
  <si>
    <t>31 DE DICIEMBRE</t>
  </si>
  <si>
    <t>AVANCE MÁXIMO A LOGRAR EN EL CORTE</t>
  </si>
  <si>
    <t>OBSERVACIÓN</t>
  </si>
  <si>
    <t>Si el valor de avance obtenido en el periodo es superior a 33.33 se establece un cumplimiento de 100%, en caso contrario se establece una regla de tres para definir el avance</t>
  </si>
  <si>
    <t>Si el valor de avance obtenido en el periodo es superior a 66.66 se establece un cumplimiento de 100%, en caso contrario se establece una regla de tres para definir el avance</t>
  </si>
  <si>
    <t>DATOS CONTROL</t>
  </si>
  <si>
    <t>RESULTADOS DE AVANCE</t>
  </si>
  <si>
    <t>Para el calculo del cumplimiento del Plan de Accion, se establecio que:
Corte de abril, el maximo avance de 33.33% dando un cumplimiento de 100%
Corte agosto, el maximo avance es de 66.66%, dando un cumplimiento de 100%
Corte Diciembre,el maximo avance es de 100%, dando un cumplimiento de 100%</t>
  </si>
  <si>
    <t>RECOMENDACIONES</t>
  </si>
  <si>
    <t xml:space="preserve">LINEA </t>
  </si>
  <si>
    <t>ACCIONES</t>
  </si>
  <si>
    <t>Grupo de Gestión de Riesgos</t>
  </si>
  <si>
    <t>Grupo Técnico de Seguridad de la información</t>
  </si>
  <si>
    <t>Recursos Informáticos y Educativos
CRIE</t>
  </si>
  <si>
    <t xml:space="preserve">Vicerrectoría Administrativa y Financiera - 
Gestión Organizacional </t>
  </si>
  <si>
    <t>Comisión ética y Buen Gobierno Gestión Talento Humano</t>
  </si>
  <si>
    <t>Procesos de capacitación en buenas prácticas</t>
  </si>
  <si>
    <t>Equipo Técnico de Revisión de Trámites</t>
  </si>
  <si>
    <t>Gestión de la Comunicación y Promoción Institucional</t>
  </si>
  <si>
    <t xml:space="preserve">Discapacidad </t>
  </si>
  <si>
    <t>Planeación
Gestión Estratégica del campus</t>
  </si>
  <si>
    <t xml:space="preserve">Sistema de Información </t>
  </si>
  <si>
    <t>Buen Gobierno</t>
  </si>
  <si>
    <t>Gestión de la comunicación y promoción</t>
  </si>
  <si>
    <t>Publicación de activos de información
http://www.utp.edu.co/gestioncalidad/sin-categoria/391/activos-de-informacion-utp
http://www.utp.edu.co/gestioncalidad/sin-categoria/451/activos-de-informacion-del-alcance</t>
  </si>
  <si>
    <t>Código de integridad</t>
  </si>
  <si>
    <t>FECHA DE SEGUIMIENTO
 (Comité Control Interno)</t>
  </si>
  <si>
    <t>DATOS DE PUBLICACIÓN 
(Página Web)</t>
  </si>
  <si>
    <t>NOTA</t>
  </si>
  <si>
    <t>Política de Comunicación - Acuerdo Consejo Superior 28 de 2014 "Por medio de la cual se adopta la política de comunicaciones y se dictan otras disposiciones"</t>
  </si>
  <si>
    <t>Gestión de la comunicación y promoción institucional</t>
  </si>
  <si>
    <t>Grupo Técnico para el Sistema de Gestión de Seguridad de la información
(Gestión del sistema integral)</t>
  </si>
  <si>
    <t>Grupo Técnico para el Sistema de Gestión de Seguridad de la información (Gestión del sistema integral)</t>
  </si>
  <si>
    <t>Se ajustó de acuerdo a información del CRIE, ellos no son Centro, teniendo en cuenta el acurdo 14</t>
  </si>
  <si>
    <t>Publicación de normatividad interna vigente
http://www.utp.edu.co/secretaria/25/estatuto-general
http://www.utp.edu.co/secretaria/11/resoluciones-generales</t>
  </si>
  <si>
    <t>Se ajustó de acuerdo a las indicaciones dadas por CI</t>
  </si>
  <si>
    <t>Publicación actas del Comité Institucional de Control Interno:  https://www.utp.edu.co/controlinterno/sin-categoria/7/comite-institucional-de-control-interno</t>
  </si>
  <si>
    <t>Informacion sobre el Modelo Estandar de Control Interno MECI:
https://www.utp.edu.co/meci/que-es-el-meci.html</t>
  </si>
  <si>
    <t>Nueva acción</t>
  </si>
  <si>
    <t>Publicación de enlaces a entes de control: https://www.utp.edu.co/controlinterno/sin-categoria/137/entes-de-control</t>
  </si>
  <si>
    <t>Cumplimiento a Art. 9 Resolución del MEN 12161/2015</t>
  </si>
  <si>
    <t>Publicación del informe de gestion contractual rendido a la Contraloria General de la Republica por la plataforma SIRECI:
https://www.utp.edu.co/controlinterno/rendicion-de-la-cuenta/131/informe-gestion-contractual</t>
  </si>
  <si>
    <t>Publicación de informes rendidos a la Contraloria General de la Republica por la plataforma SIRECI:
Rendicion anual de la cuenta: https://www.utp.edu.co/controlinterno/rendicion-de-la-cuenta/23/informes-rendicion-de-cuenta-anual</t>
  </si>
  <si>
    <t>Publicacion de enlace a informes de auditoria emitidos por la Contraloria General de la Republica: https://www.utp.edu.co/controlinterno/informes/208/contraloria-general-de-la-republica</t>
  </si>
  <si>
    <t>Publicación Mapa de riesgos institucional que incorpora riesgos de corrupción
https://www.utp.edu.co/meci/plan-de-manejo-de-riesgos.html</t>
  </si>
  <si>
    <t>Equipo de Gestión de Riesgos</t>
  </si>
  <si>
    <t>Gestión del sistema integral
Gestión del Talento Humano</t>
  </si>
  <si>
    <t>Publicación de informes :
- Sistema de control interno http://www.utp.edu.co/controlinterno/sci/17/informes
- Otros http://www.utp.edu.co/controlinterno/informes/202/cuatrimestral-sci</t>
  </si>
  <si>
    <t>Se reubico el contenido en esta acción y se eliminó del sub-indicador "Información sobre control interno y externo en el sitio web"</t>
  </si>
  <si>
    <t>Publicacion de informes emitidos por la Oficina de Control Interno:
Informe de evaluación de control interno (Art.9. L.1474/2011) - https://www.utp.edu.co/controlinterno/informes/202/estado-del-sci
Otros reportes - Informe anual del Sistema de Control Interno - https://www.utp.edu.co/controlinterno/sci/17/informe-sci
Informe de Control Interno Contable - https://www.utp.edu.co/controlinterno/informes/228/evaluacion-del-control-interno-contable
Austeridad del Gasto - https://www.utp.edu.co/controlinterno/informes/29/austeridad-y-eficiencia-en-el-gasto-publico
Seguimiento a la Administración de Riesgos - https://www.utp.edu.co/controlinterno/informes/204/seguimiento-administracion-de-riesgos
Seguimiento al Sistema PQR - https://www.utp.edu.co/controlinterno/informes/205/seguimiento-al-sistema-pqr
Informes de Audiencia Pública de rendición de cuentas - https://www.utp.edu.co/controlinterno/informes/227/evaluacion-audiencia-publica</t>
  </si>
  <si>
    <t>Publicación del plan de mejoramiento suscrito con la Contraloría General de la República y sus seguimientos: 
https://www.utp.edu.co/controlinterno/informes/129/informes-plan-de-mejoramiento</t>
  </si>
  <si>
    <t>Seguimiento PACTO - https://www.utp.edu.co/controlinterno/informes/203/seguimiento-pacto</t>
  </si>
  <si>
    <t>Gestión del sistema integral</t>
  </si>
  <si>
    <t>Planes: https://www.utp.edu.co/controlinterno/sin-categoria/3/planes</t>
  </si>
  <si>
    <t>Informes de auditorías (fichas de auditoria) - https://www.utp.edu.co/controlinterno/informes/206/auditorias-control-interno</t>
  </si>
  <si>
    <t>Sistema de PQR con enlace en la página Web principal de la UTP, que permite:
- Consultar http://www.utp.edu.co/quejasyreclamos/formulario_consulta/consultar
- Informe de QR https://www.utp.edu.co/quejasyreclamos/informes/index</t>
  </si>
  <si>
    <t>Se ajusto de acuerdo a las indicaciones dadas por la Vicerrectoría Administrativa y Financiera</t>
  </si>
  <si>
    <t>Publicación de información sobre los servicios de la Universidad                                                                                       https://www.utp.edu.co/institucional/servicios
https://portafolioservicios.utp.edu.co/</t>
  </si>
  <si>
    <t>Se ajustó de acuerdo a las indicaciones dadas por el CRIE</t>
  </si>
  <si>
    <t>Procedimiento 1115-CIG-19 - Evaluación a la audiencia pública de rendición de cuentas a la ciudadanía:  https://www.utp.edu.co/gestioncalidad/descarga/IDDOCWEB/13335</t>
  </si>
  <si>
    <t>Directrices sobre la gestión de riesgos
https://www.utp.edu.co/meci/directrices-para-la-gestion-de-riesgos.html</t>
  </si>
  <si>
    <t>Procedimiento de administración de riesgos (SGC-PRO-011)
Gestion de riesgos:  https://www.utp.edu.co/meci/gestion-de-riesgos.html</t>
  </si>
  <si>
    <t xml:space="preserve">Vicerrectoria Administrativa y Financiera - 
Gestión del Sistema Integral </t>
  </si>
  <si>
    <t xml:space="preserve">Talento Humano </t>
  </si>
  <si>
    <t xml:space="preserve">Resultado Diciembre </t>
  </si>
  <si>
    <t>DICIEMBRE</t>
  </si>
  <si>
    <t>Publicación de resultados del Plan de desarrollo
(descargable en Excel) http://app4.utp.edu.co/sigu/</t>
  </si>
  <si>
    <t>Esquema de publicación:
http://media.utp.edu.co/atencionalciudadano/archivos/Esquema%20de%20publicaci%C3%B3n%20de%20Informaci%C3%B3n%20Ajustado%20Octubre%20de%202015.pdf</t>
  </si>
  <si>
    <t>Publicación del Plan de desarrollo y sus seguimientos
http://appserver.utp.edu.co/pdi/pdi.jsf</t>
  </si>
  <si>
    <t>Publicación de estadísticas e indicadores institucionales
http://planea.utp.edu.co/estadisticas-e-indicadores/sistema-institucional-estadisticas-e-indicadores.html</t>
  </si>
  <si>
    <t>Publicación del informe general de los resultados de evaluación de competencias 
http://www.utp.edu.co/vicerrectoria/administrativa/gestion-talento-humano/evaluacion-de-competencias.html</t>
  </si>
  <si>
    <t>Publicación de plan de capacitación por dependencias
http://www.utp.edu.co/vicerrectoria/administrativa/gestion-talento-humano/desarrollo-del-talento-humano.html</t>
  </si>
  <si>
    <t>Publicación de los lineamientos para la vinculación del personal administrativo
http://www.utp.edu.co/vicerrectoria/administrativa/gestion-talento-humano/desarrollo-del-talento-humano.html</t>
  </si>
  <si>
    <t>Publicación de información relacionada con la Oficina de Control Interno:
Procedimientos: https://www.utp.edu.co/gestioncalidad/documentos-procesos/4/1/Control-Interno
Manuales:  https://www.utp.edu.co/gestioncalidad/documentos-procesos/8/1/Control-Interno</t>
  </si>
  <si>
    <t>Publicación de matrícula y demás derechos pecuniarios
http://www.utp.edu.co/vicerrectoria/administrativa/informacion-sobre-matriculas-y-derechos-pecuniario.html</t>
  </si>
  <si>
    <t>Publicación de actos administrativos mediante los cuales se aprobaron los valores de matrícula y demás derechos pecuniarios
http://www.utp.edu.co/vicerrectoria/administrativa/informacion-sobre-matriculas-y-derechos-pecuniario.html</t>
  </si>
  <si>
    <t>Información sobre investigación y extensión
http://www.utp.edu.co/vicerrectoria/investigaciones/</t>
  </si>
  <si>
    <t xml:space="preserve">Publicación de los servicios que presta la Vicerrectoría de Responsabilidad Social y Bienestar Universitario http://www.utp.edu.co/vicerrectoria/responsabilidad-social/inicio.html
</t>
  </si>
  <si>
    <t>Publicación sobre acceso a los apoyos socioeconómicos
https://www2.utp.edu.co/vicerrectoria/responsabilidad-social/apoyos-socioeconomicos.html
http://www.utp.edu.co/vicerrectoria/responsabilidad-social/apoyos-socioeconomicos.html</t>
  </si>
  <si>
    <t>Reporte de información al SECOP
http://www.colombiacompra.gov.co/</t>
  </si>
  <si>
    <t>Publicación del PACTO
http://planea.utp.edu.co/oficina-de-planeacion/plan-de-atencion-al-ciudadano-y-transparencia-organizacional.html</t>
  </si>
  <si>
    <t>Publicación de enlace para denuncias por corrupción
http://www.utp.edu.co/quejasyreclamos/es/formulario_peticion/registrar/</t>
  </si>
  <si>
    <t>Publicación de Acuerdos Consejo Superior 
http://www.utp.edu.co/secretaria/articulosfiltro/2017/3
Publicación de Acuerdos Consejo Académico
http://www.utp.edu.co/secretaria/articulosfiltro/2017/</t>
  </si>
  <si>
    <t xml:space="preserve">Operación del Sistema de Peticiones, Quejas y/o Reclamos que incluye denuncias por corrupción
https://pqrs.utp.edu.co/
</t>
  </si>
  <si>
    <t>Resultados componente Gestión de programas académicos del Objetivo institucional de Cobertura con calidad
• Nivel de satisfacción de los estudiantes con los profesores 
• Nivel de satisfacción de los estudiantes con el programa 
• Nivel de satisfacción de los egresados con el programa 
• Nivel de satisfacción de los empleadores con el programa</t>
  </si>
  <si>
    <t>Publicación de Información de trámites y servicios relacionados con el Registro y Control Académico
http://www.utp.edu.co/registro/index.php/31/tramites-y-formularios</t>
  </si>
  <si>
    <t>Documentación del Sistema de gestión de Calidad
http://www.utp.edu.co/gestioncalidad/</t>
  </si>
  <si>
    <t>Publicación del resultado de la medición de satisfacción al usuario
http://www.utp.edu.co/gestioncalidad/documentacion/7/satisfaccion-de-los-usuarios</t>
  </si>
  <si>
    <t>APP UTP Móvil
https://www2.utp.edu.co/vicerrectoria/administrativa/gestion-de-tecnologias/informacion-general-de-interes.html</t>
  </si>
  <si>
    <t>Se realizó los ajustes de acuerdo a la recomedación dada por Control Interno</t>
  </si>
  <si>
    <t>Portal estudiantil con las siguientes funcionalidades:
- Creación de correo electrónico @utp.edu.co
- Horarios
- Cancelación y adición de asignaturas
- Certificados
- Cambios de grupo
- Solicitud de apoyos socioeconómicos
- Inscripciones y matriculas en línea</t>
  </si>
  <si>
    <t>Informes de gestión vigencia actual y anteriores
http://www.utp.edu.co/utprindecuentas/informe-de-gestion.html</t>
  </si>
  <si>
    <t xml:space="preserve"> PLAN  DE ATENCIÓN AL CIUDADANO Y TRANSPARENCIA ORGANIZACIONAL - PACTO 
VIGENCIA 2022</t>
  </si>
  <si>
    <t xml:space="preserve">1. Factor Visibilidad y Control </t>
  </si>
  <si>
    <t>1. Fortalecer los ejercicios de transparencia pasiva y activa, rendición de cuentas y control social con los diferentes grupos de valor de la Universidad.</t>
  </si>
  <si>
    <t xml:space="preserve">1.1. Rendición de cuentas </t>
  </si>
  <si>
    <t>1.1.1.  Diseño y realización de todas las actividades enmarcadas en la rendición de cuentas permanente: Audiencia Pública,  Audiencia Publicas externas, Diálogos con estamentos, informe de gestión facultades</t>
  </si>
  <si>
    <t xml:space="preserve">1.1.2. Ejecutar las acciones de mejoras definidas a ejecutar en el marco de los resultados del MIPG frente a la participación ciudadana y rendición de cuentas. </t>
  </si>
  <si>
    <t>1.1.3. Diseño y ejecución de la estrategia comunicacional del proceso de Rendición de cuentas y el proyecto Transparencia, gobernanza y legalidad.</t>
  </si>
  <si>
    <t>1.1.4. Realización de la Feria del PDI</t>
  </si>
  <si>
    <t>1.2. Mecanismos de riesgos de corrupción</t>
  </si>
  <si>
    <t>1.2.1. Ejecución del Plan de Acción de la gestión de riesgos.</t>
  </si>
  <si>
    <t>1.3. Mecanismos para la transparencia y el acceso a la información</t>
  </si>
  <si>
    <t>1.3.1. Publicación de activos de información de las dependencias de la Universidad</t>
  </si>
  <si>
    <t>1.3.2. Soporte a los diferentes sitios web  bajo dominio .utp.edu.co de acuerdo a las necesidades y/o requerimientos de actualización o publicación de información de la dependencia responsable, para publicarla de manera accesible y entendible a los ciudadanos</t>
  </si>
  <si>
    <t>1.3.3. Publicación de los actos administrativos de carácter general que expida el Consejo Superior, el Consejo Académico y la Rectoría y actualización de los mismos mediante notas de vigencia.</t>
  </si>
  <si>
    <t>1.3.4. Publicación de la documentación de las áreas/dependencias.</t>
  </si>
  <si>
    <t xml:space="preserve">2. Factor Institucionalidad </t>
  </si>
  <si>
    <t>2. Fortalecer las buenas prácticas corporativas con los diferentes grupos de valor de la Universidad)</t>
  </si>
  <si>
    <t>2.1. Iniciativas adicionales</t>
  </si>
  <si>
    <t>2.1.1. Acompañamiento en la actualización procedimientos del SIG</t>
  </si>
  <si>
    <t>Vicerrectoria Administrativa y Financiera - 
Gestión del Sistema Integral 
SIG</t>
  </si>
  <si>
    <t>2.1.2. Consolidar propuesta de ajuste al Plan de Cargos Institucional, a partir de los resultados obtenidos de la intervención en análisis de empleos realizada a las dependencias, de acuerdo con el plan de trabajo del proyecto de modernización y desarrollo organizacional (PDI) y las priorizaciones realizadas desde la Alta Dirección.</t>
  </si>
  <si>
    <t>2.1.3. Implementar estrategias para la incorporación de valores y Codigo de buen gobierno</t>
  </si>
  <si>
    <t>2.1.4. Capacitación de la nueva ley 1952 de 2019 - Por medio de la cual se expide el Código General Disciplinario, se derogan la Ley 734 de 2002 y algunas disposiciones de la Ley 1474 de 2011, relacionadas con el derecho disciplinario</t>
  </si>
  <si>
    <t>2.1.5. Implementar estrategias para el fortalecimiento de la identidad institucional (símbolos)</t>
  </si>
  <si>
    <t>2.2. Racionalización de trámites</t>
  </si>
  <si>
    <t xml:space="preserve">2.2.1. Formulación y ejecución del plan de acción del grupo antitrámites. </t>
  </si>
  <si>
    <t>2.2.2. Desarrollo, Publicación de los Sitio Web Sitios web Centro Virtual de Imagen e Identidad UTP y Tienda Virtual, de acuerdo a los requerimientos institucionales.</t>
  </si>
  <si>
    <t>2.2.3. Difusión y promoción de los portafolios de los servicios Institucionales</t>
  </si>
  <si>
    <t>2.2.4. Implementación y actualización  instrumentos archivisticos conformes a la normatividad vigente.  Programa de Gestión Documental PGD, Tablas de Retención Documental TRD, FUID (Inventario Documental).</t>
  </si>
  <si>
    <t>Secretaría General
Gestión de Documentos</t>
  </si>
  <si>
    <t>11/01/2.022</t>
  </si>
  <si>
    <t>30/11/2.022</t>
  </si>
  <si>
    <t xml:space="preserve">3. Gestión de la comunicación y promoción institucional </t>
  </si>
  <si>
    <r>
      <rPr>
        <b/>
        <sz val="12"/>
        <color theme="1"/>
        <rFont val="Arial"/>
        <family val="2"/>
      </rPr>
      <t>3. Dar respuesta oportuna a los cambios y la normatividad frente a los requerimientos nacionales referente a la atención al ciudadano</t>
    </r>
    <r>
      <rPr>
        <sz val="12"/>
        <color theme="1"/>
        <rFont val="Arial"/>
        <family val="2"/>
      </rPr>
      <t>).</t>
    </r>
  </si>
  <si>
    <t>3.1. Mecanismos para mejorar la atención al ciudadano</t>
  </si>
  <si>
    <t xml:space="preserve">3.1.1. Realizar el reporte del indicador denominado Campus Incluyente (CI) el cual corresponde a la medición del número de edificaciones del campus universitario con elementos que garanticen la accesibilidad al medio físico de las personas que tengan limitaciones en la movilidad.  </t>
  </si>
  <si>
    <t xml:space="preserve">3.1.2. Realizar el consolidado de inversión semestral  de obras y adecuaciones, en el que se incluyen los elementos y actividades realizadas para mejorar la accesibilidad al medio físico. </t>
  </si>
  <si>
    <t>3.1.3. Ejecución del Plan de acción sistema de seguridad de la información Acciones relacionadas con la directriz de Datos personales.</t>
  </si>
  <si>
    <t>3.1.4. Socialización de la directriz de protección de datos personales.</t>
  </si>
  <si>
    <t>3.1.5. Ejecución del Plan de acción sistema de seguridad de la información - Plan de Tratamiento de Riesgos de Seguridad y Privacidad de la Información.</t>
  </si>
  <si>
    <t>3.1.6. Ejecución del Plan de acción sistema de seguridad de la información -Plan de Seguridad y Privacidad de la Información.</t>
  </si>
  <si>
    <t>3.1.7. Adelantar capacitación referente al aplicativo de Quejas, Reclamos y Derechos de Petición.</t>
  </si>
  <si>
    <t xml:space="preserve">Vicerrectoria Administrativa y Financiera 
 Secretaria General </t>
  </si>
  <si>
    <t>3.1.8. Capacitación: Socializar ante el área académica y administrativa el Curso Virtual Integridad, Transparencia y Lucha contra la Corrupción que ofrece el DAFP.</t>
  </si>
  <si>
    <t>3.1.9. Ejecución del Proyecto Gestión del Desarrollo Humano (PDI)</t>
  </si>
  <si>
    <t>3.10. Ejecución del plan de acción de Seguridad y Salud en Trabajo</t>
  </si>
  <si>
    <t xml:space="preserve">3.1.11. Ejecución del plan de capacitación de Gestión del Talento Humano </t>
  </si>
  <si>
    <t>3.1.12. Implementar estrategias para la apropiación del Manual del Buen Servicio.</t>
  </si>
  <si>
    <t>3.1.13. Actualización sitio web “servicio de atención al ciudadano” de acuerdo a la información suministrada por la dependencias que manejan estos contenidos.</t>
  </si>
  <si>
    <t>3.1.14. Actualización de ser necesario, y socialización de los lineamientos para la actualización de sitios web administrados por el CRIE.</t>
  </si>
  <si>
    <t>3.1.15. Definir procolos para la publicación de información de alto contenido técnico.
Definir los protocolos de comunicación y promoción institucional.</t>
  </si>
  <si>
    <t>3.1.16. Ejecución del proyecto de Gestión de la Comunicación y Promoción Insticional.</t>
  </si>
  <si>
    <t>FACTOR</t>
  </si>
  <si>
    <t>30 de Abril de 2022</t>
  </si>
  <si>
    <t>30 de Abril  de 2022</t>
  </si>
  <si>
    <t>SEGUIMIENTO A PLAN DE ACCIÓN 2022</t>
  </si>
  <si>
    <t>SEGUIMIENTO A ACCIONES PERMANENTES 2022</t>
  </si>
  <si>
    <t>Meta (2022)</t>
  </si>
  <si>
    <t>COMPONENTES / ESTRATEGIA</t>
  </si>
  <si>
    <t>AVANCE CUALITATIVO REPORTADO</t>
  </si>
  <si>
    <t>EVIDENCIAS DE CUMPLIMIENTO</t>
  </si>
  <si>
    <t>CUMPLIMIENTO ACCION</t>
  </si>
  <si>
    <t>CUMPLIMIENTO ESTRATEGIA</t>
  </si>
  <si>
    <t>CUMPLIMIENTO LINEA</t>
  </si>
  <si>
    <t xml:space="preserve">COMPONENTES </t>
  </si>
  <si>
    <t>CUMPLIMIENTO COMPONENTE</t>
  </si>
  <si>
    <t>NIVEL CUMPLIMIENTO  ESTRATEGIA REPORTADO</t>
  </si>
  <si>
    <t>META
 (2022)</t>
  </si>
  <si>
    <t>% DE AVANCE  META
REPORTADO</t>
  </si>
  <si>
    <t>Se incluyen las acciones que esten con un procentaje de 100% en el avance reportado de la meta</t>
  </si>
  <si>
    <t>Se incluye las acciones que estan con un cumplimiento superior a 0% e inferior a 100%  y se encuentran dentro de los plazos establecidos, es decir su fecha de finalización no se ha cumplido</t>
  </si>
  <si>
    <t>Se incluye las acciones que estan con un cumplimiento superior a 0% e inferior a 100%  y  NO se encuentran dentro de los plazos establecidos, es decir su fecha de finalización se ha cumplido.</t>
  </si>
  <si>
    <t>Se incluyen las acciones que esten con un procentaje de 0% en el avance reportado de la meta y su fecha de finalización se ha cumplido</t>
  </si>
  <si>
    <t>Se incluyen las acciones que estan con un porcentaje de 0% en el avance reportado de la meta y su fecha de INICIACION no se ha cumplido</t>
  </si>
  <si>
    <t xml:space="preserve">NOTA: 
</t>
  </si>
  <si>
    <t>PORCENTAJE AVANCE PROMEDIO ACCIONES</t>
  </si>
  <si>
    <t>PORCENTAJE AVANCE PROMEDIO ESTRATEGIAS</t>
  </si>
  <si>
    <t>VALORES REPORTADOS</t>
  </si>
  <si>
    <t>V</t>
  </si>
  <si>
    <t>Se observa que el link http://app4.utp.edu.co/sigu/ se encuentra roto, por lo anterior se recomienda sea revisado y ajustado.</t>
  </si>
  <si>
    <t>Se observa que el link http://media.utp.edu.co/atencionalciudadano/archivos/Esquema%20de%20publicaci%C3%B3n%20de%20Informaci%C3%B3n%20Ajustado%20Octubre%20de%202015.pdf se encuentra roto, por lo anterior se recomienda sea revisado y ajustado.</t>
  </si>
  <si>
    <t>Se observa que el link http://appserver.utp.edu.co/pdi/pdi.jsf se encuentra roto, por lo anterior se recomienda sea revisado y ajustado.</t>
  </si>
  <si>
    <t>Se observa que el link http://planea.utp.edu.co/estadisticas-e-indicadores/sistema-institucional-estadisticas-e-indicadores.html se encuentra roto, por lo anterior se recomienda sea revisado y ajustado.</t>
  </si>
  <si>
    <t>Se observa que el link http://www.utp.edu.co/vicerrectoria/administrativa/gestion-talento-humano/desarrollo-del-talento-humano.html se encuentra roto, por lo anterior se recomienda sea revisado y ajustado.</t>
  </si>
  <si>
    <t>Se observa que el link http://www.utp.edu.co/vicerrectoria/academica/programas-en-proceso-de-autoevaluacion.html se encuentra roto, por lo anterior se recomienda sea revisado y ajustado.</t>
  </si>
  <si>
    <t>Se observa que el link http://www.utp.edu.co/vicerrectoria/administrativa/gestion-financiera/gestion-contable.html se encuentra roto, por lo anterior se recomienda sea revisado y ajustado.</t>
  </si>
  <si>
    <t>Se observa que el link https://www.utp.edu.co/controlinterno/informes/208/contraloria-general-de-la-republica se encuentra roto, por lo anterior se recomienda sea revisado y ajustado.</t>
  </si>
  <si>
    <t>Se observa que el link http://www.utp.edu.co/secretaria/articulosfiltro/2017/ se encuentra roto, por lo anterior se recomienda sea revisado y ajustado.</t>
  </si>
  <si>
    <t xml:space="preserve">Se observa que el link http://www.utp.edu.co/portalinfantil/ está roto. Se sugiere realizar cambio al siguiente link https://www.utp.edu.co/atencionalciudadano/portal-infantil </t>
  </si>
  <si>
    <t>Se observa que en el link http://www.utp.edu.co/auditorios/calendario-de-eventos aparece un error en el calendario</t>
  </si>
  <si>
    <r>
      <rPr>
        <b/>
        <sz val="12"/>
        <color theme="1"/>
        <rFont val="Arial"/>
        <family val="2"/>
      </rPr>
      <t>Reporte anterior:</t>
    </r>
    <r>
      <rPr>
        <sz val="12"/>
        <color theme="1"/>
        <rFont val="Arial"/>
        <family val="2"/>
      </rPr>
      <t xml:space="preserve">
1.1. Se planteo la ruta para la elaboración del informe de gestión ejecutivo del PDI, así mismo se realizó informe de gestión 2021 el cual fue publicado en la página WEB https://pdi.utp.edu.co/wp-content/uploads/2022/01/Informe-de-Gestion-Ejecutivo-2021.pdf
1.2. Se planteo la ruta para la elaboración del informe de gestión del PDI, así mismo se realizó informe de gestión 2021 el cual fue publicado en la página WEB https://pdi.utp.edu.co/wp-content/uploads/sites/26/2022/03/Informe-de-Gestion-Audiencia-2021-1.pdf
1.6. Se realizó 4 propuestas para la presentación de los informes de gestión del año en curso, con el fin de validadarlos con el Jefe de la Oficina de Planeación, de las cuales se seleccionó una propuesta, la misma fue presentada ante Comité Directivo el pasado 28/02/2022, se optó por una estrategia de presentación 100% presencial con una duración de aproximadamente 2 horas y 30 minutos por facultad. Se ajustó la presentación y se espera validar esta propuesta en el mes de marzo ante el Consejo Académico para iniciar oficialmente con los aprestamientos en las 10 facultades.
1.9. Se presentó propuesta para la realización de las audiencias externas, con el objetivo de ser validadas con el Jefe de la Oficina de Planeación, la cual esta tiene dos estrategias: 
 1) presencial orientada a instituciones educativas:
 (Tres (3) Instituciones Educativas de Risaralda. (identificando aquellos municipios, en donde se tenga menor numero de estudiantes en la UTP).
 Un (1) sector de las comunas de Pereira. (Sector rural).
  2) Forma Virtual (Correos electrónicos y WhatsApp): 
 Ediles de las 19 comunas y 12 corregimientos de la ciudad de Pereira.
 Presidentes de las Juntas de las 19 comunas de la ciudad de Pereira.
 Representantes legales de las veedurías de la ciudad de Pereira.
 Consejos de Juventud.
 Contralores juveniles de Pereira
1.10. En lo corrido del año se han realizado dos comités del Sistema de Gerencia del PDI y autoevaluación Institucional los avances del Plan de Desarrollo Institucional, on le fin de aprobar metas 2022 y aprobar la estrategia de rendición de cuentas 
</t>
    </r>
    <r>
      <rPr>
        <b/>
        <sz val="12"/>
        <color theme="1"/>
        <rFont val="Arial"/>
        <family val="2"/>
      </rPr>
      <t xml:space="preserve">Reporte Actual:
</t>
    </r>
    <r>
      <rPr>
        <sz val="12"/>
        <color theme="1"/>
        <rFont val="Arial"/>
        <family val="2"/>
      </rPr>
      <t xml:space="preserve">Se formulo el plan de comunicación el cuál se plantea en un plan de trabajo articulado entre las áreas que conforman el Comité Técnico de Apoyo a la Audiencia Pública.
Se realizó el segundo seguimiento al plan de trabajo de la audiencia con un avance del 37,7%.
Se aprobó la propuesta de la realización de los 10 eventos de informes y díalogos de gestión por facultades de manera presencial, validandolo en el Consejo Academico, a corte de abril se realizaron con exito 7 informes de gestión.
</t>
    </r>
  </si>
  <si>
    <t>Esta actividad no ha iniciado.</t>
  </si>
  <si>
    <r>
      <rPr>
        <b/>
        <sz val="12"/>
        <color theme="1"/>
        <rFont val="Arial"/>
        <family val="2"/>
      </rPr>
      <t>Reporte anterior:</t>
    </r>
    <r>
      <rPr>
        <sz val="12"/>
        <color theme="1"/>
        <rFont val="Arial"/>
        <family val="2"/>
      </rPr>
      <t xml:space="preserve">
3.1. Se construye el Plan de Comunicaciones Comunicaciones integral de procesos estratégicos con el acompañamiento del equipo, este año se
da especial énfasis en las acciones comunicacionales referente al Pacto, las cuales inician desde febrero . Y se monta la 
estrategia comunicacional de la Audiencia Pública, ambos aprobados
3.2. Establecido plan de comunicaciones aprobado e inicia la estrategia de acuerdo con las acciones planteadas en el mismo. Se monta la estrategia de comunicaciones de Audiencia e Informes de gestión y son aprobadas. Se inicia con dos cápsulas informativas del Pacto y los resultados del sondeo que quedó montado en el período vacacional hasta el 2 de febrero
3.3. Se tiene el plan de trabajo de comunicaciones de la vigencia 2022 para la socialización del proceso y de los resultados de la acreditación institucional.
Se avanza en la identificación de la estrategia para los aspectos de recolección de información respecto a los mecanismos de evaluación de impactos. 
Se avanza en la consolidación y actualización del PMI, acorde a los nuevos aspectos establecidos por el acuerdo 02. 
3.4. Para los sitios de UTP rinde cuentas, y oficina de Planeación:
Se realizaron las siguientes actualizaciones: 
En la página web "UTP Rinde Cuentas" se obtuvieron 228 visitas a páginas en Enero y Febrero, y no se realizaron publicaciaones
Se realizaron las siguientes actualizaciones: 
En la página web "Oficina de Planeación" se obtuvieron 413 visitas a páginas en Enero y Febrero,  se realizaron  publicaciones de: Plan de Atención al Ciudadano y Transparencia Organizacional
</t>
    </r>
    <r>
      <rPr>
        <b/>
        <sz val="12"/>
        <color theme="1"/>
        <rFont val="Arial"/>
        <family val="2"/>
      </rPr>
      <t xml:space="preserve">Reporte Actual
</t>
    </r>
    <r>
      <rPr>
        <sz val="12"/>
        <color theme="1"/>
        <rFont val="Arial"/>
        <family val="2"/>
      </rPr>
      <t>Se le da continuidad al plan de comunicaciones y en especial a la estrategia comunicacional de la 17a Audiencia Pública con la promoción: se preparan las piezas, cuñas, videos, boletines, post e historias para redes sociales y se hace la respectiva promoción de lo que es el evento. En logística se prepara la agenda de grabación y se realizan en su mayoría las mismas en casos exitosos e inicia su producción, contactos con intérpretes en lengua de señas y gestiones para la difusión en medios asociados. Igual se realiza toda la difusión y promoción de los informes de gestión en en la última semana de abril se hace el cubrimiento comunicacional de los primeros 7 informes. Se prepara boletín de informe de gestión del consejo superior y se realiza una pieza promocional del valor de Justicia del Código de Integridad, solicitada por el equipo
Continua la implementación del plan de trabajo de comunicaciones de la vigencia 2022 para la socialización del proceso y de los resultados de la acreditación institucional
Se tiene definida la ruta para la recolección de información de los aspectos de apreciación. Se trabaja igualmente en la definición de los indicadores de impacto. 
Se tiene el PMI, ajustado a los resultados de las nuevas mediciones definidas en la encuesta de Medición de Satisfacción de los Usuarios.</t>
    </r>
  </si>
  <si>
    <t>Esta actividad está programada para su realización en el último trimestre de la vigencia</t>
  </si>
  <si>
    <r>
      <rPr>
        <sz val="12"/>
        <color theme="1"/>
        <rFont val="Arial"/>
        <family val="2"/>
      </rPr>
      <t xml:space="preserve">
</t>
    </r>
    <r>
      <rPr>
        <b/>
        <sz val="12"/>
        <color theme="1"/>
        <rFont val="Arial"/>
        <family val="2"/>
      </rPr>
      <t>Reporte anterior:</t>
    </r>
    <r>
      <rPr>
        <sz val="12"/>
        <color theme="1"/>
        <rFont val="Arial"/>
        <family val="2"/>
      </rPr>
      <t xml:space="preserve">
Se realizó la construcción y validación de las actividades del plan de trabajo del equipo de riesgos y se inicio con su ejecución.
Se realizó asesoría a las facultades de bellas artes y humanidades, ciencias agrarias y agroindustria, sobre el mapa de riesgos y capacitación gestión de riesgos a los profesionales de las diez facultades.
</t>
    </r>
    <r>
      <rPr>
        <b/>
        <sz val="12"/>
        <color theme="1"/>
        <rFont val="Arial"/>
        <family val="2"/>
      </rPr>
      <t xml:space="preserve">Reporte Actual:
</t>
    </r>
    <r>
      <rPr>
        <sz val="12"/>
        <color theme="1"/>
        <rFont val="Arial"/>
        <family val="2"/>
      </rPr>
      <t>Se registró en el Formulario Único de Reporte de Avance de Gestión-FURAG, lo relacionado con la gestión de riesgos.
Se realizó asesoría a la facultad de tecnología.
En conjunto con el equipo de riesgos se realizó la revisión de riesgo por riesgo, con el propósito de identificar mejoras en los riesgos identificados en los procesos.
Se hizo priorización para la identificación de los riesgos institucionales.</t>
    </r>
  </si>
  <si>
    <r>
      <rPr>
        <b/>
        <sz val="12"/>
        <color theme="1"/>
        <rFont val="Arial"/>
        <family val="2"/>
      </rPr>
      <t>Reporte anterior:</t>
    </r>
    <r>
      <rPr>
        <sz val="12"/>
        <color theme="1"/>
        <rFont val="Arial"/>
        <family val="2"/>
      </rPr>
      <t xml:space="preserve">
Se tiene en la página web de Gestión del Sistema Integral y se encuentran publicados los activos de información al igual que en la página de servicio atención al ciudadano.
Se hizo seguimiento a cierre del 28 de febrero y los link están funcionando correctamente.
</t>
    </r>
    <r>
      <rPr>
        <b/>
        <sz val="12"/>
        <color theme="1"/>
        <rFont val="Arial"/>
        <family val="2"/>
      </rPr>
      <t xml:space="preserve">Reporte Actual:
</t>
    </r>
    <r>
      <rPr>
        <sz val="12"/>
        <color theme="1"/>
        <rFont val="Arial"/>
        <family val="2"/>
      </rPr>
      <t>Se tiene en la página web de Gestión del Sistema Integral y se encuentran publicados los activos de información al igual que en la página de servicio atención al ciudadano.
Se hizo seguimiento el 21 de abril y los link están funcionando correctamente.</t>
    </r>
  </si>
  <si>
    <r>
      <rPr>
        <b/>
        <sz val="12"/>
        <color rgb="FF000000"/>
        <rFont val="Arial"/>
        <family val="2"/>
      </rPr>
      <t>Reporte anterior:</t>
    </r>
    <r>
      <rPr>
        <sz val="12"/>
        <color rgb="FF000000"/>
        <rFont val="Arial"/>
        <family val="2"/>
      </rPr>
      <t xml:space="preserve">
Revisión y soporte de los Sitios Web Institucionales
 Revisión y soporte continuo de los Sitios Web Institucionales se anexan pantallazo
</t>
    </r>
    <r>
      <rPr>
        <b/>
        <sz val="12"/>
        <color rgb="FF000000"/>
        <rFont val="Arial"/>
        <family val="2"/>
      </rPr>
      <t xml:space="preserve">Reporte Actual: </t>
    </r>
    <r>
      <rPr>
        <sz val="12"/>
        <color rgb="FF000000"/>
        <rFont val="Arial"/>
        <family val="2"/>
      </rPr>
      <t xml:space="preserve">Revisión y soporte de los Sitios Web Institucionales
Revisión y soporte continuo de los Sitios Web Institucionales se anexan pantallazo
</t>
    </r>
  </si>
  <si>
    <r>
      <rPr>
        <b/>
        <sz val="11"/>
        <color theme="1"/>
        <rFont val="Arial"/>
        <family val="2"/>
      </rPr>
      <t>Reporte anterior:</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r>
      <rPr>
        <b/>
        <sz val="11"/>
        <color theme="1"/>
        <rFont val="Arial"/>
        <family val="2"/>
      </rPr>
      <t xml:space="preserve">Reporte Actual: </t>
    </r>
    <r>
      <rPr>
        <sz val="11"/>
        <color theme="1"/>
        <rFont val="Arial"/>
        <family val="2"/>
      </rPr>
      <t>Los acuerdos del Consejo Académico, Consejo Superior y Resoluciones de interés General son publicadas al momento de ser aprobadas con sus respectivas notas de vigencia, el avance se encuentra a la fecha.</t>
    </r>
  </si>
  <si>
    <r>
      <rPr>
        <sz val="12"/>
        <color theme="1"/>
        <rFont val="Arial"/>
        <family val="2"/>
      </rPr>
      <t xml:space="preserve">
</t>
    </r>
    <r>
      <rPr>
        <b/>
        <sz val="12"/>
        <color theme="1"/>
        <rFont val="Arial"/>
        <family val="2"/>
      </rPr>
      <t>Reporte anterior:</t>
    </r>
    <r>
      <rPr>
        <sz val="12"/>
        <color theme="1"/>
        <rFont val="Arial"/>
        <family val="2"/>
      </rPr>
      <t xml:space="preserve">
Se tiene en la página web de Gestión del Sistema Integral se encuentran publicados los documentos de las dependencias y unidades organizacionales a partir del mapa de procesos.
</t>
    </r>
    <r>
      <rPr>
        <b/>
        <sz val="12"/>
        <color theme="1"/>
        <rFont val="Arial"/>
        <family val="2"/>
      </rPr>
      <t xml:space="preserve">Reporte Actual:
</t>
    </r>
    <r>
      <rPr>
        <sz val="12"/>
        <color theme="1"/>
        <rFont val="Arial"/>
        <family val="2"/>
      </rPr>
      <t>Se tiene en la página web de Gestión del Sistema Integral se encuentran publicados los documentos de las dependencias y unidades organizacionales a partir del mapa de procesos.</t>
    </r>
  </si>
  <si>
    <r>
      <rPr>
        <b/>
        <sz val="12"/>
        <color theme="1"/>
        <rFont val="Arial"/>
        <family val="2"/>
      </rPr>
      <t>Reporte anterior:</t>
    </r>
    <r>
      <rPr>
        <sz val="12"/>
        <color theme="1"/>
        <rFont val="Arial"/>
        <family val="2"/>
      </rPr>
      <t xml:space="preserve">
Con cierre al 28 de febrero se han actualizado 70 documentos de las unidades organizaciones, dependencias y laboratorios de ensayo y calibración.
Se ha realizado acompañamiento a las unidades organizacionales para la actualización de los procedimientos teniendo en cuenta la denominación de los cargos que se está actulizando en la Universidad.
</t>
    </r>
    <r>
      <rPr>
        <b/>
        <sz val="12"/>
        <color theme="1"/>
        <rFont val="Arial"/>
        <family val="2"/>
      </rPr>
      <t xml:space="preserve">Reporte Actual:
</t>
    </r>
    <r>
      <rPr>
        <sz val="12"/>
        <color theme="1"/>
        <rFont val="Arial"/>
        <family val="2"/>
      </rPr>
      <t xml:space="preserve">Con cierre al 30 de abril se han actualizado 133 documentos de las unidades organizaciones, dependencias y laboratorios de ensayo y calibración. 
</t>
    </r>
  </si>
  <si>
    <r>
      <rPr>
        <b/>
        <sz val="12"/>
        <color theme="1"/>
        <rFont val="Arial"/>
        <family val="2"/>
      </rPr>
      <t>Reporte anterior:</t>
    </r>
    <r>
      <rPr>
        <sz val="12"/>
        <color theme="1"/>
        <rFont val="Arial"/>
        <family val="2"/>
      </rPr>
      <t xml:space="preserve">
De acuerdo con el plan de trabajo definido para la fase de Análisis de Empleos del Proyecto de Modernización y Desarrollo Organizacional, en lo correspondiente al período comprendido entre enero y febrero se han venido las siguientes actividades:
- Se inició el proceso de análisis de los servicios académicos y capacidades requeridas de los laboratorios Facultad de Ciencias Agrarias y Agroindustria. 
- Se da continuidad a las intervenciones realizadas en Control Interno, Vicerrectoría Administrativa y Financiera y Vicerrectoría de Responsabilidad Social y Bienestar Universitario, que permitan concluir estos análisis durante la vigencia en curso. 
- Se viene de desarrollando análisis a la programación de Instructores de Deportes, de acuerdo con los criterios definidos para la asignación del deporte formativo, competitivo y recreativo.
</t>
    </r>
    <r>
      <rPr>
        <b/>
        <sz val="12"/>
        <color theme="1"/>
        <rFont val="Arial"/>
        <family val="2"/>
      </rPr>
      <t xml:space="preserve">Reporte Actual:
</t>
    </r>
    <r>
      <rPr>
        <sz val="12"/>
        <color theme="1"/>
        <rFont val="Arial"/>
        <family val="2"/>
      </rPr>
      <t xml:space="preserve">De acuerdo con el plan de trabajo definido para la fase de Análisis de Empleos del Proyecto de Modernización y Desarrollo Organizacional, en lo correspondiente al período comprendido entre marzo y abril se han venido las siguientes actividades:
- Se continua el proceso de análisis de los servicios académicos y capacidades requeridas de los laboratorios Facultad de Ciencias Agrarias y Agroindustria, así como en los laboratorios del programa Ingeniería Eléctrica. 
- Se da continuidad a las intervenciones realizadas en Control Interno, Vicerrectoría Administrativa y Financiera y Vicerrectoría de Responsabilidad Social y Bienestar Universitario, que permitan concluir estos análisis durante la vigencia en curso. 
- Se continua con la revisión y validación de responsabilidades propuestas para los cargos identificados para el plan de cargos de la Vicerrectoría Administrativa y Financiera y de la Vicerrectoría de Responsabilidad Social y Bienestar Universitario, así como con la actualización de Descripciones de Responsabilidades y Requisitos de las vinculaciones Ocasionales de Proyecto. 
- Se finalizó el análisis a la programación de Instructores de Deportes, de acuerdo con los criterios definidos para la asignación del deporte formativo, competitivo y recreativo.
</t>
    </r>
  </si>
  <si>
    <r>
      <rPr>
        <b/>
        <sz val="12"/>
        <color theme="1"/>
        <rFont val="Arial"/>
        <family val="2"/>
      </rPr>
      <t>Reporte anterior:</t>
    </r>
    <r>
      <rPr>
        <sz val="12"/>
        <color theme="1"/>
        <rFont val="Arial"/>
        <family val="2"/>
      </rPr>
      <t xml:space="preserve">
Enero-Febrero: Definición plan de trabajo CEYGB 2022
Se realizó inducción administrativa 
Desarrollo taller Carta Nautica para apropiación de valores al área de Gestión Ambiental
</t>
    </r>
    <r>
      <rPr>
        <b/>
        <sz val="12"/>
        <color theme="1"/>
        <rFont val="Arial"/>
        <family val="2"/>
      </rPr>
      <t xml:space="preserve">Reporte Actual:
</t>
    </r>
    <r>
      <rPr>
        <sz val="12"/>
        <color theme="1"/>
        <rFont val="Arial"/>
        <family val="2"/>
      </rPr>
      <t xml:space="preserve">Plan de Trabajo CEYBG en proceso 
Desarrollo taller carta nautica para apropiación de valores a: VIIE-Vice. Adtva -Servicios-CRIE-Relaciones Internacionales </t>
    </r>
  </si>
  <si>
    <t>Esta actividad se inicia en el mes de octubre</t>
  </si>
  <si>
    <r>
      <rPr>
        <b/>
        <sz val="12"/>
        <color theme="1"/>
        <rFont val="Arial"/>
        <family val="2"/>
      </rPr>
      <t xml:space="preserve">Reporte Actual:
</t>
    </r>
    <r>
      <rPr>
        <sz val="12"/>
        <color theme="1"/>
        <rFont val="Arial"/>
        <family val="2"/>
      </rPr>
      <t>No registra avance a la fecha</t>
    </r>
  </si>
  <si>
    <r>
      <rPr>
        <b/>
        <sz val="12"/>
        <color theme="1"/>
        <rFont val="Arial"/>
        <family val="2"/>
      </rPr>
      <t>Reporte anterior:</t>
    </r>
    <r>
      <rPr>
        <sz val="12"/>
        <color theme="1"/>
        <rFont val="Arial"/>
        <family val="2"/>
      </rPr>
      <t xml:space="preserve">
Se Definió la estrategia de racionalización de trámites para el 2022 que corresponde al trámite de carnetización así:
-</t>
    </r>
    <r>
      <rPr>
        <b/>
        <sz val="12"/>
        <color theme="1"/>
        <rFont val="Arial"/>
        <family val="2"/>
      </rPr>
      <t>Actualmente</t>
    </r>
    <r>
      <rPr>
        <sz val="12"/>
        <color theme="1"/>
        <rFont val="Arial"/>
        <family val="2"/>
      </rPr>
      <t xml:space="preserve"> los carnet para los Estudiantes, docentes y administrativos son físicos.
-</t>
    </r>
    <r>
      <rPr>
        <b/>
        <sz val="12"/>
        <color theme="1"/>
        <rFont val="Arial"/>
        <family val="2"/>
      </rPr>
      <t>Mejora</t>
    </r>
    <r>
      <rPr>
        <sz val="12"/>
        <color theme="1"/>
        <rFont val="Arial"/>
        <family val="2"/>
      </rPr>
      <t xml:space="preserve"> el carnet será digital.
-</t>
    </r>
    <r>
      <rPr>
        <b/>
        <sz val="12"/>
        <color theme="1"/>
        <rFont val="Arial"/>
        <family val="2"/>
      </rPr>
      <t>Beneficio al ciudadano</t>
    </r>
    <r>
      <rPr>
        <sz val="12"/>
        <color theme="1"/>
        <rFont val="Arial"/>
        <family val="2"/>
      </rPr>
      <t xml:space="preserve"> no necesita portabilidad física, para ingreso a la institución y para realizar otros trámites.
Se reportó en el SUIT el trámite a racionalizar y se aplicó la metodología el  20 de enero.
Se reportó en el SUIT los datos de gestión del mes de Enero, datos que son enviados por las diferentes unidades organizacionales donde se realizan los trámites.
</t>
    </r>
    <r>
      <rPr>
        <b/>
        <sz val="12"/>
        <color theme="1"/>
        <rFont val="Arial"/>
        <family val="2"/>
      </rPr>
      <t xml:space="preserve">
Reporte Actual:
</t>
    </r>
    <r>
      <rPr>
        <sz val="12"/>
        <color theme="1"/>
        <rFont val="Arial"/>
        <family val="2"/>
      </rPr>
      <t>Se registró en el Formulario Único de Reporte de Avance de Gestión-FURAG, lo relacionado con trámites.</t>
    </r>
    <r>
      <rPr>
        <b/>
        <sz val="12"/>
        <color theme="1"/>
        <rFont val="Arial"/>
        <family val="2"/>
      </rPr>
      <t xml:space="preserve">
</t>
    </r>
    <r>
      <rPr>
        <sz val="12"/>
        <color theme="1"/>
        <rFont val="Arial"/>
        <family val="2"/>
      </rPr>
      <t>Se reportó en el SUIT los datos de gestión de los meses de Febrero y Marzo, datos que son enviados por las diferentes unidades organizacionales donde se realizan los trámites.
Se realizó seguimiento al plan de racionalización y se decidió ampliar la fecha  de cierre del plan hasta el 15/12/2023, esta modificación se pudo realizar por ser una racionalización de tipo tecnológica .</t>
    </r>
  </si>
  <si>
    <r>
      <rPr>
        <b/>
        <sz val="12"/>
        <color theme="1"/>
        <rFont val="Arial"/>
        <family val="2"/>
      </rPr>
      <t>Reporte anterior:</t>
    </r>
    <r>
      <rPr>
        <sz val="12"/>
        <color theme="1"/>
        <rFont val="Arial"/>
        <family val="2"/>
      </rPr>
      <t xml:space="preserve">
Se adjuntan pantallazos de reuniones y agendamiento de c apacitación del sitio web de la tienda UTP
</t>
    </r>
    <r>
      <rPr>
        <b/>
        <sz val="12"/>
        <color theme="1"/>
        <rFont val="Arial"/>
        <family val="2"/>
      </rPr>
      <t xml:space="preserve">Reporte Actual: </t>
    </r>
    <r>
      <rPr>
        <sz val="12"/>
        <color theme="1"/>
        <rFont val="Arial"/>
        <family val="2"/>
      </rPr>
      <t>Se inicia la carga de los primeros productos a la Tienda UTP en servidor de desarrollo web, se realizan reuniones. Se tiene el Manual de Marca e Identidad UTP al 90% se anexa avance manual en .pdf</t>
    </r>
  </si>
  <si>
    <r>
      <rPr>
        <b/>
        <sz val="12"/>
        <color theme="1"/>
        <rFont val="Arial"/>
        <family val="2"/>
      </rPr>
      <t>Reporte anterior:</t>
    </r>
    <r>
      <rPr>
        <sz val="12"/>
        <color theme="1"/>
        <rFont val="Arial"/>
        <family val="2"/>
      </rPr>
      <t xml:space="preserve">
Para esta actividad  se realizó la difusión y promoción de los portafolios de los servicios Institucionales así:  Video primer boceto extension 003          Se brindó atención a las siguientes solicitudes de cubrimientos de eventos institucionales: Se inició la estructuración de Udiversidad. y en los consejos de redacción y comites de lideres se socializó el informativo como espacio institucional para dar a conocer las actividades de todas las dependencias.        En el marco del acompañamiento a la Vicerrectoría Administrativa se realizó la siguiente nota: Nueva ubicación del Centro de Vacunación UTP contra el Covid 19. Se publicó el 18 de febrero de 2022 en Campus al Día y se ubicó en la primera noticia del Portal UTP.    Para esta actividad se realizaron los productos comunicativos requeridos con información institucional
</t>
    </r>
    <r>
      <rPr>
        <b/>
        <sz val="12"/>
        <color theme="1"/>
        <rFont val="Arial"/>
        <family val="2"/>
      </rPr>
      <t xml:space="preserve">Reporte Actual: </t>
    </r>
    <r>
      <rPr>
        <sz val="12"/>
        <color theme="1"/>
        <rFont val="Arial"/>
        <family val="2"/>
      </rPr>
      <t>Para esta actividad, se realizaron las siguientes acciones: Acompañamiento a la campaña de posicionamiento de los programas de apoyo social en la universidad, acompañamiento a la campaña de la VRSBU denominada Sabías Que, acompañamiento a la campaña de invitación a los informes de gestión y diálogos de las Facultades.
Se realizaron 6 campañas comunicativas: Tesos UTP, Mercado Agroecológico. Qué está pasando en Ucrania, 61 años UTP, Día de la Mujer, Voces protagonistas en el mes de marzo. Durante el mes de abril se destaca la campaña de incripcione spara elecciones de decanos, la campaña del mercado agroecologico, la campaña de protocolos de bioseguridad y la de audiencia pública y convocatoria para elegir decanos. 
Se propuso una estrategia de comunicaciones para las diferentes elecciones que se realizan en la Universidad Tecnológica de Pereira, es así que se diseñó una matriz que propone cuatro momentos: Convocatoria, socialización y visibilización de candidatos, invitación a votar, resultados elecciones. 
Se realizó el tráfico de diseño de piezas gráficas de la universidad, 4 videos que fueron publicados en Reels, se redactó la nota: Rector de la UTP designado como representante de las universidades públicas ante el OCAD.</t>
    </r>
  </si>
  <si>
    <r>
      <rPr>
        <b/>
        <sz val="12"/>
        <color theme="1"/>
        <rFont val="Arial"/>
        <family val="2"/>
      </rPr>
      <t>Reporte anterior:</t>
    </r>
    <r>
      <rPr>
        <sz val="12"/>
        <color theme="1"/>
        <rFont val="Arial"/>
        <family val="2"/>
      </rPr>
      <t xml:space="preserve">
Reporte enero-febrero                                                                                                                                                                                                                                    Inventario Documental:  Con cierre al 28 de febrero, dicha actividad no presenta avance en el inventario del Archivo Central, actualmente está en un 94.4 con 16492 carpetas. El inventario del  Archivo Histórico si presenta un avance del 92% con un total de 5207 carpetas registradas.                                                                                                                                                                                                                                                                                                                                                           Tablas de Retención Documental (TRD):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t>
    </r>
    <r>
      <rPr>
        <b/>
        <sz val="12"/>
        <color theme="1"/>
        <rFont val="Arial"/>
        <family val="2"/>
      </rPr>
      <t xml:space="preserve">Reporte Actual:                                                                                                                                                                                                                                         </t>
    </r>
    <r>
      <rPr>
        <sz val="12"/>
        <color theme="1"/>
        <rFont val="Arial"/>
        <family val="2"/>
      </rPr>
      <t xml:space="preserve">Inventario Documental:  Con cierre al 30 de abril el inventario del Archivo Central está en un 94.4 con 17.756 carpetas. El inventario del  Archivo Histórico si presenta un avance del 100% con un total de 5.207 carpetas registradas.                                                                                                                                                                                                                                                                                                                                                           Tablas de Retención Documental (TRD):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El Programa de Gestión Documental se encuentra en actualización, 6 de los 8 procesos se encuentran en revisión del procedimiento y ajustando las actividades de cada uno para luego pasar a la etapa de implementación.  </t>
    </r>
  </si>
  <si>
    <r>
      <rPr>
        <b/>
        <sz val="12"/>
        <color theme="1"/>
        <rFont val="Arial"/>
        <family val="2"/>
      </rPr>
      <t>Reporte anterior:</t>
    </r>
    <r>
      <rPr>
        <sz val="12"/>
        <color theme="1"/>
        <rFont val="Arial"/>
        <family val="2"/>
      </rPr>
      <t xml:space="preserve">
A la fecha se realiza una revisión al inventario de edificicaciones para verificar cual ha sido sujeta de intervención o mejoramiento, para este periodo no se presenta variaciones en el indicador, el cual es del 63%, este en materia de accesibilidad.
</t>
    </r>
    <r>
      <rPr>
        <b/>
        <sz val="12"/>
        <color theme="1"/>
        <rFont val="Arial"/>
        <family val="2"/>
      </rPr>
      <t xml:space="preserve">Reporte Actual: </t>
    </r>
    <r>
      <rPr>
        <sz val="12"/>
        <color theme="1"/>
        <rFont val="Arial"/>
        <family val="2"/>
      </rPr>
      <t xml:space="preserve">A la fecha se realiza una revisión al inventario de edificicaciones para verificar cual ha sido sujeta de intervención o mejoramiento, el cual es del 63%. Para este periodo no se presenta variaciones en el indicador, dado que aún se encuentran obras en curso que no se han finalizado  en el periodo. </t>
    </r>
  </si>
  <si>
    <r>
      <rPr>
        <b/>
        <sz val="12"/>
        <color theme="1"/>
        <rFont val="Arial"/>
        <family val="2"/>
      </rPr>
      <t>Reporte anterior:</t>
    </r>
    <r>
      <rPr>
        <sz val="12"/>
        <color theme="1"/>
        <rFont val="Arial"/>
        <family val="2"/>
      </rPr>
      <t xml:space="preserve">
Dado que en este periodo las obras nuevas de infraestructura y adecuación se encuentran en etapa preliminar de actividades, la recolección de información se realizará posteriormente para tener mayor confiabilidad en los datos. Se espera contar con el resultado al cierre del mes de julio.   
</t>
    </r>
    <r>
      <rPr>
        <b/>
        <sz val="12"/>
        <color theme="1"/>
        <rFont val="Arial"/>
        <family val="2"/>
      </rPr>
      <t xml:space="preserve">Reporte Actual:        </t>
    </r>
    <r>
      <rPr>
        <sz val="12"/>
        <color theme="1"/>
        <rFont val="Arial"/>
        <family val="2"/>
      </rPr>
      <t xml:space="preserve">
A la fecha se inició la consolidacion de la informacion de aquellas actividades incluidas en las obras nuevas que mejorarán las condiciones de accesibilidad, las cuales a la fecha se encuentan en curso tales como Edificio de Ingenierias, Facultad de Ciencias Agrarias y Agroindustria y Centro de Desarrollo Tecnologico con enfoque en Agroindustria. Se anexa avance preliminar del reporte semestral de inversion PMR (Personas con Movilidad Reducida).</t>
    </r>
  </si>
  <si>
    <r>
      <rPr>
        <b/>
        <sz val="12"/>
        <color theme="1"/>
        <rFont val="Arial"/>
        <family val="2"/>
      </rPr>
      <t>Reporte anterior:</t>
    </r>
    <r>
      <rPr>
        <sz val="12"/>
        <color theme="1"/>
        <rFont val="Arial"/>
        <family val="2"/>
      </rPr>
      <t xml:space="preserve">
Se incluyó un plan alterno a seguridad de la información que corresponde al plan de trabajo de datos personales.  
</t>
    </r>
    <r>
      <rPr>
        <b/>
        <sz val="12"/>
        <color theme="1"/>
        <rFont val="Arial"/>
        <family val="2"/>
      </rPr>
      <t xml:space="preserve">Reporte Actual:
</t>
    </r>
    <r>
      <rPr>
        <sz val="12"/>
        <color theme="1"/>
        <rFont val="Arial"/>
        <family val="2"/>
      </rPr>
      <t xml:space="preserve">Con cierre al 30 de abril se tiene un avance en el plan de trabajo de datos personales de 25,29% correspondiente con las siguientes actividades:
El día 28 de marzo se envió TIP referente a la protección de datos personales.
Se decidió trabajar en esta vigencia en los siguientes temas del programa de protección de datos personales:
- Revisión y ajuste de los procedimientos operacionales de ser necesario.
- Realizar y actualizar el registro de las bases de datos de  acuerdo  a  lo  establecido por  la  Superintendencia  de  Industria  y  Comercio  y  conforme  a  lo  dispuesto  por  la  Ley  1581  de 2012.
- Revisar la politica que rige el tratamiento de datos personales.
- Promover la identificacion de riesgos asociados al tratamiento de datos personales y aplicarles la metodologia institucional de gestion de riesgos.
- Realizar capacitación sobre el manejo de los datos personales a toda la institución.
Se inició el registro de las bases de datos en la SIC el día 28 de abril.
</t>
    </r>
  </si>
  <si>
    <r>
      <rPr>
        <b/>
        <sz val="12"/>
        <color theme="1"/>
        <rFont val="Arial"/>
        <family val="2"/>
      </rPr>
      <t>Reporte Actual:</t>
    </r>
    <r>
      <rPr>
        <sz val="12"/>
        <color theme="1"/>
        <rFont val="Arial"/>
        <family val="2"/>
      </rPr>
      <t xml:space="preserve">
Esta actividad está programada para el segundo semestre.</t>
    </r>
  </si>
  <si>
    <r>
      <rPr>
        <b/>
        <sz val="12"/>
        <color theme="1"/>
        <rFont val="Arial"/>
        <family val="2"/>
      </rPr>
      <t>Reporte anterior:</t>
    </r>
    <r>
      <rPr>
        <sz val="12"/>
        <color theme="1"/>
        <rFont val="Arial"/>
        <family val="2"/>
      </rPr>
      <t xml:space="preserve">
Se incluyó como actividad dentro del  plan de trabajo la de solicitar a las dependencias del alcance la revision de los activos de información, las vulnerabilidades y la identificacion de riesgos
</t>
    </r>
    <r>
      <rPr>
        <b/>
        <sz val="12"/>
        <color theme="1"/>
        <rFont val="Arial"/>
        <family val="2"/>
      </rPr>
      <t xml:space="preserve">Reporte Actual:
</t>
    </r>
    <r>
      <rPr>
        <sz val="12"/>
        <color theme="1"/>
        <rFont val="Arial"/>
        <family val="2"/>
      </rPr>
      <t>Con cierre al 30 de abril se tiene un avance en el plan de trabajo de seguridad de la información de 31% correspondiente con las siguientes actividades:
- Con las áreas TI de la institución se está revisando e identificando el inventario final de activos de información para definir los riesgos.</t>
    </r>
  </si>
  <si>
    <r>
      <rPr>
        <b/>
        <sz val="12"/>
        <color theme="1"/>
        <rFont val="Arial"/>
        <family val="2"/>
      </rPr>
      <t>Reporte anterior:</t>
    </r>
    <r>
      <rPr>
        <sz val="12"/>
        <color theme="1"/>
        <rFont val="Arial"/>
        <family val="2"/>
      </rPr>
      <t xml:space="preserve">
Se revisó el cumplimiento de cada uno de los controles de la Resolución MinTIC 1519 del 2020 (Anexo 3) para definir cuales se trabajarán en esta vigencia.
</t>
    </r>
    <r>
      <rPr>
        <b/>
        <sz val="12"/>
        <color theme="1"/>
        <rFont val="Arial"/>
        <family val="2"/>
      </rPr>
      <t xml:space="preserve">Reporte Actual:
</t>
    </r>
    <r>
      <rPr>
        <sz val="12"/>
        <color theme="1"/>
        <rFont val="Arial"/>
        <family val="2"/>
      </rPr>
      <t>Con cierre al 30 de abril se tiene un avance en el plan de trabajo de seguridad de la información de 31% correspondiente con las siguientes actividades:
Se registró en el Formulario Único de Reporte de Avance de Gestión-FURAG, lo relacionado con seguridad de la información.
Se definieron los objetivos el día 10 de marzo, se ajustaron algunos indicadores, así como las metas para el  2022.
Se revisaron los link del archivo de los activos de información de cada una de las unidades organizacionales y todos funcionaron correctamente al día de revisión 27 de abril.</t>
    </r>
  </si>
  <si>
    <r>
      <rPr>
        <sz val="12"/>
        <color theme="1"/>
        <rFont val="Arial"/>
        <family val="2"/>
      </rPr>
      <t xml:space="preserve">
</t>
    </r>
    <r>
      <rPr>
        <b/>
        <sz val="12"/>
        <color theme="1"/>
        <rFont val="Arial"/>
        <family val="2"/>
      </rPr>
      <t xml:space="preserve">Reporte Actual:
</t>
    </r>
    <r>
      <rPr>
        <sz val="12"/>
        <color theme="1"/>
        <rFont val="Arial"/>
        <family val="2"/>
      </rPr>
      <t xml:space="preserve">Se han realizado algunos envíos de correos a los responsables del manejo del Sistema PQRS en las dependencias referente al manejo del aplicativo. También se han realizado 3 reuniones para revisar ajustes necesarios para la mejora del aplicativo PQRS-. Lo que contribuye a las actividades de socialización referente al aplicativo de Quejas, Reclamos y Derechos de Petición. 
</t>
    </r>
  </si>
  <si>
    <r>
      <rPr>
        <b/>
        <sz val="12"/>
        <color theme="1"/>
        <rFont val="Arial"/>
        <family val="2"/>
      </rPr>
      <t>Actividad Finalizada periodo anterior</t>
    </r>
    <r>
      <rPr>
        <sz val="12"/>
        <color theme="1"/>
        <rFont val="Arial"/>
        <family val="2"/>
      </rPr>
      <t xml:space="preserve">
Se socializó ante el área académica y administrativa el Curso Virtual Integridad, Transparencia y Lucha contra la Corrupción que ofrece el Departamento Administrativo de la Función Pública. A la fecha de corte (28 de febrerode 2022), se tiene que han realizado la capacitación 21 funcionarios de la  Universidad, cumpliendo la meta establecida que era de 20 funcionarios capacitados en este tema.</t>
    </r>
  </si>
  <si>
    <r>
      <rPr>
        <b/>
        <sz val="12"/>
        <color theme="1"/>
        <rFont val="Arial"/>
        <family val="2"/>
      </rPr>
      <t>Reporte anterior:</t>
    </r>
    <r>
      <rPr>
        <sz val="12"/>
        <color theme="1"/>
        <rFont val="Arial"/>
        <family val="2"/>
      </rPr>
      <t xml:space="preserve">
Se cuenta con un avance del 9.35%, que corresponde a las actividades desarrolladas en cuanto a: Entornos laborales Saludables con un avance del 13.41%, transformación cultural que cuenta con un avance del 0.99 % y aprendizaje organizaciónal que cuenta con un avance del 9.59%
</t>
    </r>
    <r>
      <rPr>
        <b/>
        <sz val="12"/>
        <color theme="1"/>
        <rFont val="Arial"/>
        <family val="2"/>
      </rPr>
      <t xml:space="preserve">Reporte Actual:
</t>
    </r>
    <r>
      <rPr>
        <sz val="12"/>
        <color theme="1"/>
        <rFont val="Arial"/>
        <family val="2"/>
      </rPr>
      <t>Se cuenta con un avance del 18.23%, que corresponde a las actividades desarrolladas en cuanto a: Entornos laborales Saludables con un avance del 22.69%, transformación cultural que cuenta con un avance del 12.04 % y aprendizaje organizaciónal que cuenta con un avance del 15.51%</t>
    </r>
  </si>
  <si>
    <r>
      <rPr>
        <b/>
        <sz val="12"/>
        <color theme="1"/>
        <rFont val="Arial"/>
        <family val="2"/>
      </rPr>
      <t>Reporte anterior:</t>
    </r>
    <r>
      <rPr>
        <sz val="12"/>
        <color theme="1"/>
        <rFont val="Arial"/>
        <family val="2"/>
      </rPr>
      <t xml:space="preserve">
"AUSENTISMO: Durante el mes de enero y febrero se han presentado 38 días de incapacidad por accidente de trabajo, 524 días por enfermedad general y 62 días por enfermedad laboral. Como primera causa de ausentismo tenemos los trastornos mentales y del comportamiento. 
MEDICINA LABORAL: Durante el primer bimestre se han realizado 114 consultas por medico laboral, siendo en un 90% valoraciones de control periódico. 
MEDICINA DEPORTIVA: Se han realizado 26 valoraciones para gimnasio y piscina de colaboradores. 
SEGUIMIENTOS COVID: Tenemos entre Enero y Febrero un total de 55 seguimientos, en donde el 65% corresponden a sintomáticos, el 20% asintomáticos y el 14% positivos. Se realiza seguimiento telefónico, se dan indicaciones de aislamiento y reporte a su EPS.
INSPECCIONES DE AREAS CON RIESGO BIOLOGICO: Se realiza inspección de seguridad al área nueva de vacunación, encontrando algunas observaciones las cuales fueron enviadas al coordinador del área para su gestión y posterior revisión. 
PSICOSOCIAL: Se han realizado reuniones mensuales para el análisis de ausentismo y seguimiento a colaboradores según acuerdo 013. Se han realizado 13 asesorías psicológicas ocupacionales. Se han realizado 3 recomendaciones de reintegro a colaboradores. Se realizó 1 grupo de apoyo social para reintegro de colaborador de más de 800 días de incapacidad. Se han realizado 2 mesas de trabajo para análisis de casos especiales de medicina preventiva"
"ACCIDENTALIDAD: Entre el mes de enero y febrero de 2022 se han presentado 4 eventos, 1 grave y 3 leves con 38 días de ausentismo donde junto con la comisión de investigaciones se estan implementando planes de acción con recomendaciones y acciones correctivas propuestas cuyo objetivo es disminuir la probabilidad de nuevos accidentes laborales por medio socialización de estándares y normas de seguridad 
SALIDAS ACADEMICAS: Se gestionaron 2 salidas con 24 estudiantes y 2 docentes, valorada en riesgo medio
EXTENSIÓN: Se gestionó una salida de 8 dias con 10 profesionales valorada en riesgo bajo
</t>
    </r>
    <r>
      <rPr>
        <b/>
        <sz val="12"/>
        <color theme="1"/>
        <rFont val="Arial"/>
        <family val="2"/>
      </rPr>
      <t xml:space="preserve">Reporte Actual:
</t>
    </r>
    <r>
      <rPr>
        <sz val="12"/>
        <color theme="1"/>
        <rFont val="Arial"/>
        <family val="2"/>
      </rPr>
      <t xml:space="preserve">AUSENTISMO: En el mes de Abril el 89% de las incapacidades corresponden a enfermedad general, siendo los diagnósticos mas frecuentes los  problemas osteomusculares y los trastornos del sistema nervioso, 5% por licencia de Maternidad, 4% Por accidente de Trabajo y 2% por Enfermedad Laboral
MEDICINA LABORAL: Durante el periodo comprendido entre enero y abril de 2022 se han realiuzado 205 valoraciones medico ocupacionales, lo que genera un aumento en las valoraciones medicas del 109% frene al mismo periodo del año 2021, siendo el 95% de las valoraciones por control periodico, el restante por valoraciones de pre ingreso, reingreso y retiro; en el 2022 se han remitido 25 personas a los diferentes sistemas de vigilancia epidemiologica, donde se realiza un seguimiento mas especifico y preciso según el riesgo valorado.
MEDICINA DEPORTIVA: Se han realizado 20 valoraciones para gimnasio y piscina de colaboradores en el mes de Abril.
SISTEMAS DE VIGILANCIA EPIDEMIOLOGICA: De las 25 personas  direccionada a los diferentes sistemas de vigilancia epidemiologica se logra identificar la siguiente caracterización: Direccionamiento SVE R. Quimico 1,SVE R. Psicosocial, SVE R. Biomecanico 23
PSICOSOCIAL: 6 mesas de trabajo en Riesgo Psicosocial en el mes de Abril
Llamadas de seguimiento a colaboradores que presentan incapacidad de más de 30 días según acuerdo 013 con el propósito de acompañar a los colaboradores en su condición de salud
Encuentro con la IPS RECUPERARTE para socializar la evolución del colaborador en tratamiento actual. 93 días continuos desde su ultima incapacidad donde se concluye en la reunión que la ARL va a realizar una recalificación por perdida laboral.
Reunión con la jefa de nómina y mamá de colabora quien presenta más de 139 días de incapacidad requiere asesoría para tramites de pensión para su hija.
Socialización con Decano,  médico laboral para retroalimentar las condiciones laborales y de salud de colaborador con enfermedad laboral desde 2018
7 Asesorías para docentes y administrativos con el fin de brindar orientación y apoyo emocional para nuestros colaboradores  en el mes de Abril d 2022
ACCIDENTALIDAD: Entre el mes de MARZO - ABRIL de 2022 se han presntado 11 eventos, 11  leves con 10 dias de ausentismo donde junto con la comision de investigaciones se estan implementando planes de accion con recomendaciones y acciones correctivas propuestas cuyo objetivo es disminuir la probabilidad de nuevos accidentes laborales por medio socializacion de estandares y normas de seguridad. 4 contratistas, 4 funcionarios, 3 Estudiantes
SALIDAS ACADEMICAS: Hasta el corte del mes de abril; se han gestionado 97 desplazamientos en nombre de UTP para un total de 176 Dias de desplazamiento  y se ha contado con la participación de 15 Monitores, 103 Profesores y 2914 Estudiantes,
EXTENSIÓN: A través de la implementación de las estrategias de intervención de los proyectos de extensión, se permitio dar continuidad a la socialización del Kit de Seguridad; que contempla entre otros la documentación del  SG SST, priorización de las actividades, caracterización y priorización de los proyectos de extensión
INSPECCIONES DE SEGURIDAD: En el mes de abril se realizaron 26 visitas de seguimiento y verificación de condiciones y/o recomendaciones;  y un total de 13  Inspecciones  en el mes de Abil para un total de 25 Inspecciones de Seguridad en el periodo comprendido entre Enero y Abril de 2022 en 8 procesos operativos a saber: Roceria manual, mecanizada y poda de arboles; Mantenimiento de techos, Id condiciones de seguridd en puestos de trabajo,Mantenimiento y obras de intervención, Riesgo electrico, Riesgo Mecanico, Seguimiento tareas criticas y Obras civiles y de adecuación.
</t>
    </r>
    <r>
      <rPr>
        <b/>
        <sz val="12"/>
        <color theme="1"/>
        <rFont val="Arial"/>
        <family val="2"/>
      </rPr>
      <t xml:space="preserve">HIGIENE DEL TRABAJO
Actualización y seguimiento matriz de requisitos legales en Seguridad y Salud en el Trabajo
Seguimiento a recomendaciones de Seguridad  en articulación con la ARL SURA con el animo de priorizar las intervención con referencia en Riesgo Quimico.
Continuidad de la estrategia de intervención de riesgo Quimico - Indice Web para la implementación del Sistema Globalmente Armonizado en los laboratorios con manejo y almancenamiento de sustancias quimicas.
Se programo visita de seguimiento y diagnostico de linea basal en riesgos higienicos en articulación con la ARL SURA, con el fin de definir  analizar los riesgos higienicos y priorizar las mediciones ambientales que den lugar.
ELEMENTOS DE PROTECCIÒN PERSONAL
</t>
    </r>
    <r>
      <rPr>
        <sz val="12"/>
        <color theme="1"/>
        <rFont val="Arial"/>
        <family val="2"/>
      </rPr>
      <t>Recepción de los insumos adquiridos a traves de proceso de compras desde el año 2021, donde se conto con la adición presupuestal  para la adquisición de los PAK de los desfibriladores , los cuales no se habian podido recibir por incremento en los costos del iva para el año 2022, asumiento un costo adicional la UTP correspondiente al 19% del iva
Priorización de las necesidades en las estrategias de Emergencias con el fin de solicitar la asignación presupuestal para la adquisición de diferentes elementos para botiquines, area cardio protegica entre otros.
ATENCIÒN DE EMERGENCIAS
66 atenciones para eventos en salud  dentro del campus universitario , generando un incremento del 550%   en atenciones frente al mismo periodo del año inmediatamente anterior
Se logra identificar que el evento más recurrente reportado para atenciónes en salud son:
*Esquince grado I: 6 casos
*Intoxicación Por Inhalación De Gas Pimienta: 5 casos
*Cuadro Gastrointestinal: 3 casos
*Hipoglicemia: 3 Casos
*Hipotensión: 3 Casos
*Sincope: 3 Casos
8 Activaciones del àrea protegida en el mes de Abril
1 Casos de atenciòn en salud con traslado en el mes de Abril
En general se han atendido 223 enentos en salud en el periodo comprendido entre enero y abril de 2022
PLAN DE EMERGENCIAS
76 Personas capacitadas en temas de Emergencia y atención de desastres en 4 eventos de formación y capacitación y se conto con la participación estudiantes primer semestre Ingenieria Industrial,psicologos PAID eSTUDIANTES - Vicerrectoria Bienestar Universitario, Funcionarios de registro y control academico.</t>
    </r>
  </si>
  <si>
    <r>
      <rPr>
        <b/>
        <sz val="12"/>
        <color theme="1"/>
        <rFont val="Arial"/>
        <family val="2"/>
      </rPr>
      <t>Reporte anterior:</t>
    </r>
    <r>
      <rPr>
        <sz val="12"/>
        <color theme="1"/>
        <rFont val="Arial"/>
        <family val="2"/>
      </rPr>
      <t xml:space="preserve">
Con corte a febrero se registra avance del 20 % reflejado en las asiguientes actividades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t>
    </r>
    <r>
      <rPr>
        <b/>
        <sz val="12"/>
        <color theme="1"/>
        <rFont val="Arial"/>
        <family val="2"/>
      </rPr>
      <t xml:space="preserve">egún plan de mejoramiento
Reporte Actual:
</t>
    </r>
    <r>
      <rPr>
        <sz val="12"/>
        <color theme="1"/>
        <rFont val="Arial"/>
        <family val="2"/>
      </rPr>
      <t xml:space="preserve">Con corte a febrero se registra avance del 36 % reflejado en las asiguientes actividades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	inicio al programa Mindfulness, Plan B exitoso, Entrenamiento Financiero y se inician las intervenciones de clima y competencias en las dependencias administrativas y la Facultad de Ingeniería Mecánica
</t>
    </r>
  </si>
  <si>
    <r>
      <rPr>
        <b/>
        <sz val="12"/>
        <color theme="1"/>
        <rFont val="Arial"/>
        <family val="2"/>
      </rPr>
      <t>Reporte anterior</t>
    </r>
    <r>
      <rPr>
        <sz val="12"/>
        <color theme="1"/>
        <rFont val="Arial"/>
        <family val="2"/>
      </rPr>
      <t xml:space="preserve">: Se esta diseñando la estrategia de socialización 
</t>
    </r>
    <r>
      <rPr>
        <b/>
        <sz val="12"/>
        <color theme="1"/>
        <rFont val="Arial"/>
        <family val="2"/>
      </rPr>
      <t xml:space="preserve">Reporte Actual:  </t>
    </r>
    <r>
      <rPr>
        <sz val="12"/>
        <color theme="1"/>
        <rFont val="Arial"/>
        <family val="2"/>
      </rPr>
      <t xml:space="preserve">Se viene trabajando  en la presentación como estrategia de difusión </t>
    </r>
  </si>
  <si>
    <r>
      <rPr>
        <b/>
        <sz val="12"/>
        <color theme="1"/>
        <rFont val="Arial"/>
        <family val="2"/>
      </rPr>
      <t>Reporte anterior:</t>
    </r>
    <r>
      <rPr>
        <sz val="12"/>
        <color theme="1"/>
        <rFont val="Arial"/>
        <family val="2"/>
      </rPr>
      <t xml:space="preserve">
Se adiciono en Atención al ciudadano el Menu participa por solicitud de la Oficina de Control Interno de acuerdo a la normatividad.
</t>
    </r>
    <r>
      <rPr>
        <b/>
        <sz val="12"/>
        <color theme="1"/>
        <rFont val="Arial"/>
        <family val="2"/>
      </rPr>
      <t xml:space="preserve">Reporte Actual: </t>
    </r>
    <r>
      <rPr>
        <sz val="12"/>
        <color theme="1"/>
        <rFont val="Arial"/>
        <family val="2"/>
      </rPr>
      <t>Se realizan cambios solicitados por la Oficina de Control Interno en fechas #1 02-03-2022 - #2 07-03-2022 - #3 31-03-2022, se anexa pantallazo</t>
    </r>
  </si>
  <si>
    <r>
      <rPr>
        <b/>
        <sz val="11"/>
        <color rgb="FF000000"/>
        <rFont val="Arial"/>
        <family val="2"/>
      </rPr>
      <t>Reporte anterior:</t>
    </r>
    <r>
      <rPr>
        <sz val="11"/>
        <color rgb="FF000000"/>
        <rFont val="Arial"/>
        <family val="2"/>
      </rPr>
      <t xml:space="preserve">
A la fecha no ha sido necesario la actualizacion de lineamientos para la actualización de sitios web administrados por el CRIE.
</t>
    </r>
    <r>
      <rPr>
        <b/>
        <sz val="11"/>
        <color rgb="FF000000"/>
        <rFont val="Arial"/>
        <family val="2"/>
      </rPr>
      <t xml:space="preserve">Reporte Actual: 
</t>
    </r>
    <r>
      <rPr>
        <sz val="11"/>
        <color rgb="FF000000"/>
        <rFont val="Arial"/>
        <family val="2"/>
      </rPr>
      <t>Se realizo la actualizacion de Lineamientos y Buenas Prácticas para la web UTP, se anexa pantallazos</t>
    </r>
  </si>
  <si>
    <r>
      <rPr>
        <b/>
        <sz val="12"/>
        <color theme="1"/>
        <rFont val="Arial"/>
        <family val="2"/>
      </rPr>
      <t>Reporte anterior:</t>
    </r>
    <r>
      <rPr>
        <sz val="12"/>
        <color theme="1"/>
        <rFont val="Arial"/>
        <family val="2"/>
      </rPr>
      <t xml:space="preserve">
Para esta actividad se realizó divulgación y apropiacion del manual de lineamientos de la comunicacion organizacional por parte de la comunidad Universitaria así: Directorio Comunicación Estratégica con contactos protocolarios del ámbito interno y externo. 
</t>
    </r>
    <r>
      <rPr>
        <b/>
        <sz val="12"/>
        <color theme="1"/>
        <rFont val="Arial"/>
        <family val="2"/>
      </rPr>
      <t xml:space="preserve">Reporte Actual: </t>
    </r>
    <r>
      <rPr>
        <sz val="12"/>
        <color theme="1"/>
        <rFont val="Arial"/>
        <family val="2"/>
      </rPr>
      <t xml:space="preserve">Para esta actividad se realizó divulgación y apropiacion del manual de lineamientos de la comunicacion organizacional por parte de la comunidad Universitaria así: Directorio Comunicación Estratégica con contactos protocolarios del ámbito interno y externo, se atendió la contingencia comunicativa derivada de la presunta amenaza a un docente de la institución, se realizó análisis estructural del cargo “Técnico de programación emisora”, se realizó seguimiento trimestral de la red de medios y la red de comunicadores, se apoyó a la Rectoría y a la Vicerrectoría de Responsabilidad Social en la contingencia generada por altercados en el galpón.
</t>
    </r>
    <r>
      <rPr>
        <b/>
        <sz val="12"/>
        <color theme="1"/>
        <rFont val="Arial"/>
        <family val="2"/>
      </rPr>
      <t xml:space="preserve">
</t>
    </r>
  </si>
  <si>
    <r>
      <rPr>
        <b/>
        <sz val="12"/>
        <color rgb="FF000000"/>
        <rFont val="Arial"/>
        <family val="2"/>
      </rPr>
      <t>Reporte anterior:</t>
    </r>
    <r>
      <rPr>
        <sz val="12"/>
        <color rgb="FF000000"/>
        <rFont val="Arial"/>
        <family val="2"/>
      </rPr>
      <t xml:space="preserve">
Planes operativos que se reportan en el SIGER con vigencia del mes de Enero y Febrero de 2022:
P01- Comunicación Institucional: 17%
P02- Comunicación Informativa: 12.14%
P03- Comunicación Organizacional: 5.67%
P04- Comunicación Corporativa: 11.33%
P05- Comunicación Movilizadora: 14.17%
</t>
    </r>
    <r>
      <rPr>
        <b/>
        <sz val="12"/>
        <color rgb="FF000000"/>
        <rFont val="Arial"/>
        <family val="2"/>
      </rPr>
      <t xml:space="preserve">Reporte Actual: 
</t>
    </r>
    <r>
      <rPr>
        <sz val="12"/>
        <color rgb="FF000000"/>
        <rFont val="Arial"/>
        <family val="2"/>
      </rPr>
      <t>Planes operativos que se reportan en el SIGER con vigencia del mes de Marzo y Abril de 2022:
P01- Comunicación Institucional: 34%
P02- Comunicación Informativa: 34%
P03- Comunicación Organizacional: 34%
P04- Comunicación Corporativa: 34%
P05- Comunicación Movilizadora: 34%</t>
    </r>
  </si>
  <si>
    <t>N.A.</t>
  </si>
  <si>
    <t>Actividad Finalizada</t>
  </si>
  <si>
    <r>
      <rPr>
        <b/>
        <sz val="11"/>
        <color theme="1"/>
        <rFont val="Calibri"/>
        <family val="2"/>
        <scheme val="minor"/>
      </rPr>
      <t xml:space="preserve">1. </t>
    </r>
    <r>
      <rPr>
        <sz val="11"/>
        <color theme="1"/>
        <rFont val="Calibri"/>
        <family val="2"/>
        <scheme val="minor"/>
      </rPr>
      <t xml:space="preserve">Para el reporte del mes de diciembre el porcentaje de avance igual o superior al 90% se toma como acción "FINALIZADA", en atención a que su cumplimiento se cataloga como "MEDIO" lo anterior se aplicará para el corte al 30 de abril de 2022.
</t>
    </r>
  </si>
  <si>
    <t>Carpeta en Drive con los certificados respectivos https://drive.google.com/drive/u/0/folders/1MZkFXdLobVSE608mBaT3PgNPVf0oBty6</t>
  </si>
  <si>
    <t>13 de mayo de 2022</t>
  </si>
  <si>
    <t>No se han presentado modificaciones</t>
  </si>
  <si>
    <t>https://media.utp.edu.co/archivos/PACTO%202022%20v2_.pdf</t>
  </si>
  <si>
    <t>Última actualización: Lunes, Enero 31, 2022 02:36 PM</t>
  </si>
  <si>
    <t>31 de enero de 2022</t>
  </si>
  <si>
    <t xml:space="preserve"> </t>
  </si>
  <si>
    <t xml:space="preserve">URL DE DOCUMENTO: </t>
  </si>
  <si>
    <t xml:space="preserve">FECHA DE PUBLICACION SEGUIMIENTO EN </t>
  </si>
  <si>
    <t xml:space="preserve">https://www2.utp.edu.co/controlinterno/informes/203/seguimiento-pacto </t>
  </si>
  <si>
    <t xml:space="preserve">DATOS DE PUBLICACIÓN: </t>
  </si>
  <si>
    <t xml:space="preserve">Anexo 2. </t>
  </si>
  <si>
    <t>SEGUIMIENTO A ACCIONES PERMANENTES</t>
  </si>
  <si>
    <t>http://planea.utp.edu.co/oficina-de-planeacion/plan-de-atencion-al-ciudadano-y-transparencia-organizacional.html</t>
  </si>
  <si>
    <r>
      <rPr>
        <b/>
        <sz val="12"/>
        <color theme="1"/>
        <rFont val="Arial"/>
        <family val="2"/>
      </rPr>
      <t>3. Dar respuesta oportuna a los cambios y la normatividad frente a los requerimientos nacionales referente a la atención al ciudadano</t>
    </r>
    <r>
      <rPr>
        <sz val="12"/>
        <color theme="1"/>
        <rFont val="Arial"/>
        <family val="2"/>
      </rPr>
      <t>).</t>
    </r>
  </si>
  <si>
    <r>
      <rPr>
        <b/>
        <sz val="11"/>
        <color theme="1"/>
        <rFont val="Calibri"/>
        <family val="2"/>
        <scheme val="minor"/>
      </rPr>
      <t xml:space="preserve">1. </t>
    </r>
    <r>
      <rPr>
        <sz val="11"/>
        <color theme="1"/>
        <rFont val="Calibri"/>
        <family val="2"/>
        <scheme val="minor"/>
      </rPr>
      <t xml:space="preserve">Para el reporte del mes de diciembre el porcentaje de avance igual o superior al 90% se toma como acción "FINALIZADA", en atención a que su cumplimiento se cataloga como "ALTO" lo anterior se aplicará para el corte al 31 de diciembre de 2021.
</t>
    </r>
  </si>
  <si>
    <t>Publicación de resultados del Plan de desarrollo</t>
  </si>
  <si>
    <t>Publicación del plan estratégico</t>
  </si>
  <si>
    <t>Publicación del plan de compras (formato Excel)</t>
  </si>
  <si>
    <t xml:space="preserve">Publicación de activos de información
</t>
  </si>
  <si>
    <t>Esquema de publicación</t>
  </si>
  <si>
    <t xml:space="preserve">Publicación en la página Web de la Universidad:
- Última actualización - Mapa del sitio -
- Preguntas frecuentes -
</t>
  </si>
  <si>
    <t xml:space="preserve">Publicación de información institucional
</t>
  </si>
  <si>
    <t xml:space="preserve">Publicación de la ley,  mediante la cual se creó la Universidad Tecnológica de Pereira
</t>
  </si>
  <si>
    <t>Publicación de estatuto General</t>
  </si>
  <si>
    <t>Publicación de Estatuto docente</t>
  </si>
  <si>
    <t>Publicación del Reglamento estudiantil</t>
  </si>
  <si>
    <t>Publicación de normatividad interna vigente</t>
  </si>
  <si>
    <t>Publicación de los informes de gestión</t>
  </si>
  <si>
    <t>Publicación del Plan de desarrollo y sus seguimientos</t>
  </si>
  <si>
    <t>Publicación de estadísticas e indicadores institucionales</t>
  </si>
  <si>
    <t>Publicación de información sobre Manuales de Funciones y Responsabilidades del área administrativa</t>
  </si>
  <si>
    <t xml:space="preserve">Publicación del informe general de los resultados de evaluación de competencias </t>
  </si>
  <si>
    <t>Publicación de plan de capacitación por dependencias</t>
  </si>
  <si>
    <t>Publicación de los lineamientos para la vinculación del personal administrativo</t>
  </si>
  <si>
    <t>Publicación de las convocatorias de personal</t>
  </si>
  <si>
    <t xml:space="preserve">Publicación de información relacionada con la Oficina de Control Interno
</t>
  </si>
  <si>
    <t>Publicación actas del Comité Institucional de Control Interno</t>
  </si>
  <si>
    <t xml:space="preserve">Control Interno Disciplinario  </t>
  </si>
  <si>
    <t>Informacion sobre el Modelo Estandar de Control Interno MECI</t>
  </si>
  <si>
    <t>Publicación de enlaces a entes de control</t>
  </si>
  <si>
    <t>Actualización de la Información sobre la acreditación de programas</t>
  </si>
  <si>
    <t>Información de los programas académicos de la Universidad</t>
  </si>
  <si>
    <t>Publicación de matrícula y demás derechos pecuniarios</t>
  </si>
  <si>
    <t>Publicación de actos administrativos mediante los cuales se aprobaron los valores de matrícula y demás derechos pecuniarios</t>
  </si>
  <si>
    <t>Información sobre investigación y extensión</t>
  </si>
  <si>
    <t xml:space="preserve">Publicación de los servicios que presta la Vicerrectoría de Responsabilidad Social y Bienestar Universitario </t>
  </si>
  <si>
    <t xml:space="preserve">Publicación sobre acceso a los apoyos socioeconómicos
</t>
  </si>
  <si>
    <t>Publicación de las licitaciones y convocatorias</t>
  </si>
  <si>
    <t>Reporte de información al SECOP</t>
  </si>
  <si>
    <t>Publicación del informe de gestion contractual rendido a la Contraloria General de la Republica por la plataforma SIRECI:</t>
  </si>
  <si>
    <t>Publicación de información sobre presupuesto:</t>
  </si>
  <si>
    <t>Publicación de información sobre estados financieros y contables</t>
  </si>
  <si>
    <t>Publicación de informes rendidos a la Contraloria General de la Republica por la plataforma SIRECI:
Rendicion anual de la cuenta</t>
  </si>
  <si>
    <t xml:space="preserve">Publicacion de enlace a informes de auditoria emitidos por la Contraloria General de la Republica: </t>
  </si>
  <si>
    <t xml:space="preserve">Publicación Mapa de riesgos institucional que incorpora riesgos de corrupción
</t>
  </si>
  <si>
    <t>Publicación del PACTO</t>
  </si>
  <si>
    <t xml:space="preserve">Publicación de enlace para denuncias por corrupción
</t>
  </si>
  <si>
    <t>Publicación de Acuerdos Consejo Superior 
Publicación de Acuerdos Consejo Académico</t>
  </si>
  <si>
    <t xml:space="preserve">Estatuto de contratación </t>
  </si>
  <si>
    <t xml:space="preserve">Procedimientos relacionados con asesoría con precontractual, contractual y pos contractual; elaboración, aprobación y control de convenios </t>
  </si>
  <si>
    <t xml:space="preserve">Procedimientos relacionados con contratación en
Compras de Bienes y Suministros
</t>
  </si>
  <si>
    <t xml:space="preserve">Procesos de elecciones conforme al Régimen electoral
</t>
  </si>
  <si>
    <t xml:space="preserve">1.Plan de capacitación docente 
2.Formación postgraduada
</t>
  </si>
  <si>
    <t xml:space="preserve">Procedimientos establecidos de Control Interno Disciplinario
</t>
  </si>
  <si>
    <t xml:space="preserve">Publicación de informes
</t>
  </si>
  <si>
    <t xml:space="preserve">Publicacion de informes emitidos por la Oficina de Control Interno
</t>
  </si>
  <si>
    <t>Publicación del plan de mejoramiento suscrito con la Contraloría General de la República y sus seguimientos</t>
  </si>
  <si>
    <t xml:space="preserve">Seguimiento PACTO </t>
  </si>
  <si>
    <t>Planes de auditoria</t>
  </si>
  <si>
    <t xml:space="preserve">Informes de auditorías (fichas de auditoria) </t>
  </si>
  <si>
    <t>Operación del Sistema de Peticiones, Quejas y/o Reclamos que incluye denuncias por corrupción</t>
  </si>
  <si>
    <t>Documentación del Sistema de gestión de Calidad</t>
  </si>
  <si>
    <t>Sistema de PQR con enlace en la página Web principal de la UTP, que permite:</t>
  </si>
  <si>
    <t>Publicación del resultado de la medición de satisfacción al usuario</t>
  </si>
  <si>
    <t xml:space="preserve">Publicación de información sobre los servicios de la Universidad                                                                                       </t>
  </si>
  <si>
    <t>Portal Web para niños</t>
  </si>
  <si>
    <t xml:space="preserve">Enlace página web principal de transparencia y acceso a la información
</t>
  </si>
  <si>
    <t xml:space="preserve">Información sobre eventos institucionales
</t>
  </si>
  <si>
    <t>APP UTP Móvil</t>
  </si>
  <si>
    <t>Informes de gestión vigencia actual y anteriores</t>
  </si>
  <si>
    <t>Reglamento de la audiencia pública de rendición de cuentas (resolución 436 de 2015)</t>
  </si>
  <si>
    <t>Procedimiento 1115-CIG-19 - Evaluación a la audiencia pública de rendición de cuentas a la ciudadanía</t>
  </si>
  <si>
    <t xml:space="preserve">Página Web de UTP Rinde Cuentas
Retroalimentación de la gestión UTP
Audiencias públicas
</t>
  </si>
  <si>
    <t>Directrices sobre la gestión de riesgos</t>
  </si>
  <si>
    <t>Procedimiento de administración de riesgos (SGC-PRO-011)
Gestion de riesgos</t>
  </si>
  <si>
    <t xml:space="preserve"> Jurídica 
Compra de Bienes y Suministros</t>
  </si>
  <si>
    <t>Enlace de interés</t>
  </si>
  <si>
    <t>(descargable en Excel) http://app4.utp.edu.co/sigu/ (sistema de información)
https://pdi.utp.edu.co/resultados/</t>
  </si>
  <si>
    <t>https://pdi.utp.edu.co/conoce/</t>
  </si>
  <si>
    <t>https://www2.utp.edu.co/contratacion/sitio/5/plan-de-compras</t>
  </si>
  <si>
    <t>https://www2.utp.edu.co/gestioncalidad/sin-categoria/391/activos-de-informacion-e-indice-de-informacion-clasificada-y-reservada-utp
https://www2.utp.edu.co/gestioncalidad/sin-categoria/451/activos-de-informacion-e-indice-de-informacion-clasificada-y-reservada-del-alcance</t>
  </si>
  <si>
    <t>https://www2.utp.edu.co/atencionalciudadano/transparencia-y-acceso-a-informacion-publica.html</t>
  </si>
  <si>
    <t xml:space="preserve"> http://www.utp.edu.co/principal/mapa.php
 http://www.utp.edu.co/faqs/</t>
  </si>
  <si>
    <t>https://www2.utp.edu.co/secretaria/gestion-documentos/noticias/plan-institucional-de-archivos-2020-2028.html</t>
  </si>
  <si>
    <t>http://www.utp.edu.co/institucional/</t>
  </si>
  <si>
    <t>http://www.utp.edu.co/secretaria/leyes/383/ley-41-de-1958</t>
  </si>
  <si>
    <t>http://www.utp.edu.co/secretaria/25/estatuto-general</t>
  </si>
  <si>
    <t>http://www.utp.edu.co/secretaria/3/estatuto-docente</t>
  </si>
  <si>
    <t>http://www.utp.edu.co/secretaria/2/reglamento-estudian</t>
  </si>
  <si>
    <t>https://www2.utp.edu.co/secretaria/25/estatuto-general
https://www2.utp.edu.co/secretaria/11/resoluciones-generales</t>
  </si>
  <si>
    <t>http://www.utp.edu.co/audienciapublica/informe-de-gestion.html</t>
  </si>
  <si>
    <t>https://pdi.utp.edu.co/resultados/</t>
  </si>
  <si>
    <t>https://estadisticas.utp.edu.co/</t>
  </si>
  <si>
    <t>https://www2.utp.edu.co/gestioncalidad/sin-categoria/43/gestion-de-calidad-iso-9001-2015
https://www2.utp.edu.co/vicerrectoria/administrativa/gestion-talento-humano/manuales-de-funciones.html</t>
  </si>
  <si>
    <t>https://www2.utp.edu.co/vicerrectoria/administrativa/gestion-talento-humano/evaluacion-de-competencias.html</t>
  </si>
  <si>
    <t>https://www2.utp.edu.co/vicerrectoria/administrativa/gestion-talento-humano/desarrollo-humano.html</t>
  </si>
  <si>
    <t>https://www2.utp.edu.co/contratacion/sitio/7/convocatorias-personal</t>
  </si>
  <si>
    <t>Procedimientos: https://www2.utp.edu.co/gestioncalidad/documentos-procesos/4/1/Control-Interno
Manuales:  https://www.utp.edu.co/gestioncalidad/documentos-procesos/8/1/Control-Interno</t>
  </si>
  <si>
    <t>https://www2.utp.edu.co/controlinterno/sin-categoria/7/comite-institucional-de-control-interno</t>
  </si>
  <si>
    <t>https://www2.utp.edu.co/gestioncalidad/sin-categoria/186/rectoria</t>
  </si>
  <si>
    <t>https://www2.utp.edu.co/meci/que-es-el-meci.html</t>
  </si>
  <si>
    <t>https://www2.utp.edu.co/controlinterno/sin-categoria/137/entes-de-control</t>
  </si>
  <si>
    <t>https://www2.utp.edu.co/vicerrectoria/academica/</t>
  </si>
  <si>
    <t>https://programasacademicos.utp.edu.co/</t>
  </si>
  <si>
    <t>https://www2.utp.edu.co/vicerrectoria/administrativa/informacion-sobre-matriculas-y-derechos-pecuniario.html</t>
  </si>
  <si>
    <t>https://www2.utp.edu.co/vicerrectoria/investigaciones/</t>
  </si>
  <si>
    <t>https://www2.utp.edu.co/vicerrectoria/responsabilidad-social/inicio.html</t>
  </si>
  <si>
    <t>https://www2.utp.edu.co/vicerrectoria/responsabilidad-social/apoyos-socioeconomicos.html</t>
  </si>
  <si>
    <t>http://www.utp.edu.co/contratacion/</t>
  </si>
  <si>
    <t>https://www.colombiacompra.gov.co/</t>
  </si>
  <si>
    <t>https://www2.utp.edu.co/controlinterno/rendicion-de-la-cuenta/131/informe-de-gestion-contractual</t>
  </si>
  <si>
    <t xml:space="preserve"> Aprobado https://www2.utp.edu.co/vicerrectoria/administrativa/presupuesto.html
https://www2.utp.edu.co/vicerrectoria/administrativa/ejecucion-presupuestal.html</t>
  </si>
  <si>
    <t>https://www2.utp.edu.co/vicerrectoria/administrativa/gestion-financiera/contabilidad/gestion-contable.html</t>
  </si>
  <si>
    <t>https://www2.utp.edu.co/controlinterno/rendicion-de-la-cuenta/23/informes-rendicion-de-cuenta-anual</t>
  </si>
  <si>
    <t>https://www2.utp.edu.co/controlinterno/informes/208/contraloria-general-de-la-republica</t>
  </si>
  <si>
    <t>https://www2.utp.edu.co/meci/plan-de-manejo-de-riesgos.html</t>
  </si>
  <si>
    <t>https://pqrs.utp.edu.co/</t>
  </si>
  <si>
    <t xml:space="preserve">http://www.utp.edu.co/secretaria/articulosfiltro/2017/3
Ítems:
Consejo Superior
Consejo Académico </t>
  </si>
  <si>
    <t>https://pdi.utp.edu.co/resultados/
https://www2.utp.edu.co/gestioncalidad/documentos-procesos/8/1/Planeacion</t>
  </si>
  <si>
    <t xml:space="preserve">
https://www2.utp.edu.co/gestioncalidad/documentos-procesos/8/1/Planeacion
SIGER</t>
  </si>
  <si>
    <t>https://www2.utp.edu.co/secretaria/29/estatuto-contratacion</t>
  </si>
  <si>
    <t>http://www.utp.edu.co/gestioncalidad/documentos-procesos/4/1/Rectoria</t>
  </si>
  <si>
    <t>https://www2.utp.edu.co/gestioncalidad/documentos-procesos/4/1/Financiera</t>
  </si>
  <si>
    <t>https://www2.utp.edu.co/gestioncalidad/sin-categoria/167/mapa-institucional-de-procesos</t>
  </si>
  <si>
    <t>https://www2.utp.edu.co/secretaria/7/regimen-electoral</t>
  </si>
  <si>
    <t xml:space="preserve">1.
http://www.utp.edu.co/vicerrectoria/academica/capacitacion-docente
2.
http://www.utp.edu.co/vicerrectoria/academica/formacion-posgraduada.html
</t>
  </si>
  <si>
    <t>https://www2.utp.edu.co/gestioncalidad/documentos-procesos/4/1/Rectoria</t>
  </si>
  <si>
    <t>Sistema de control interno http://www.utp.edu.co/controlinterno/sci/17/informes
Otros http://www.utp.edu.co/controlinterno/informes/202/cuatrimestral-sci</t>
  </si>
  <si>
    <t>Informe de evaluación de control interno (Art.9. L.1474/2011) - https://www.utp.edu.co/controlinterno/informes/202/estado-del-sci
Otros reportes - Informe anual del Sistema de Control Interno - https://www.utp.edu.co/controlinterno/sci/17/informe-sci
Informe de Control Interno Contable - https://www.utp.edu.co/controlinterno/informes/228/evaluacion-del-control-interno-contable
Austeridad del Gasto - https://www.utp.edu.co/controlinterno/informes/29/austeridad-y-eficiencia-en-el-gasto-publico
Seguimiento a la Administración de Riesgos - https://www.utp.edu.co/controlinterno/informes/204/seguimiento-administracion-de-riesgos
Seguimiento al Sistema PQR - https://www.utp.edu.co/controlinterno/informes/205/seguimiento-al-sistema-pqr
Informes de Audiencia Pública de rendición de cuentas - https://www.utp.edu.co/controlinterno/informes/227/evaluacion-audiencia-publica</t>
  </si>
  <si>
    <t>https://www.utp.edu.co/controlinterno/informes/129/informes-plan-de-mejoramiento</t>
  </si>
  <si>
    <t>https://www2.utp.edu.co/controlinterno/informes/203/seguimiento-pacto</t>
  </si>
  <si>
    <t>https://www2.utp.edu.co/gestioncalidad/</t>
  </si>
  <si>
    <t>https://www2.utp.edu.co/controlinterno/sin-categoria/3/planes</t>
  </si>
  <si>
    <t>https://www2.utp.edu.co/controlinterno/informes/206/auditorias-control-interno</t>
  </si>
  <si>
    <t>http://www.utp.edu.co/gestioncalidad/</t>
  </si>
  <si>
    <t>Consultar http://www.utp.edu.co/quejasyreclamos/formulario_consulta/consultar
Informe de QR https://www.utp.edu.co/quejasyreclamos/informes/index</t>
  </si>
  <si>
    <t>http://www.utp.edu.co/gestioncalidad/documentacion/7/satisfaccion-de-los-usuarios</t>
  </si>
  <si>
    <t>https://www.utp.edu.co/institucional/servicios
https://portafolioservicios.utp.edu.co/</t>
  </si>
  <si>
    <t>CONSUTAR AL CRIE
http://www.utp.edu.co/portalinfantil/
Revisando el portal principal de la universidad, se ha hecho la verificación pertinente y los enlaces están funcionando demanera correcta, sin embargo, el enlace proporcionado
http://www.utp.edu.co/
portalinfantil/
fue eliminado debido a unaincompatibilidad con la herramienta adobe flash la cual fue descontinuada por los desarrolladores, actualmente no se haasignado presupuesto para la creación de una nueva herramienta con este fin. Para consultar el portal infantil ladireccion adecuada es la siguiente
https://www2.utp.
edu.co/atencionalciudadano/
portal-infantil</t>
  </si>
  <si>
    <t>http://www.utp.edu.co/atencionalciudadano/transparencia-y-acceso-a-informacion-publica.html</t>
  </si>
  <si>
    <t xml:space="preserve">http://www.utp.edu.co/auditorios/calendario-de-eventos
</t>
  </si>
  <si>
    <t>https://www2.utp.edu.co/vicerrectoria/administrativa/gestion-de-tecnologias/informacion-general-de-interes.html</t>
  </si>
  <si>
    <t>https://pdi.utp.edu.co/informes-de-gestion/</t>
  </si>
  <si>
    <t>http://www.utp.edu.co/utprindecuentas/reglamento-de-audiencia.html</t>
  </si>
  <si>
    <t>https://www2.utp.edu.co/gestioncalidad/documentos-procesos/4/1/Planeacion</t>
  </si>
  <si>
    <t xml:space="preserve"> https://www.utp.edu.co/gestioncalidad/descarga/IDDOCWEB/13335</t>
  </si>
  <si>
    <t>https://rindecuentas.utp.edu.co</t>
  </si>
  <si>
    <t>https://www2.utp.edu.co/meci/directrices-para-la-gestion-de-riesgos.html</t>
  </si>
  <si>
    <t>https://www2.utp.edu.co/meci/gestion-de-riesgos.html</t>
  </si>
  <si>
    <t>http://www.utp.edu.co/gestioncalidad/sin-categoria/391/activos-de-informacion-utp 
http://www.utp.edu.co/gestioncalidad/sin-categoria/451/activos-de-informacion-del-alcance</t>
  </si>
  <si>
    <t xml:space="preserve">Publicación de Información de trámites y servicios relacionados con el Registro y Control Académico
</t>
  </si>
  <si>
    <t>http://www.utp.edu.co/registro/index.php/31/tramites-y-formularios</t>
  </si>
  <si>
    <r>
      <rPr>
        <b/>
        <sz val="12"/>
        <color theme="1"/>
        <rFont val="Arial"/>
        <family val="2"/>
      </rPr>
      <t xml:space="preserve">Reporte anterior:
</t>
    </r>
    <r>
      <rPr>
        <sz val="12"/>
        <color theme="1"/>
        <rFont val="Arial"/>
        <family val="2"/>
      </rPr>
      <t xml:space="preserve">1.4. Se realizó el tercer seguimiento al plan de trabajo de la audiencia con un avance del 92,9%
1.5. Se llevó a cabo el pasado 11 de mayo, la 17a. Audiencia Pública de Rendición de Cuentas a la Ciudadanía, con una participación total de 566 personas y en este espacio se dio cumpliendo con la normatividad vigente para la realización de la misma, donde se incluye la presentación del presupuesto.
1.6. Se comparte el link donde se encuentra la grabación de toda la audiencia. https://www.youtube.com/watch?v=OK1kXBOXWCQ&amp;t=995s
Se llevaron a cabo las tres facultades que se encontraban pendientes por realizaron como fueron: Ciencias de la Salud, Ciencias de la Educación y Ciencias Agrarias y Agroindustria.
Todos los soportes se encuentren en la carpeta de la audiencia pública contratista profesional PDI.
1.7. Se realizó el informe de resultados de la 17a. Audiencia Pública de Rendición de Cuentas a la Ciudadanía, donde se consolidaron todos los resultados obtenidos de en la audiencia y los informes de gestión y diálogo con facultades, los cuales fueron publicados en la página de UTP Rinde de Cuentas.
https://rindecuentas.utp.edu.co/marco-normativo-2022/
1.8. Se realizó el seguimiento al plan de mejora de la audiencia vigencia 2021, donde se ejecutaron todas las acciones planteadas y fue presentado a Control Interno.
Se está a la espera de la evaluación de la audiencia actual, para realizar el plan de mejora si da lugar.
1.9. Se realizaron las campañas que se tenían proyectadas para el mes de mayo, consolidaron el informe con todas las actividades programadas y se apoyó la retransmisión del evento central de la audiencia:
Retransmisión de la audiencia pública virtual de rendición de cuentas a la ciudadanía en directo por el canal de Facebook de Sociedad en Movimiento. Destacando como estadísticas las siguientes:
- 19 Número máximo de espectadores en vivo.
- 800 Personas alcanzadas.
Enlace de transmisión: https://www.facebook.com/conrisaralda/videos/1214772449354214/
1.10. Se llevó a cabo Comité de Gerencia del PDI y proceso de autoevaluación institucional, el día 24 de junio de 2022, en el mismo se presentó el avance dle PDI primer cuatrimestre, resultados audiencia pública, seguimiento Plan de Mejoramiento Institucional. 
1.11. Se realizó presentación de resultados ante el CSU con corte a los meses de (Marzo- Abril y Mayo)
</t>
    </r>
    <r>
      <rPr>
        <b/>
        <sz val="12"/>
        <color theme="1"/>
        <rFont val="Arial"/>
        <family val="2"/>
      </rPr>
      <t xml:space="preserve">Reporte Actual:
</t>
    </r>
    <r>
      <rPr>
        <sz val="12"/>
        <color theme="1"/>
        <rFont val="Arial"/>
        <family val="2"/>
      </rPr>
      <t xml:space="preserve">1.4. Se realizó el cuarto y último seguimiento al plan de trabajo de la audiencia con un avance del 100%
1.8. Se recibió la evaluación de Control Interno a la Audiencia Pública, se recibieron recomendaciones las cuales se asumen, pero no se plantea un  plan de mejora para el próximo año.
1.10.   Se tiene previsto realizar Comité a finales del mes de septiembre 
1.11. Se realizó presentación del señor rector los resultados correspondiente a los meses de Junio y Julio
</t>
    </r>
  </si>
  <si>
    <r>
      <t xml:space="preserve">Reporte Periodo anterior
</t>
    </r>
    <r>
      <rPr>
        <sz val="12"/>
        <color theme="1"/>
        <rFont val="Arial"/>
        <family val="2"/>
      </rPr>
      <t>Se cuenta con la estrategia comunicacional denominada Plan de Comunicaciones del programa de Transparencia, Legalidad y Gobernanza, donde se despliega las actividades para dar a conocer la información correspondiente y el cuál se encuentra en ejecución y es realizada de manera anualizada.
"Se incluyó en el informe de gestión de la audiencia pública el item 15.4. Mejoramiento de Trámites.
Link del informe de gestión: https://pdi.utp.edu.co/wp-content/uploads/sites/26/2022/03/Informe-de-Gestion-Audiencia-2021-1.pdf"
"Se incluyó en el informe de gestión de la audiencia pública el item 15.10. Oferta de Información en canales existentes.
Link del informe de gestión: https://pdi.utp.edu.co/wp-content/uploads/sites/26/2022/03/Informe-de-Gestion-Audiencia-2021-1.pdf"
"Se incluyó en el informe de gestión de la audiencia pública el item 15.9. Datos abiertos.
Link del informe de gestión: https://pdi.utp.edu.co/wp-content/uploads/sites/26/2022/03/Informe-de-Gestion-Audiencia-2021-1.pdf"</t>
    </r>
    <r>
      <rPr>
        <b/>
        <sz val="12"/>
        <color theme="1"/>
        <rFont val="Arial"/>
        <family val="2"/>
      </rPr>
      <t xml:space="preserve">
</t>
    </r>
  </si>
  <si>
    <r>
      <rPr>
        <b/>
        <sz val="12"/>
        <color theme="1"/>
        <rFont val="Arial"/>
        <family val="2"/>
      </rPr>
      <t>Reporte anterior:</t>
    </r>
    <r>
      <rPr>
        <sz val="12"/>
        <color theme="1"/>
        <rFont val="Arial"/>
        <family val="2"/>
      </rPr>
      <t xml:space="preserve">
Se refuerzan las estrategias de comunicaciones de la 17a Audiencia Pública con la promoción: con, cuñas, videos, boletines, post e historias para redes sociales y se hace la respectiva promoción de lo que es el evento en todos los canales informativos de la UTP, externos y de Aseutp y Sociedad en Movimiento y Apoyo en redes de la VBUYRS. En logística se terminan de grabar y editar con apoyo del CRIE los videos del Informe de Gestión por Pilares de la Audiencia y de UTP frente al Covid. Igual se realiza toda la difusión y promoción de los informes de gestión en la primera semana de mayo se hace el cubrimiento comunicacional de los primeros 3 informes. 
Comienza la preparación del informe final del desarrollo de la estrategia de comunicaciones de la Audiencia Pública de Rendición de cuentas e Informes de Gestióny se envía a la coordinadora
Se hace difusión de la entrega del seguimiento al Mapa de Riesgo en las redes de trabajo del PDI
Se prepara la estrategia de difusión del seguimiento de los Informes de Gestión.
 Para los sitios de UTP rinde cuentas, y oficina de Planeación:
Se realizaron las siguientes actualizaciones: 
En la página web "UTP Rinde Cuentas" se obtuvieron 1136 visitas a páginas en Mayo y Junio, y se realizaron  publicaciones de: 
• Sitios de Interés General
• Mapa de Riesgos Oficina de Planeación
En la página web "Oficina de Planeación" se obtuvieron 436 visitas a páginas en Mayo y Junio,  se realizaron  publicaciones de:
• Videos de la 17a Audiencia Pública de la UTP
• UTP presentó su Informe de Gestión 2021, año que afrontó grandes desafíos: 17ª Audiencia Pública
• Cartilla UTP Rinde Cuentas 2022
• Respuestas a Intervenciones
• Informe de la Audiencia Pública</t>
    </r>
    <r>
      <rPr>
        <b/>
        <sz val="12"/>
        <color theme="1"/>
        <rFont val="Arial"/>
        <family val="2"/>
      </rPr>
      <t xml:space="preserve">
</t>
    </r>
    <r>
      <rPr>
        <sz val="12"/>
        <color theme="1"/>
        <rFont val="Arial"/>
        <family val="2"/>
      </rPr>
      <t xml:space="preserve">
</t>
    </r>
    <r>
      <rPr>
        <b/>
        <sz val="12"/>
        <color theme="1"/>
        <rFont val="Arial"/>
        <family val="2"/>
      </rPr>
      <t xml:space="preserve">Reporte Actual
</t>
    </r>
    <r>
      <rPr>
        <sz val="12"/>
        <color theme="1"/>
        <rFont val="Arial"/>
        <family val="2"/>
      </rPr>
      <t>Se refuerzan las actividades de promoción del Pacto, para lo cual se realizan notas, tips informativos a través de las redes sociales con post e historias que se proponen, aprueban y se envían a difusión respectiva. Al mismo tiempo se preparan los sondeos para el segundo semestre los cuales en agosto comenzaron a publicarse a través de la página web. Así como la difusión de la actualización del Pacto en redes sociales, campus, página del PDI .
Para los sitios de UTP rinde cuentas, y oficina de Planeación:
Se realizaron las siguientes actualizaciones: 
En la página web "UTP Rinde Cuentas" se obtuvieron 362 visitas a páginas en Julio y Agosto, y no se realizaron  publicaciones
En la página web "Oficina de Planeación" se obtuvieron 555 visitas a páginas en Julio y Agosto,  se realizaron  publicaciones de:
•	Gestión Estratégica del Campus
•	Plan de Atención al Ciudadano y Transparencia Organizacional
Los reportes se encuentran restablecidos en uin 90%, adicionalmente se puso a disposición un Tablero Académico que fue presentado en el consejo académico (aie.utp.edu.co/t_academico), y de igual manera, se están construyendo dos tableros: Gestión Estratégica del Campus y Presentación Institucional.</t>
    </r>
  </si>
  <si>
    <r>
      <t xml:space="preserve">Reporte actual:4. Feria Virtual PDI 2022 Líderes- ajustada (1)
</t>
    </r>
    <r>
      <rPr>
        <sz val="12"/>
        <color theme="1"/>
        <rFont val="Arial"/>
        <family val="2"/>
      </rPr>
      <t xml:space="preserve">Se  Construyó la propuesta de la feria del PDI, la cual está pendiente de presentar ante el Comité del Sistema de Gerencia del PDI y autoevaluación Institucional 
</t>
    </r>
  </si>
  <si>
    <r>
      <t xml:space="preserve">
</t>
    </r>
    <r>
      <rPr>
        <b/>
        <sz val="12"/>
        <color theme="1"/>
        <rFont val="Arial"/>
        <family val="2"/>
      </rPr>
      <t>Reporte anterior:</t>
    </r>
    <r>
      <rPr>
        <sz val="12"/>
        <color theme="1"/>
        <rFont val="Arial"/>
        <family val="2"/>
      </rPr>
      <t xml:space="preserve">
Con cierre al 30 de junio se tiene un avance en el plan de trabajo de riesgos  de 32,2% correspondiente con las siguientes actividades:
-Se crearon videos tutoriales para las  fases de gestión de riesgos y envío de tip personalizados.
- Se realizó capacitación sobre identificación de riesgos de corrupción al equipo de riesgos.
- Se realizó la priorización del mapa de riesgos institucional.
- Se finalizó con el primer seguimiento al mapa de riesgos por proceso el  31 de mayo y se publicaron en el mapa de procesos el 30 de junio.
</t>
    </r>
    <r>
      <rPr>
        <b/>
        <sz val="12"/>
        <color theme="1"/>
        <rFont val="Arial"/>
        <family val="2"/>
      </rPr>
      <t xml:space="preserve">Reporte Actual:
</t>
    </r>
    <r>
      <rPr>
        <sz val="12"/>
        <color theme="1"/>
        <rFont val="Arial"/>
        <family val="2"/>
      </rPr>
      <t>Con cierre al 31 de agosto se tiene un avance en el plan de trabajo de riesgos  de 74% correspondiente con las siguientes actividades:
- Se presentó el Mapa de Riesgos Institucional al Comité Institucional de Control Interno.
- Se publicó el Mapa de Riesgos Institucional 2022.
- Se realizó diagnóstico con semaforización del estado del mapa de riesgos por cada unidad organizacional.
- Se inició jornada de acompañamiento en el marco de la cultura de Gestión de Riesgos.</t>
    </r>
    <r>
      <rPr>
        <b/>
        <sz val="12"/>
        <color theme="1"/>
        <rFont val="Arial"/>
        <family val="2"/>
      </rPr>
      <t xml:space="preserve">
</t>
    </r>
  </si>
  <si>
    <r>
      <rPr>
        <b/>
        <sz val="12"/>
        <color theme="1"/>
        <rFont val="Arial"/>
        <family val="2"/>
      </rPr>
      <t>Reporte anterior:</t>
    </r>
    <r>
      <rPr>
        <sz val="12"/>
        <color theme="1"/>
        <rFont val="Arial"/>
        <family val="2"/>
      </rPr>
      <t xml:space="preserve">
-Se publicaron los activos y riesgos de seguridad de la informacion de CRIE, Web y Gestión de Documentos.
-Se hizo seguimiento el 24 de junio y los link están funcionando correctamente.
</t>
    </r>
    <r>
      <rPr>
        <b/>
        <sz val="12"/>
        <color theme="1"/>
        <rFont val="Arial"/>
        <family val="2"/>
      </rPr>
      <t xml:space="preserve">Reporte Actual:
</t>
    </r>
    <r>
      <rPr>
        <sz val="12"/>
        <color theme="1"/>
        <rFont val="Arial"/>
        <family val="2"/>
      </rPr>
      <t>Se realizó ajustes en los activos de información para: 
- Gestión del Talento Humano.
- Centro de Recursos Informáticos.
- Gestión de Tecnologías Informáticas y Sistemas de Información.
- Gestión de Documentos.
Se hizo seguimiento el 22 de julio y los link están funcionando correctamente.</t>
    </r>
  </si>
  <si>
    <r>
      <rPr>
        <b/>
        <sz val="12"/>
        <color rgb="FF000000"/>
        <rFont val="Arial"/>
        <family val="2"/>
      </rPr>
      <t>Reporte anterior:</t>
    </r>
    <r>
      <rPr>
        <sz val="12"/>
        <color rgb="FF000000"/>
        <rFont val="Arial"/>
        <family val="2"/>
      </rPr>
      <t xml:space="preserve">
Revisión y soporte de los Sitios Web Institucionales
Revisión y soporte continuo de los Sitios Web Institucionales se anexan pantallazo, optimización de carga del sitio utp.edu.co
</t>
    </r>
    <r>
      <rPr>
        <b/>
        <sz val="12"/>
        <color rgb="FF000000"/>
        <rFont val="Arial"/>
        <family val="2"/>
      </rPr>
      <t xml:space="preserve">Reporte Actual: 
</t>
    </r>
    <r>
      <rPr>
        <sz val="12"/>
        <color rgb="FF000000"/>
        <rFont val="Arial"/>
        <family val="2"/>
      </rPr>
      <t>Revisión y soporte de los Sitios Web Institucionales
Revisión y soporte continuo de los Sitios Web Institucionales se anexan pantallazo, optimización de carga del sitio utp.edu.co</t>
    </r>
  </si>
  <si>
    <r>
      <rPr>
        <b/>
        <sz val="11"/>
        <color theme="1"/>
        <rFont val="Arial"/>
        <family val="2"/>
      </rPr>
      <t>Reporte anterior:</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r>
      <rPr>
        <b/>
        <sz val="11"/>
        <color theme="1"/>
        <rFont val="Arial"/>
        <family val="2"/>
      </rPr>
      <t xml:space="preserve">Reporte Actual: 
</t>
    </r>
    <r>
      <rPr>
        <sz val="11"/>
        <color theme="1"/>
        <rFont val="Arial"/>
        <family val="2"/>
      </rPr>
      <t>Los acuerdos del Consejo Académico, Consejo Superior y Resoluciones de interés General son publicadas al momento de ser aprobadas con sus respectivas notas de vigencia, el avance se encuentra a la fecha.</t>
    </r>
  </si>
  <si>
    <r>
      <t xml:space="preserve">
</t>
    </r>
    <r>
      <rPr>
        <b/>
        <sz val="12"/>
        <color theme="1"/>
        <rFont val="Arial"/>
        <family val="2"/>
      </rPr>
      <t>Reporte anterior:</t>
    </r>
    <r>
      <rPr>
        <sz val="12"/>
        <color theme="1"/>
        <rFont val="Arial"/>
        <family val="2"/>
      </rPr>
      <t xml:space="preserve">
-Se tiene en la página web de Gestión del Sistema Integral se encuentran publicados los documentos de las dependencias y unidades organizacionales a partir del mapa de procesos.
-Se han realizado actualizaciones a los diferentes tipos de documentos (procedimientos, instructivos, formatos, manuales).
</t>
    </r>
    <r>
      <rPr>
        <b/>
        <sz val="12"/>
        <color theme="1"/>
        <rFont val="Arial"/>
        <family val="2"/>
      </rPr>
      <t xml:space="preserve">Reporte Actual:
</t>
    </r>
    <r>
      <rPr>
        <sz val="12"/>
        <color theme="1"/>
        <rFont val="Arial"/>
        <family val="2"/>
      </rPr>
      <t xml:space="preserve">
-Se tiene en la página web de Gestión del Sistema Integral se encuentran publicados los documentos de las dependencias y unidades organizacionales a partir del mapa de procesos.
-Se han realizado actualizaciones a los diferentes tipos de documentos (procedimientos, instructivos, formatos, manuales).</t>
    </r>
    <r>
      <rPr>
        <b/>
        <sz val="12"/>
        <color theme="1"/>
        <rFont val="Arial"/>
        <family val="2"/>
      </rPr>
      <t xml:space="preserve">
</t>
    </r>
  </si>
  <si>
    <r>
      <rPr>
        <b/>
        <sz val="12"/>
        <color theme="1"/>
        <rFont val="Arial"/>
        <family val="2"/>
      </rPr>
      <t>Reporte anterior:</t>
    </r>
    <r>
      <rPr>
        <sz val="12"/>
        <color theme="1"/>
        <rFont val="Arial"/>
        <family val="2"/>
      </rPr>
      <t xml:space="preserve">
Con cierre al 30 de junio se han actualizado 256 documentos de las unidades organizaciones, dependencias y laboratorios de ensayo y calibración. 
</t>
    </r>
    <r>
      <rPr>
        <b/>
        <sz val="12"/>
        <color theme="1"/>
        <rFont val="Arial"/>
        <family val="2"/>
      </rPr>
      <t>Reporte Actual:</t>
    </r>
    <r>
      <rPr>
        <sz val="12"/>
        <color theme="1"/>
        <rFont val="Arial"/>
        <family val="2"/>
      </rPr>
      <t xml:space="preserve">
Con cierre al 30 de agosto se han actualizado 322 documentos de las unidades organizaciones, dependencias y laboratorios de ensayo y calibración. </t>
    </r>
  </si>
  <si>
    <r>
      <rPr>
        <b/>
        <sz val="12"/>
        <color theme="1"/>
        <rFont val="Arial"/>
        <family val="2"/>
      </rPr>
      <t>Reporte anterior:</t>
    </r>
    <r>
      <rPr>
        <sz val="12"/>
        <color theme="1"/>
        <rFont val="Arial"/>
        <family val="2"/>
      </rPr>
      <t xml:space="preserve">
• Se da continuidad a las intervenciones realizadas en Control Interno, Vicerrectoría Administrativa y Financiera y Vicerrectoría de Responsabilidad Social y Bienestar Universitario, que permitan concluir estos análisis durante la vigencia en curso. 
• Se dio inicio a la intervención de análisis de empleos en la dependencia Gestión Financiera, para lo cual se han venido realizando diferentes actividades para recopilación y análisis de la información correspondiente.  
• Se continua el proceso de análisis de los servicios académicos y capacidades requeridas de los laboratorios Facultad de Ciencias Agrarias y Agroindustria, así como en los laboratorios del programa Ingeniería Eléctrica. 
• Se inició la presentación de los resultados de análisis de empleos de la Vicerrectoría Administrativa y Financiera ante el Comité para la Modernización y Desarrollo Organizacional, iniciando de esta manera el proceso de valoración de dichos cargos. 
• Se continua con la revisión y validación de responsabilidades propuestas para los cargos identificados para el plan de cargos de la Vicerrectoría de Responsabilidad Social y Bienestar Universitario, así como con la actualización de Descripciones de Responsabilidades y Requisitos de las vinculaciones Ocasionales del Instituto de Lenguas Extrajeras (ILEX).  
• Se finalizó el análisis a la programación de Instructores de Deportes, de acuerdo con los criterios definidos para la asignación del deporte formativo, competitivo y recreativo.
</t>
    </r>
    <r>
      <rPr>
        <b/>
        <sz val="12"/>
        <color theme="1"/>
        <rFont val="Arial"/>
        <family val="2"/>
      </rPr>
      <t xml:space="preserve">Reporte Actual:
</t>
    </r>
    <r>
      <rPr>
        <sz val="12"/>
        <color theme="1"/>
        <rFont val="Arial"/>
        <family val="2"/>
      </rPr>
      <t xml:space="preserve">• Se vienen realizando las etapas finales de las intervenciones de Control Interno y Vicerrectoría de Responsabilidad Social y Bienestar Universitario, para continuar con el ejercicio de valoración de los cargos identificados. 
• Se continua con la intervención de análisis de empleos en la dependencia Gestión Financiera, realizando el proceso de análisis y consolidación de la infromación.  
• Se continua el proceso de análisis de los servicios académicos y capacidades requeridas de los laboratorios Facultad de Ciencias Agrarias y Agroindustria, así como en los laboratorios del programa Ingeniería Eléctrica y adicionalmente de la Facultad de Bellas Artes. 
• Se finalizó el proceso de valoración de cargos identificados en la Vicerrectoría Administrativa y Financiera, por parte del Comité para la Modernización y Desarrollo Organizacional. En el mes de septiembre se inicia este proceso en lo correspondiente a la Vicerrectoría de Responsabilidad Social y Bienestar Universitario. 
• Se continua con el ejercicio de actualización de Manuales específicos de funciones y competencias laborales, así como de descripciones de Responsabilidades y Requisitos, los cuales son formalizados y publicados en la página web de Gestión del Talento Humano.  </t>
    </r>
  </si>
  <si>
    <r>
      <rPr>
        <b/>
        <sz val="12"/>
        <color theme="1"/>
        <rFont val="Arial"/>
        <family val="2"/>
      </rPr>
      <t>Reporte anterior:</t>
    </r>
    <r>
      <rPr>
        <sz val="12"/>
        <color theme="1"/>
        <rFont val="Arial"/>
        <family val="2"/>
      </rPr>
      <t xml:space="preserve">
Plan de Trabajo CEYBG en proceso 
Desarrollo taller carta nautica para apropiación de valores a: VIIE-Vice. Adtva -Servicios-CRIE-Relaciones Internacionales 
Plan de Trabajo CEYBG en proceso 
Desarrollo taller carta nautica para apropiación de valores a: VIIE-Vice. Adtva -Servicios-CRIE-Relaciones Internacionales-Servicios-GTISI-Biblioteca-Jardín Botánico-CIDT-Univirtual-Inicio G Financiera -VRSYBU  
</t>
    </r>
    <r>
      <rPr>
        <b/>
        <sz val="12"/>
        <color theme="1"/>
        <rFont val="Arial"/>
        <family val="2"/>
      </rPr>
      <t xml:space="preserve">Reporte Actual:
</t>
    </r>
    <r>
      <rPr>
        <sz val="12"/>
        <color theme="1"/>
        <rFont val="Arial"/>
        <family val="2"/>
      </rPr>
      <t xml:space="preserve">Desarrollo plan de trabajo CEYGB 2022
Desarrollo taller carta nautica para apropiación de valores a las áreas: Finalizaron los grupos de  Financiera -VRSYBU y GTH lo realizaron de manera presencial.
</t>
    </r>
  </si>
  <si>
    <r>
      <t xml:space="preserve">Reporte anterior:
</t>
    </r>
    <r>
      <rPr>
        <sz val="12"/>
        <color theme="1"/>
        <rFont val="Arial"/>
        <family val="2"/>
      </rPr>
      <t xml:space="preserve">Se definió la estrategia a utilizar para iniciar en el mes de agosto 
No se recibió avance a la fecha, informa que dependen de otras área para el reporte de estás actvidades.
</t>
    </r>
    <r>
      <rPr>
        <b/>
        <sz val="12"/>
        <color theme="1"/>
        <rFont val="Arial"/>
        <family val="2"/>
      </rPr>
      <t xml:space="preserve">Reporte Actual:
</t>
    </r>
    <r>
      <rPr>
        <sz val="12"/>
        <color theme="1"/>
        <rFont val="Arial"/>
        <family val="2"/>
      </rPr>
      <t xml:space="preserve">La socialización de los simbolos se han realizado a través del modulo de inducción virual por parte del personal nuevo y en el proceso de preparación para el rol.
Asimismo, en el reconocimiento por jubilación. </t>
    </r>
  </si>
  <si>
    <r>
      <rPr>
        <b/>
        <sz val="12"/>
        <color theme="1"/>
        <rFont val="Arial"/>
        <family val="2"/>
      </rPr>
      <t>Reporte anterior:</t>
    </r>
    <r>
      <rPr>
        <sz val="12"/>
        <color theme="1"/>
        <rFont val="Arial"/>
        <family val="2"/>
      </rPr>
      <t xml:space="preserve">
Con cierre al 30 de junio se tiene un avance en el plan de trabajo de trámites de 81.63% correspondiente con las siguientes actividades:
-Se hizo cambio a la estrategia de racionalización con el objetivo de que se pudiera dar cierre a la misma en la vigencia 2022,   relacionada con "Certificados y constancias de estudios" en la cual se desea implementar el trámite totalmente en linea, tanto el pago como la obtención del certificado. 
- Se hizo primer seguimiento al plan de racionalizaciónel 14 de junio.
</t>
    </r>
    <r>
      <rPr>
        <b/>
        <sz val="12"/>
        <color theme="1"/>
        <rFont val="Arial"/>
        <family val="2"/>
      </rPr>
      <t xml:space="preserve">
Reporte Actual:</t>
    </r>
    <r>
      <rPr>
        <sz val="12"/>
        <color theme="1"/>
        <rFont val="Arial"/>
        <family val="2"/>
      </rPr>
      <t xml:space="preserve">
Con cierre al 30 de agosto se tiene un avance en el plan de trabajo de trámites de 94% correspondiente con las siguientes actividades:
- Solicitar espacio para socializar los trámites en la semana de inducción a la vida universitaria.
- Se hizo segundo seguimiento al plan de racionalización el 5 de agosto.</t>
    </r>
    <r>
      <rPr>
        <b/>
        <sz val="12"/>
        <color theme="1"/>
        <rFont val="Arial"/>
        <family val="2"/>
      </rPr>
      <t xml:space="preserve">
</t>
    </r>
  </si>
  <si>
    <r>
      <rPr>
        <b/>
        <sz val="12"/>
        <color theme="1"/>
        <rFont val="Arial"/>
        <family val="2"/>
      </rPr>
      <t>Reporte anterior:</t>
    </r>
    <r>
      <rPr>
        <sz val="12"/>
        <color theme="1"/>
        <rFont val="Arial"/>
        <family val="2"/>
      </rPr>
      <t xml:space="preserve">
Se avala por parte del Grupo de Apoyo la primera fase de la Tienda UTP, a la espera de asignación Proyecto 511
</t>
    </r>
    <r>
      <rPr>
        <b/>
        <sz val="12"/>
        <color theme="1"/>
        <rFont val="Arial"/>
        <family val="2"/>
      </rPr>
      <t xml:space="preserve">Reporte Actual: 
</t>
    </r>
    <r>
      <rPr>
        <sz val="12"/>
        <color theme="1"/>
        <rFont val="Arial"/>
        <family val="2"/>
      </rPr>
      <t xml:space="preserve">La tienda UTP se encuentra en un 85%, estamos en las tomas de productos, retoque y fichas tecnicas de los mismos, el Centro Virtual de la Marca sin actualizar ya que se le dio prioridad a la Tienda UTP se anexa pantallazo 
</t>
    </r>
  </si>
  <si>
    <r>
      <rPr>
        <b/>
        <sz val="12"/>
        <color theme="1"/>
        <rFont val="Arial"/>
        <family val="2"/>
      </rPr>
      <t>Reporte anterior:</t>
    </r>
    <r>
      <rPr>
        <sz val="12"/>
        <color theme="1"/>
        <rFont val="Arial"/>
        <family val="2"/>
      </rPr>
      <t xml:space="preserve">
Para esta actividad se realizaron las siguientes acciones: -Acompañamiento a la campaña de posicionamiento de los programas de apoyo social en la universidad. Acompañamiento a la campaña de la VRSBU denominada Sabías Que, acompañamiento a la campaña de invitación a los informes de gestión y diálogos de las Facultades. Se atendieron las solicitudes de publicación en Redes Sociales Institucionales y se de rrollaron campañas de promoción institucionales como Tesos UTP y RutaElectoral UTP. Se realizaron 6 campañas comunicativas: Tesos UTP, Mercado Agroecológico. Qué está pasando en Ucrania, 61 años UTP, Día de la Mujer, Voces protagonistas en el mes de marzo. Durante el mes de abril se destaca la campaña de incripcione spara elecciones de decanos, la campaña del mercado agroecologico, la campaña de protocolos de bioseguridad u la de Audiencia pública.  Se publicaron las siguientes campañas: 
Convocatoria para elegir decanos.  Abril: Se propuso una estrategia de comunicaciones para las diferentes elecciones que se realizan en la Universidad Tecnológica de Pereira, es así que se diseñó una matriz que propone cuatro momentos:  Convocatoria Socialización y visibilización de candidatos, Invitación a votar, Resultados elecciones, Para esta actividad se realizaron: tomas de fotografías, elaboración de videos y locuciones las cuales fueron entregadas como aporte para las diferentes campañas institucionales de las diferentes dependencias. Publicaciones de solicitudes hechas por las dependencias asignadas a mi cargo, con el fin de divulgar las actividades desarrolladas. "Se realizó el tráfico de diseño de piezas gráficas de la universidad. Se realizaron 4 videos que fueron publicados en Reels"
"Se avanza en estrategia para divulgación de Elecciones UTP. 
</t>
    </r>
    <r>
      <rPr>
        <b/>
        <sz val="12"/>
        <color theme="1"/>
        <rFont val="Arial"/>
        <family val="2"/>
      </rPr>
      <t xml:space="preserve">Reporte Actual: 
</t>
    </r>
    <r>
      <rPr>
        <sz val="12"/>
        <color theme="1"/>
        <rFont val="Arial"/>
        <family val="2"/>
      </rPr>
      <t>Para esta actividad se avanzó al 67% por medio de las siguientes acciones: Realización de campañas comunicativas: La Ruta Electoral, Inscripciones, Expoambiental, UTP Naciones Unidas, entre otras. Se atendieron las solicitudes de las dependencias para la realización de campañas comunicativas. En reunión de Líderes de Medios se elaboró cronograma de Comunicaciones para las elecciones de Decanos, el cual se socializó en reunión Secretaría General y los candidatos el viernes 08 de julio. Se ejecutó la campaña comunicativa de Elecciones de Decanos. Se elaboró informe con publicaciones realizadas en los boletines Campus y mensajes de texto enviados. Se realizaron las siguientes campañas comunicativas: Visita Unillanos, Sendero Cubierto, construcción del video de jóvenes en acción, se levantó información de comercial de 20 segundos UTP.Se realizaron las siguientes actividades: Grabación video Entrevista Vice VRSYBU apoyo alimentación, Video horizontal campus informa Diana Cristina H, Re edición video Dayra García, Video Jovenes en acción (JEACC) Horizontal, Video Jóvenes en acción (JEACC) Vertical, Re edición video Luis guarín. Campus informa titulares Natalia. Acompañamiento a la campaña de socialización del proyecto que la UTP desarrolla junto a las Naciones Unidas para el Medio Ambiente para la reducción de emisiones contaminantes en Colombia. Acompañamiento para la realización de guión y presentación de video en el marco de la campaña de socialización del programa de Ecosistema de Alimentos, que se haría ante el Consejo Superior de la Universidad. Se realizó el tráfico de diseño de piezas gráficas, con su revisión y aprobación. Se atendieron las soliictudes de entrevistas en la emsora desde als diferentes dependencias UTP. Se elaboraron los guiones referentes a cómo deben votar en las elecciones de Decanos los egresados. Se redactó y envió a través de Campus Informa Prensa y Mensaje de texto el comunicado: Comunicado de la Universidad Tecnológica de Pereira</t>
    </r>
  </si>
  <si>
    <r>
      <rPr>
        <b/>
        <sz val="12"/>
        <color theme="1"/>
        <rFont val="Arial"/>
        <family val="2"/>
      </rPr>
      <t>Reporte anterior:</t>
    </r>
    <r>
      <rPr>
        <sz val="12"/>
        <color theme="1"/>
        <rFont val="Arial"/>
        <family val="2"/>
      </rPr>
      <t xml:space="preserve">
 El Inventario del Archivo Central está en un 100% con 19.211 carpetas. El inventario del  Archivo Histórico si presenta un avance del 100% con un total de 5.207 carpetas registradas.                                                                                                                                                                                                                                                                                                                                                           Tablas de Retención Documental (TRD): Se enviaron las propuestas de TRD al 90% de las oficinas administrativas y académicas, con el fin de verificar la conformidad de los productores documentales con la nueva versión de TRD. Está pendiente el procedimiento de codificación de las series documentales, ya que nos encontramos en un trabajo conjunto con Vicerrectoría Administrativa y GTISI para ajustar la codificación de las oficinas que producen la respectiva información.                                                                                                                                                                                                                                                                        El Programa de Gestión Documental continúa en actualización, 6 de los 8 procesos fueron revisados y ajustados.                                                                                                                                                                                                                                          
</t>
    </r>
    <r>
      <rPr>
        <b/>
        <sz val="12"/>
        <color theme="1"/>
        <rFont val="Arial"/>
        <family val="2"/>
      </rPr>
      <t xml:space="preserve">Reporte Actual:                                                                                                                                                                                                                                         
</t>
    </r>
    <r>
      <rPr>
        <sz val="12"/>
        <color theme="1"/>
        <rFont val="Arial"/>
        <family val="2"/>
      </rPr>
      <t xml:space="preserve">Documental:  Con cierre al 30 de agosto el inventario del Archivo Central está en un 96% con 19270 carpetas. El inventario del  Archivo Histórico si presenta un avance del 100% con un total de 5,651 carpetas registradas.                                                                                                                                                                                                                                                                                                                                                           Tablas de Retención Documental (TRD):  Se continúa con el proceso de actualización de las Series Documentales.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El Programa de Gestión Documental se encuentra en actualización, 6 de los 8 procesos se encuentran en revisión del procedimiento y ajustando las actividades de cada uno para luego pasar a la etapa de implementación.                                                                                                                                                                                                                       </t>
    </r>
  </si>
  <si>
    <r>
      <rPr>
        <b/>
        <sz val="12"/>
        <color theme="1"/>
        <rFont val="Arial"/>
        <family val="2"/>
      </rPr>
      <t>Reporte anterior:</t>
    </r>
    <r>
      <rPr>
        <sz val="12"/>
        <color theme="1"/>
        <rFont val="Arial"/>
        <family val="2"/>
      </rPr>
      <t xml:space="preserve">
Se realiza una revisión al inventario de edificicaciones para verificar cual ha sido sujeta de intervención o mejoramiento, el cual es del 63%. Para este periodo no se presenta variaciones en el indicador. 
</t>
    </r>
    <r>
      <rPr>
        <b/>
        <sz val="12"/>
        <rFont val="Arial"/>
        <family val="2"/>
      </rPr>
      <t xml:space="preserve">Reporte anterior:
</t>
    </r>
    <r>
      <rPr>
        <sz val="12"/>
        <rFont val="Arial"/>
        <family val="2"/>
      </rPr>
      <t xml:space="preserve">Se realiza la respectiva revisión,  sin embargo para este periodo no se presenta variaciones en el informe de seguimiento que se realiza, dado que aún se encuentran obras en curso que no se han finalizado  en el periodo. 
</t>
    </r>
  </si>
  <si>
    <r>
      <rPr>
        <b/>
        <sz val="12"/>
        <color theme="1"/>
        <rFont val="Arial"/>
        <family val="2"/>
      </rPr>
      <t>Reporte anterior:</t>
    </r>
    <r>
      <rPr>
        <sz val="12"/>
        <color theme="1"/>
        <rFont val="Arial"/>
        <family val="2"/>
      </rPr>
      <t xml:space="preserve">
Se continua trabajando en la consolidacion del reporte semestral de inversion, el cual se finalizará en el mes de agosto con las obras nuevas y de adecuación que finalicen en el mes de julio del presente año. Se anexa el avance del reporte a la fecha. 
</t>
    </r>
    <r>
      <rPr>
        <sz val="12"/>
        <rFont val="Arial"/>
        <family val="2"/>
      </rPr>
      <t xml:space="preserve">
</t>
    </r>
    <r>
      <rPr>
        <b/>
        <sz val="12"/>
        <rFont val="Arial"/>
        <family val="2"/>
      </rPr>
      <t xml:space="preserve">Reporte anterior:
</t>
    </r>
    <r>
      <rPr>
        <sz val="12"/>
        <rFont val="Arial"/>
        <family val="2"/>
      </rPr>
      <t xml:space="preserve">A la fecha se inició la consolidacion de la informacion de aquellas actividades incluidas en las obras nuevas que mejorarán las condiciones de accesibilidad, las cuales a la fecha se encuentan en curso tales como Edificio de Ingenierias, Facultad de Ciencias Agrarias y Agroindustria y Centro de Desarrollo Tecnologico con enfoque en Agroindustria. Se anexa avance preliminar del reporte semestral de inversion PMR (Personas con Movilidad Reducida).
</t>
    </r>
  </si>
  <si>
    <r>
      <rPr>
        <b/>
        <sz val="12"/>
        <color theme="1"/>
        <rFont val="Arial"/>
        <family val="2"/>
      </rPr>
      <t>Reporte anterior:</t>
    </r>
    <r>
      <rPr>
        <sz val="12"/>
        <color theme="1"/>
        <rFont val="Arial"/>
        <family val="2"/>
      </rPr>
      <t xml:space="preserve">
Con cierre al 30 de junio se tiene un avance en el plan de trabajo de datos personales de 51.88% correspondiente con las siguientes actividades:
-Se realizó socialización de la directriz de datos personales con envió tips el dia 23 de mayo y 13 de junio.
-Se continua en la actualización del registro de las bases de datos de  acuerdo  a  lo  establecido por  la  Superintendencia  de  Industria  y  Comercio  y  conforme  a  lo  dispuesto  por  la  Ley  1581  de 2012.
- Se revisó la política de protección de datos personales y con el equipo de SI, se concluyó que con la directriz documentada en el Manual de Directrices se cumple, por lo tanto, no es necesario realizar cambios.
</t>
    </r>
    <r>
      <rPr>
        <b/>
        <sz val="12"/>
        <color theme="1"/>
        <rFont val="Arial"/>
        <family val="2"/>
      </rPr>
      <t xml:space="preserve">Reporte Actual:
</t>
    </r>
    <r>
      <rPr>
        <sz val="12"/>
        <color theme="1"/>
        <rFont val="Arial"/>
        <family val="2"/>
      </rPr>
      <t>Con cierre al 30 de agosto se tiene un avance en el plan de trabajo de datos personales de 87% correspondiente con las siguientes actividades:
- Se envió tip para la protección de datos personales.
- Se revisaron y ajustaron los procedimientos operacionales correspondientes a datos personales.
- Se actualizó el registro de las bases de datos de acuerdo a lo establecido por las SIC y conforme a lo dispuesto por la  LEY 1581 de 2012.</t>
    </r>
    <r>
      <rPr>
        <b/>
        <sz val="12"/>
        <color theme="1"/>
        <rFont val="Arial"/>
        <family val="2"/>
      </rPr>
      <t xml:space="preserve">
</t>
    </r>
  </si>
  <si>
    <r>
      <rPr>
        <b/>
        <sz val="12"/>
        <color theme="1"/>
        <rFont val="Arial"/>
        <family val="2"/>
      </rPr>
      <t>Reporte anterior:</t>
    </r>
    <r>
      <rPr>
        <sz val="12"/>
        <color theme="1"/>
        <rFont val="Arial"/>
        <family val="2"/>
      </rPr>
      <t xml:space="preserve">
- Se realizó socialización de la directriz de datos personales con envió tips el dia 23 de mayo y 13 de junio.
</t>
    </r>
    <r>
      <rPr>
        <b/>
        <sz val="12"/>
        <color theme="1"/>
        <rFont val="Arial"/>
        <family val="2"/>
      </rPr>
      <t>Reporte Actual:</t>
    </r>
    <r>
      <rPr>
        <sz val="12"/>
        <color theme="1"/>
        <rFont val="Arial"/>
        <family val="2"/>
      </rPr>
      <t xml:space="preserve">
- Se hizo socialización a través de la brigada de seguridad de la información dónde el tema principal fué Datos personales entre el 25 de julio y 5 agosto con la participación de 284 colaboradores.
</t>
    </r>
  </si>
  <si>
    <r>
      <rPr>
        <b/>
        <sz val="12"/>
        <color theme="1"/>
        <rFont val="Arial"/>
        <family val="2"/>
      </rPr>
      <t>Reporte anterior:</t>
    </r>
    <r>
      <rPr>
        <sz val="12"/>
        <color theme="1"/>
        <rFont val="Arial"/>
        <family val="2"/>
      </rPr>
      <t xml:space="preserve">
Con cierre al 30 de abril se tiene un avance en el plan de trabajo de seguridad de la información de 31% correspondiente con las siguientes actividades:
- Con las áreas TI de la institución se está revisando e identificando el inventario final de activos de información para definir los riesgos.
Con cierre al 30 de junio se tiene un avance en el plan de trabajo de seguridad de la información de 47% correspondiente con las siguientes actividades:
- Se han publicado los activos y riesgos de seguridad de la informacion de CRIE, WEB y GESTION DOCUMENTOS.
</t>
    </r>
    <r>
      <rPr>
        <b/>
        <sz val="12"/>
        <color theme="1"/>
        <rFont val="Arial"/>
        <family val="2"/>
      </rPr>
      <t xml:space="preserve">Reporte Actual:
</t>
    </r>
    <r>
      <rPr>
        <sz val="12"/>
        <color theme="1"/>
        <rFont val="Arial"/>
        <family val="2"/>
      </rPr>
      <t xml:space="preserve">Con cierre al 30 de agosto se tiene un avance en el plan de trabajo de seguridad de la información de 79% correspondiente con las siguientes actividades:
- Se han publicado los activos y riesgos de seguridad de la informacion de CRIE, WEB y GESTION DOCUMENTOS.
- Se realizó ajustes en los activos de información para: 
    Gestión del Talento Humano.
    Centro de Recursos Informáticos.
    Gestión de Tecnologías Informáticas y Sistemas de Información.
    Gestión de Documentos.
</t>
    </r>
  </si>
  <si>
    <r>
      <rPr>
        <b/>
        <sz val="12"/>
        <color theme="1"/>
        <rFont val="Arial"/>
        <family val="2"/>
      </rPr>
      <t>Reporte anterior:</t>
    </r>
    <r>
      <rPr>
        <sz val="12"/>
        <color theme="1"/>
        <rFont val="Arial"/>
        <family val="2"/>
      </rPr>
      <t xml:space="preserve">
Con cierre al 30 de abril se tiene un avance en el plan de trabajo de seguridad de la información de 31% correspondiente con las siguientes actividades:
Se registró en el Formulario Único de Reporte de Avance de Gestión-FURAG, lo relacionado con seguridad de la información.
Se definieron los objetivos el día 10 de marzo, se ajustaron algunos indicadores, así como las metas para el  2022.
Se revisaron los link del archivo de los activos de información de cada una de las unidades organizacionales y todos funcionaron correctamente al día de revisión 27 de abril.
Con cierre al 30 de junio se tiene un avance en el plan de trabajo de seguridad de la información de 47% correspondiente con las siguientes actividades:
-Se han publicado las actualizaciones de los activos, riesgos y modificaciones a las directrices en el mes de junio de Seguridad de la información.
-Se han realizaron ajustes a los activos de información de GTH, CRIE y GTISI en el mes de mayo. 
-Se revisaron los link del archivo de los activos de información de cada una de las unidades organizacionales y todos funcionaron correctamente,  día de revisión 28 de junio.
-Se hizo reunión con el VIcerrector Admninistrativo y se envío comunicación  presentando  la necesidad del oficial de datos personales
</t>
    </r>
    <r>
      <rPr>
        <b/>
        <sz val="12"/>
        <color theme="1"/>
        <rFont val="Arial"/>
        <family val="2"/>
      </rPr>
      <t>Reporte Actual:</t>
    </r>
    <r>
      <rPr>
        <sz val="12"/>
        <color theme="1"/>
        <rFont val="Arial"/>
        <family val="2"/>
      </rPr>
      <t xml:space="preserve">
Con cierre al 30 de agosto se tiene un avance en el plan de trabajo de seguridad de la información de 79% correspondiente con las siguientes actividades:
-Se realizó brigada de seguridad de la información del 25 de julio al 5 ade agosto con la participación de 284 colaboradores de las diferentes unidades organizacionales de la institución.
-Se realizó ajustes en los activos de información para: 
    Gestión del Talento Humano.
    Centro de Recursos Informáticos.
    Gestión de Tecnologías Informáticas y Sistemas de Información.
    Gestión de Documentos.
- Se compraron 2500 licencias.
- Se compró WAF y está en proceso de implementación.</t>
    </r>
  </si>
  <si>
    <r>
      <rPr>
        <b/>
        <sz val="12"/>
        <color theme="1"/>
        <rFont val="Arial"/>
        <family val="2"/>
      </rPr>
      <t>Actividad Finalizada periodo anterior</t>
    </r>
    <r>
      <rPr>
        <sz val="12"/>
        <color theme="1"/>
        <rFont val="Arial"/>
        <family val="2"/>
      </rPr>
      <t xml:space="preserve">
Durante el periodo comprendido entre mayo y junio de 2022, se enviaron varios correos electrónicos a los responsables del manejo del Sistema PQRS en cada dependencia, con tips de interés general y el 15 de junio se realizó capacitación  con la participación de 49 asistentes de diferentes dependencias para reforzar el tema del manejo de los PQRS, además se contó con el acompañamiento de la abogada Ana Milena Rivas de Secretaria General, para aclarar aspectos relacionados con los derechos de petición, cumpliendo de esta manera la acción a realizar. 
Apesar de que la acción definida en este punto se cumplió, durante el  segundo semestre 2022, se seguirán enviando tips a los encargados del manejo del Sistema PQRS y publicados en https://www2.utp.edu.co/vicerrectoria/administrativa/sistema-pqrs.html para que tengan un buen manejo del sistema y respuestas oportunas a los usuarios.
</t>
    </r>
    <r>
      <rPr>
        <b/>
        <sz val="12"/>
        <color theme="1"/>
        <rFont val="Arial"/>
        <family val="2"/>
      </rPr>
      <t xml:space="preserve">
Reporte Actual:</t>
    </r>
    <r>
      <rPr>
        <sz val="12"/>
        <color theme="1"/>
        <rFont val="Arial"/>
        <family val="2"/>
      </rPr>
      <t xml:space="preserve">
A pesar que la aacción planteada fue cumplida en un 100% en el perídoo anterior, se continuan realizando actividades que contribuyen a la apropiación del Sistema PQRS en la Univerisdad; por ello, durante el periodo comprendido entre julio y agosto, se realizaron las siguientes acciones:
1. Se enviaron correos electrónicos a los responsables del manejo del Sistema PQRS en cada dependencia con tips de interés general.
2. Se programaron 2 reuniones: el 16 de agosto, con Control Interno, Control Interno Disciplinario y Secretaria General, para revisar el tema de las denuncias por corrupción y el 17 de agosto, con Control Interno, Secretaria General, Recursos Informáticos y Educativos y Vicerrectoría Administrativa y Financiera, para revisar el tema de los desistimientos tácitos y revisar algunos ajustes (entre los cuales se determinó realizar una nueva capacitación sobre derechos de petición en el II semestre 2022).
3. Se realizó el informe sobre los PQRS recibidos en del I semestre 2022 y se publicó en el sitio web: https://pqrs.utp.edu.co/visualizar/informe</t>
    </r>
  </si>
  <si>
    <r>
      <rPr>
        <b/>
        <sz val="12"/>
        <color theme="1"/>
        <rFont val="Arial"/>
        <family val="2"/>
      </rPr>
      <t>Reporte anterior:</t>
    </r>
    <r>
      <rPr>
        <sz val="12"/>
        <color theme="1"/>
        <rFont val="Arial"/>
        <family val="2"/>
      </rPr>
      <t xml:space="preserve">
Se cuenta con un avance del 37.18%, que corresponde a las actividades desarrolladas en cuanto a: Entornos laborales Saludables con un avance del 39.17%, transformación cultural que cuenta con un avance del 31.98 % y aprendizaje organizaciónal que cuenta con un avance del 38.38%
</t>
    </r>
    <r>
      <rPr>
        <b/>
        <sz val="12"/>
        <color theme="1"/>
        <rFont val="Arial"/>
        <family val="2"/>
      </rPr>
      <t xml:space="preserve">Reporte Actual:
</t>
    </r>
    <r>
      <rPr>
        <sz val="12"/>
        <color theme="1"/>
        <rFont val="Arial"/>
        <family val="2"/>
      </rPr>
      <t xml:space="preserve">No se prsentan avances para este periodo.
</t>
    </r>
  </si>
  <si>
    <r>
      <rPr>
        <b/>
        <sz val="12"/>
        <color theme="1"/>
        <rFont val="Arial"/>
        <family val="2"/>
      </rPr>
      <t>Reporte anterior:</t>
    </r>
    <r>
      <rPr>
        <sz val="12"/>
        <color theme="1"/>
        <rFont val="Arial"/>
        <family val="2"/>
      </rPr>
      <t xml:space="preserve">
Medicina Laboral: En el periodo comprendido entre el mes de Mayo y Junio de 2022 se  realizaron 104 evaluaciones medico ocupacionales.
Riesgo Psicosocial: En el periodo comprendido entre el mes de mayo y junio de 2022 se realizaron 12 valoraciones psicosociales.
Ausentismo: El 93,2% del ausentismo acumulado está originado en la enfermedad general, con un pico en abril determinado por enfermedades del sistema osteomuscular.
Plan de Capacitaciones en SST : Se cuenta actualmente con un avance del 77% de cumplimiento en el plan de capacitaciones, con un intensidad acumulada de 79 horas de capacitación, dentro de las cuales  se puede destacar la participación y/o asistencia de 2.318.
Accidentes Laborales:  En el periodo comprendido entre  el mes de Mayo y Junio de 2022 se presentaron 9 accidentes de trabajo y 7 días de ausencia para el mismo periodo;, actualmente se cuenta con un total de 26 accidentes de trabajo para el año 2022, los cuales han generado 93 días de ausencia acumulada por accidente de trabajo.
Inspecciones de Seguridad: En el periodo comprendido entre el mayo  y junio de 2022 se han realizado 30 visitas de inspección  en seguridad y salud en el trabajo para la identificación de las condiciones de riesgo en el campus universitario, dentro de los cuales se pueden resaltar los procesos de seguimiento a obras de infraestructura, tareas de alto riesgo y reporte de condiciones subestandar.
Atención de emergencias: Para el primer semestre del año 2022 se han atendido 289 casos de eventos en salud, de acuerdo al análisis de los datos obtenidos en la gestión de las emergencias se logra descartar que: Los programas académicos que mayor atención en casos de salud han reportado son Ingeniería de Sistemas con 16 eventos,Administración ambiental con 13 eventos entre otros.
</t>
    </r>
    <r>
      <rPr>
        <b/>
        <sz val="12"/>
        <color theme="1"/>
        <rFont val="Arial"/>
        <family val="2"/>
      </rPr>
      <t xml:space="preserve">Reporte Actual:
</t>
    </r>
    <r>
      <rPr>
        <sz val="12"/>
        <color theme="1"/>
        <rFont val="Arial"/>
        <family val="2"/>
      </rPr>
      <t>Medicina Laboral: En el periodo comprendido entre el mes de Julio y Agosto de 2022 se  realizaron 86 evaluaciones medico ocupacionales.
Riesgo Psicosocial: En el periodo comprendido entre el mes de mayo y junio de 2022 se realizaron 15 valoraciones psicosociales.
Ausentismo: 1059 Dias de ausencia eb Julio,373 Dias de ausencia por enfermedad general en agosto,evidenciando una disminución del 65% del total de los dias respecto al mes de julio
Plan de Capacitaciones en SST : Se cuenta actualmente con un avance del 88% de cumplimiento en el plan de capacitaciones, con un intensidad acumulada de 113 horas de capacitación, dentro de las cuales  se puede destacar la participación y/o asistencia de 2829.
Accidentes Laborales:  En el periodo comprendido entre  el mes de julio y agosto de 2022 se presentaron 9 accidentes de trabajo y 20 días de ausencia para el mismo periodo;, actualmente se cuenta con un total de 35 accidentes de trabajo para el año 2022, los cuales han generado 116 días de ausencia acumulada por accidente de trabajo.
Inspecciones de Seguridad: En el periodo comprendido entre el Julio y Agosto de 2022 se han realizado 17 visitas de inspección  en seguridad y salud en el trabajo para la identificación de las condiciones de riesgo en el campus universitario, dentro de los cuales se pueden resaltar los procesos de seguimiento a obras de infraestructura, tareas de alto riesgo y reporte de condiciones subestandar.
Atención de emergencias: En lo corrido del año 2022 se han atendido 407casos de eventos en salud, de acuerdo al análisis de los datos obtenidos en la gestión de las emergencias se logra evidenciar un total de 41 casos  de atención para el mes de agosto, 1 traslado de pacientee y 3 activaciones del área protegida</t>
    </r>
  </si>
  <si>
    <r>
      <rPr>
        <b/>
        <sz val="12"/>
        <color theme="1"/>
        <rFont val="Arial"/>
        <family val="2"/>
      </rPr>
      <t>Reporte anterior:</t>
    </r>
    <r>
      <rPr>
        <sz val="12"/>
        <color theme="1"/>
        <rFont val="Arial"/>
        <family val="2"/>
      </rPr>
      <t xml:space="preserve">
Con corte a Junio se registra avance del 53 % reflejado en las asiguientes actividades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 Continuidad al programa Mindfulness y Entrenamiento Financiero Avance del 53 % en la ejecución del pland e formación Finalización Programa Plan B exitoso 
 Consolidación Información 2021 Evaluación de Resultados y Competencias. 
 Definición Plan de Trabajo 2022 Evaluación de resultados Preparación y concertación de compromisos (Admón. compensación-Admón. personal)
 Inicio de la evaluación de resultados en las diferentes facultades con la fase de preparación y concertación Se inició la fase de preparación en nuevas áreas (CRIE-GTISI)
 Se finalizó la etapa de preparación y concertación para las facultades. Se continúa trabajando en la preparación de Biblioteca-RIE-Financiera-GTSI
 Gestión del conocimiento, Se encuentra diseñada la estructura de recolección para la documentación del proceso de desarrollo humano como prueba piloto, en fase de recolección de la información.
</t>
    </r>
    <r>
      <rPr>
        <b/>
        <sz val="12"/>
        <color theme="1"/>
        <rFont val="Arial"/>
        <family val="2"/>
      </rPr>
      <t xml:space="preserve">Reporte Actual:
</t>
    </r>
    <r>
      <rPr>
        <sz val="12"/>
        <color theme="1"/>
        <rFont val="Arial"/>
        <family val="2"/>
      </rPr>
      <t>No se presentan avances para este periodo.</t>
    </r>
  </si>
  <si>
    <r>
      <rPr>
        <b/>
        <sz val="12"/>
        <color theme="1"/>
        <rFont val="Arial"/>
        <family val="2"/>
      </rPr>
      <t>Reporte anterior</t>
    </r>
    <r>
      <rPr>
        <sz val="12"/>
        <color theme="1"/>
        <rFont val="Arial"/>
        <family val="2"/>
      </rPr>
      <t>: 
Se tiene definida y construida la estrategia de socializacion e implementacion del manual del buen servicio.</t>
    </r>
    <r>
      <rPr>
        <b/>
        <sz val="12"/>
        <color theme="1"/>
        <rFont val="Arial"/>
        <family val="2"/>
      </rPr>
      <t xml:space="preserve">
Reporte Actual:  
</t>
    </r>
    <r>
      <rPr>
        <sz val="12"/>
        <color theme="1"/>
        <rFont val="Arial"/>
        <family val="2"/>
      </rPr>
      <t>Se ajustó la presentación y metodología para el taller de apropiación y se definieron las áreas a intervenir en esta vigencia
Se realizó presentación para la socialización ante la comunidad universitaria y se realizó la respectiva convocatoria.</t>
    </r>
  </si>
  <si>
    <r>
      <rPr>
        <b/>
        <sz val="12"/>
        <color theme="1"/>
        <rFont val="Arial"/>
        <family val="2"/>
      </rPr>
      <t xml:space="preserve">Reporte anterior: 
</t>
    </r>
    <r>
      <rPr>
        <sz val="12"/>
        <color theme="1"/>
        <rFont val="Arial"/>
        <family val="2"/>
      </rPr>
      <t xml:space="preserve">Se encuentra actualizado a la fecha, no se han solicitado cambios
</t>
    </r>
    <r>
      <rPr>
        <b/>
        <sz val="12"/>
        <color theme="1"/>
        <rFont val="Arial"/>
        <family val="2"/>
      </rPr>
      <t xml:space="preserve">Reporte Actual: 
</t>
    </r>
    <r>
      <rPr>
        <sz val="12"/>
        <color theme="1"/>
        <rFont val="Arial"/>
        <family val="2"/>
      </rPr>
      <t>Se anexo el menu participa con la información correspondiente, verificado y aprobado por Control Interno</t>
    </r>
  </si>
  <si>
    <r>
      <rPr>
        <b/>
        <sz val="11"/>
        <color rgb="FF000000"/>
        <rFont val="Arial"/>
        <family val="2"/>
      </rPr>
      <t>Reporte anterior:</t>
    </r>
    <r>
      <rPr>
        <sz val="11"/>
        <color rgb="FF000000"/>
        <rFont val="Arial"/>
        <family val="2"/>
      </rPr>
      <t xml:space="preserve">
Publicacion de noticias con información para la comunidad Universitaria.
</t>
    </r>
    <r>
      <rPr>
        <b/>
        <sz val="11"/>
        <color rgb="FF000000"/>
        <rFont val="Arial"/>
        <family val="2"/>
      </rPr>
      <t xml:space="preserve">Reporte Actual: 
</t>
    </r>
    <r>
      <rPr>
        <sz val="11"/>
        <color rgb="FF000000"/>
        <rFont val="Arial"/>
        <family val="2"/>
      </rPr>
      <t>No se han realizado cambios en el ultimo trimestre</t>
    </r>
    <r>
      <rPr>
        <b/>
        <sz val="11"/>
        <color rgb="FF000000"/>
        <rFont val="Arial"/>
        <family val="2"/>
      </rPr>
      <t xml:space="preserve">
</t>
    </r>
  </si>
  <si>
    <r>
      <rPr>
        <b/>
        <sz val="12"/>
        <color theme="1"/>
        <rFont val="Arial"/>
        <family val="2"/>
      </rPr>
      <t>Reporte anterior:</t>
    </r>
    <r>
      <rPr>
        <sz val="12"/>
        <color theme="1"/>
        <rFont val="Arial"/>
        <family val="2"/>
      </rPr>
      <t xml:space="preserve">
Para esta actividad se avanzó al 51% con: Directorio Comunicación Estratégica con contactos protocolarios del ámbito interno y externo. Se realizó seguimiento a las políticas de publicación de campus informa. Se realizaron visitas a los Consejos de Facultad de: Educación, Ciencias Empresariales y Bellas Artes y Humanidades con el fin de dar a conocer las políticas de uso de los diferentes medios.
</t>
    </r>
    <r>
      <rPr>
        <b/>
        <sz val="12"/>
        <color theme="1"/>
        <rFont val="Arial"/>
        <family val="2"/>
      </rPr>
      <t xml:space="preserve">Reporte Actual: 
</t>
    </r>
    <r>
      <rPr>
        <sz val="12"/>
        <color theme="1"/>
        <rFont val="Arial"/>
        <family val="2"/>
      </rPr>
      <t xml:space="preserve">Para esta actividad se avanzí al 67% con: Se está construyendo el directorio de aliados internos y externos para el desarrollo y ejecución de las actividad de la UTP. Se realizaron sesiones de líderes de medios con el fin de hacer seguimiento estratégico a las actividades.
Se realizó sesión de trabajo con el Señor Rector, con el fin de presentar balance de gestión de la oficina de comunicaciones. </t>
    </r>
  </si>
  <si>
    <r>
      <rPr>
        <b/>
        <sz val="12"/>
        <color rgb="FF000000"/>
        <rFont val="Arial"/>
        <family val="2"/>
      </rPr>
      <t>Reporte anterior:</t>
    </r>
    <r>
      <rPr>
        <sz val="12"/>
        <color rgb="FF000000"/>
        <rFont val="Arial"/>
        <family val="2"/>
      </rPr>
      <t xml:space="preserve">
Planes operativos que se reportan en el SIGER con vigencia del mes de Mayo y Junio de 2022:
P01- Comunicación Institucional: 51%
P02- Comunicación Informativa: 51%
P03- Comunicación Organizacional: 51%
P04- Comunicación Corporativa: 51%
P05- Comunicación Movilizadora: 51%
</t>
    </r>
    <r>
      <rPr>
        <b/>
        <sz val="12"/>
        <color rgb="FF000000"/>
        <rFont val="Arial"/>
        <family val="2"/>
      </rPr>
      <t xml:space="preserve">Reporte Actual: 
</t>
    </r>
    <r>
      <rPr>
        <sz val="12"/>
        <color rgb="FF000000"/>
        <rFont val="Arial"/>
        <family val="2"/>
      </rPr>
      <t>Planes operativos que se reportan en el SIGER con vigencia del mes de Julio y Agosto de 2022:
P01- Comunicación Institucional: 67%
P02- Comunicación Informativa: 67%
P03- Comunicación Organizacional: 67%
P04- Comunicación Corporativa: 67%
P05- Comunicación Movilizadora: 67%</t>
    </r>
  </si>
  <si>
    <t>Finalizado</t>
  </si>
  <si>
    <t>Na</t>
  </si>
  <si>
    <t xml:space="preserve">En el  mes de octubre se implementara otra acción, a la fecha no se ha llevado a cabo por tema de agendas  </t>
  </si>
  <si>
    <t>N.A</t>
  </si>
  <si>
    <t>NA</t>
  </si>
  <si>
    <t xml:space="preserve">N.A. </t>
  </si>
  <si>
    <t>Actividad cumplida</t>
  </si>
  <si>
    <t xml:space="preserve">A la fecha no se ha iniciado la implementación de la estrategia planteada dado que depende inicialmente de la socialización del manual de Buen Servicio que se llevará a cabo el 13 de septiembre a través de Reinducción. </t>
  </si>
  <si>
    <t xml:space="preserve">Link: https://www2.utp.edu.co/vicerrectoria/administrativa/sistema-pqrs.html </t>
  </si>
  <si>
    <t>Se incluyó en el informe de gestión de la audiencia pública el item 15.10. Oferta de Información en canales existentes._x000D_
Link del informe de gestión: https://pdi.utp.edu.co/wp-content/uploads/sites/26/2022/03/Informe-de-Gestion-Audiencia-2021-1.pdf</t>
  </si>
  <si>
    <t>Se incluyó en el informe de gestión de la audiencia pública el item 15.9. Datos abiertos._x000D_
Link del informe de gestión: https://pdi.utp.edu.co/wp-content/uploads/sites/26/2022/03/Informe-de-Gestion-Audiencia-2021-1.pdf</t>
  </si>
  <si>
    <r>
      <rPr>
        <sz val="12"/>
        <color theme="1"/>
        <rFont val="Arial"/>
        <family val="2"/>
      </rPr>
      <t>Link del informe de gestión: https://pdi.utp.edu.co/wp-content/uploads/sites/26/2022/03/Informe-de-Gestion-Audiencia-2021-1.pdf"
Link del informe de gestión: https://pdi.utp.edu.co/wp-content/uploads/sites/26/2022/03/Informe-de-Gestion-Audiencia-2021-1.pdf"
Link del informe de gestión: https://pdi.utp.edu.co/wp-content/uploads/sites/26/2022/03/Informe-de-Gestion-Audiencia-2021-1.pdf"</t>
    </r>
    <r>
      <rPr>
        <b/>
        <sz val="12"/>
        <color theme="1"/>
        <rFont val="Arial"/>
        <family val="2"/>
      </rPr>
      <t xml:space="preserve">
</t>
    </r>
  </si>
  <si>
    <t>https://www2.utp.edu.co/vicerrectoria/administrativa/gestion-talento-humano/legalizacion-de-la-vinculacion.html</t>
  </si>
  <si>
    <r>
      <rPr>
        <b/>
        <sz val="11"/>
        <color theme="1"/>
        <rFont val="Calibri"/>
        <family val="2"/>
        <scheme val="minor"/>
      </rPr>
      <t xml:space="preserve">2. </t>
    </r>
    <r>
      <rPr>
        <sz val="11"/>
        <color theme="1"/>
        <rFont val="Calibri"/>
        <family val="2"/>
        <scheme val="minor"/>
      </rPr>
      <t>Se evidencia un cumplimiento del 100% sobre las Acciones Permanentes que la Universidad ha diseñado en pro de la transparencia y el servicio a la comunidad universitaria, para este reporte se evidencia que todas las acciones cumplen con lo definido.</t>
    </r>
  </si>
  <si>
    <t>Plan de Racionalizacion de tramites 2022, extraido del SUIT</t>
  </si>
  <si>
    <t>MONITOREO</t>
  </si>
  <si>
    <t>SEGUIMIENTO Y EVALUACIÓN</t>
  </si>
  <si>
    <t>Tipo</t>
  </si>
  <si>
    <t>Número</t>
  </si>
  <si>
    <t>Nombre</t>
  </si>
  <si>
    <t>Estado</t>
  </si>
  <si>
    <t>Beneficio al ciudadano y/o entidad</t>
  </si>
  <si>
    <t>Tipo racionalización</t>
  </si>
  <si>
    <t>Acciones racionalización</t>
  </si>
  <si>
    <t>Justificación</t>
  </si>
  <si>
    <t>Observaciones/Recomendaciones</t>
  </si>
  <si>
    <t>Seguimiento jefe control interno</t>
  </si>
  <si>
    <t>Plantilla Único - Hijo</t>
  </si>
  <si>
    <t>61312</t>
  </si>
  <si>
    <t>Certificados y constancias de estudios</t>
  </si>
  <si>
    <t>Inscrito</t>
  </si>
  <si>
    <t>El trámite se debe de hacer manera presencial, lo cual implica que el usuario tenga que desplazarse a la Universidad, realizar el pago correspondiente al trámite y luego dirigirse a la oficina de Registro y Control a solicitar el certificado.</t>
  </si>
  <si>
    <t>El trámite se podrá realizar totalmente virtual, evitando el desplazamiento a la Universidad ya que se habilitará la opción de pago PSE y la generación de un pin con el cual el usuario puede descargar su certificado a través del portal estudiantil de manera inmediata.</t>
  </si>
  <si>
    <t>El usuario se ahorrará 15 minutos de su tiempo que demora actualmente en promedio la generación del certificado, además se ahorrará el desplazamiento a la universidad lo que significa ahorro económico y de tiempo, además su certificado se obtendrá de manera inmediata desde la comodidad de su casa.</t>
  </si>
  <si>
    <t>Tecnologica</t>
  </si>
  <si>
    <t>Trámite total en línea</t>
  </si>
  <si>
    <t>Sí</t>
  </si>
  <si>
    <t>Respondió</t>
  </si>
  <si>
    <t>Pregunta</t>
  </si>
  <si>
    <t>Observación</t>
  </si>
  <si>
    <t>1. ¿Cuenta con el plan de trabajo para implementar la propuesta de mejora del trámite?</t>
  </si>
  <si>
    <t>El plan de racionalización tiene un plan de trabajo definido</t>
  </si>
  <si>
    <t>2. ¿Se implementó la mejora del trámite en la entidad?</t>
  </si>
  <si>
    <t>De acuerdo a información reportada por el Equipo Técnico de Tramites  se informa:  La institución ya tiene implementado dentro de su página institucional la opción de
compra del PIN vía PSE, sea de posgrado o posgrado, con el cual se puede generar el certificado de estudio y descargarlo inmediatamente</t>
  </si>
  <si>
    <t>3. ¿Se actualizó el trámite en el SUIT incluyendo la mejora?</t>
  </si>
  <si>
    <t>Reporte de Comité Técnico de tramites:  El trámite fue actualizado en el SUIT el día 15 de junio de 2022, se ajustó el formato integrado del trámite, indicando que el trámite se puede realizar totalmente en línea y que el tiempo de obtención del certificado es Inmediato.</t>
  </si>
  <si>
    <t>4. ¿Se ha realizado la socialización de la mejora tanto en la entidad como con los usuarios?</t>
  </si>
  <si>
    <t>De acuerdo al reporte del Equipo Técnico de Tramites: La socialización de la mejora del trámite ya se encuentra publicada en la página institucional, construyendo
un instructivo que indica cómo generar el certificado de estudio en la página web institucional a través del link: https://www2.utp.edu.co/registro/noticias/352/instructivo-certificados-de-estudio-en-linea.</t>
  </si>
  <si>
    <t>5. ¿El usuario está recibiendo los beneficios de la mejora del trámite?</t>
  </si>
  <si>
    <t>Reporte del Equipo Técnico de Trámites:  Los usuarios están recibiendo los beneficios, toda vez que pueden obtener los certificados de estudio totalmente en línea, realizando el pago del Pin a través del botón PSE que la entidad implementó para esto y así mismo el certificado una vez validado el Pin podrá ser descargado desde el portal estudiantil</t>
  </si>
  <si>
    <t>6. ¿La entidad ya cuenta con mecanismos para medir los beneficios que recibirá el usuario por la mejora del trámite?</t>
  </si>
  <si>
    <t xml:space="preserve">Reporte del Equipo Técnico de trámites:  La entidad se encuentra desarrollando un mecanismo para medir la cantidad de certificados generados digitalmente, entendiendo esto como un beneficio para el estudiante. </t>
  </si>
  <si>
    <t>Última actualización: Martes, Agosto 02, 2022 05:19 PM</t>
  </si>
  <si>
    <t>https://media.utp.edu.co/archivos/PACTO%202022%20v3_.pdf</t>
  </si>
  <si>
    <t>31 de Agosto de 2022</t>
  </si>
  <si>
    <t>Septiembre/2022</t>
  </si>
  <si>
    <t>31 de agosto de 2022</t>
  </si>
  <si>
    <t>Septiembre de 2022</t>
  </si>
  <si>
    <t>Enero de 2022</t>
  </si>
  <si>
    <r>
      <rPr>
        <b/>
        <sz val="12"/>
        <color theme="1"/>
        <rFont val="Arial"/>
        <family val="2"/>
      </rPr>
      <t xml:space="preserve">Reporte Actual:
</t>
    </r>
    <r>
      <rPr>
        <sz val="12"/>
        <color theme="1"/>
        <rFont val="Arial"/>
        <family val="2"/>
      </rPr>
      <t xml:space="preserve">1.10. Se realizó Cómite de Gerencia del PDI el 14 de diciembre  en el cual  se trató los temas de: Seguimiento tercer cuatrimentre del PDI, Seguimiento Plan de Mejoramiento, resultados parciales de cierre
1.11. Se presento en los meses de octubre, noviembre y diciembre los resultados de gestión correspondientes a los meses de septiembre, octubre y noviembre. </t>
    </r>
  </si>
  <si>
    <r>
      <rPr>
        <b/>
        <sz val="12"/>
        <color rgb="FF000000"/>
        <rFont val="Arial"/>
        <family val="2"/>
      </rPr>
      <t xml:space="preserve">Reporte Actual: 
</t>
    </r>
    <r>
      <rPr>
        <sz val="12"/>
        <color rgb="FF000000"/>
        <rFont val="Arial"/>
        <family val="2"/>
      </rPr>
      <t>Revisión y soporte de los Sitios Web Institucionales
Revisión y soporte continuo de los Sitios Web Institucionales se anexan pantallazo, optimización de carga del sitio utp.edu.co</t>
    </r>
  </si>
  <si>
    <r>
      <rPr>
        <b/>
        <sz val="12"/>
        <color theme="1"/>
        <rFont val="Arial"/>
        <family val="2"/>
      </rPr>
      <t>Reporte Actual:</t>
    </r>
    <r>
      <rPr>
        <sz val="12"/>
        <color theme="1"/>
        <rFont val="Arial"/>
        <family val="2"/>
      </rPr>
      <t xml:space="preserve">
-Se tiene en la página web de Gestión del Sistema Integral se encuentran publicados los documentos de las dependencias y unidades organizacionales a partir del mapa de procesos.
-Se han realizado actualizaciones a los diferentes tipos de documentos (procedimientos, instructivos, formatos, manuales).</t>
    </r>
  </si>
  <si>
    <t>Finalizada Periodo anterior</t>
  </si>
  <si>
    <r>
      <rPr>
        <b/>
        <sz val="12"/>
        <color theme="1"/>
        <rFont val="Arial"/>
        <family val="2"/>
      </rPr>
      <t xml:space="preserve">Reporte Actual:
</t>
    </r>
    <r>
      <rPr>
        <sz val="12"/>
        <color theme="1"/>
        <rFont val="Arial"/>
        <family val="2"/>
      </rPr>
      <t xml:space="preserve">Desarrollo plan de trabajo CEYBG , Finalización de los talleres de carta nautica. 
</t>
    </r>
  </si>
  <si>
    <r>
      <t xml:space="preserve">Reporte Actual:
</t>
    </r>
    <r>
      <rPr>
        <sz val="12"/>
        <color theme="1"/>
        <rFont val="Arial"/>
        <family val="2"/>
      </rPr>
      <t xml:space="preserve">La socialización de los simbolos se han realizado a través del modulo de inducción virual por parte del personal nuevo y en el proceso de preparación para el rol. Asimismo, en el reconocimiento por jubilación.  Se realizaron tomas en las facultades para socializar la estrategia de simbolos. </t>
    </r>
  </si>
  <si>
    <r>
      <rPr>
        <b/>
        <sz val="12"/>
        <color theme="1"/>
        <rFont val="Arial"/>
        <family val="2"/>
      </rPr>
      <t>Reporte Actual:</t>
    </r>
    <r>
      <rPr>
        <sz val="12"/>
        <color theme="1"/>
        <rFont val="Arial"/>
        <family val="2"/>
      </rPr>
      <t xml:space="preserve">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 Finalización de los programas Entrenamiento Financiero, Plan B exitoso y Mindfulness
 Avance del 99.4 % en la ejecución del plan de formación</t>
    </r>
  </si>
  <si>
    <r>
      <rPr>
        <b/>
        <sz val="12"/>
        <color theme="1"/>
        <rFont val="Arial"/>
        <family val="2"/>
      </rPr>
      <t xml:space="preserve">Reporte Actual: 
</t>
    </r>
    <r>
      <rPr>
        <sz val="12"/>
        <color theme="1"/>
        <rFont val="Arial"/>
        <family val="2"/>
      </rPr>
      <t xml:space="preserve">Se implementó la estrategia de apropiación del Manual del Buen Servicio en las depencias piloto </t>
    </r>
  </si>
  <si>
    <r>
      <rPr>
        <b/>
        <sz val="12"/>
        <color theme="1"/>
        <rFont val="Arial"/>
        <family val="2"/>
      </rPr>
      <t>Reporte Actual:</t>
    </r>
    <r>
      <rPr>
        <sz val="12"/>
        <color theme="1"/>
        <rFont val="Arial"/>
        <family val="2"/>
      </rPr>
      <t xml:space="preserve">
Se cuenta con la estrategia comunicacional denominada Plan de Comunicaciones del programa de Transparencia, Legalidad y Gobernanza, donde se despliega las actividades para dar a conocer la información correspondiente y el cuál se encuentra en ejecución y es realizada de manera anualizada.
"Se incluyó en el informe de gestión de la audiencia pública el item 15.4. Mejoramiento de Trámites.
Link del informe de gestión: https://pdi.utp.edu.co/wp-content/uploads/sites/26/2022/03/Informe-de-Gestion-Audiencia-2021-1.pdf"
"Se incluyó en el informe de gestión de la audiencia pública el item 15.10. Oferta de Información en canales existentes.
Link del informe de gestión: https://pdi.utp.edu.co/wp-content/uploads/sites/26/2022/03/Informe-de-Gestion-Audiencia-2021-1.pdf"
"Se incluyó en el informe de gestión de la audiencia pública el item 15.9. Datos abiertos.
Link del informe de gestión: https://pdi.utp.edu.co/wp-content/uploads/sites/26/2022/03/Informe-de-Gestion-Audiencia-2021-1.pdf"</t>
    </r>
  </si>
  <si>
    <t>Soportes subidos en la carpeta del reporte anterior</t>
  </si>
  <si>
    <r>
      <rPr>
        <b/>
        <sz val="12"/>
        <color theme="1"/>
        <rFont val="Arial"/>
        <family val="2"/>
      </rPr>
      <t xml:space="preserve">Reporte actual:
</t>
    </r>
    <r>
      <rPr>
        <sz val="12"/>
        <color theme="1"/>
        <rFont val="Arial"/>
        <family val="2"/>
      </rPr>
      <t>2.2.2 Pantallazo
https://tienda.utp.edu.co/</t>
    </r>
  </si>
  <si>
    <r>
      <rPr>
        <b/>
        <sz val="12"/>
        <color theme="1"/>
        <rFont val="Arial"/>
        <family val="2"/>
      </rPr>
      <t>Reporte actual:</t>
    </r>
    <r>
      <rPr>
        <sz val="12"/>
        <color theme="1"/>
        <rFont val="Arial"/>
        <family val="2"/>
      </rPr>
      <t xml:space="preserve">
Carpeta 3.1.5
Plan de trabajo seguridad de la información
</t>
    </r>
  </si>
  <si>
    <r>
      <rPr>
        <b/>
        <sz val="12"/>
        <color theme="1"/>
        <rFont val="Arial"/>
        <family val="2"/>
      </rPr>
      <t xml:space="preserve">Reporte actual:
</t>
    </r>
    <r>
      <rPr>
        <sz val="12"/>
        <color theme="1"/>
        <rFont val="Arial"/>
        <family val="2"/>
      </rPr>
      <t>Carpeta 3.1.6
Plan de trabajo seguridad de la información</t>
    </r>
  </si>
  <si>
    <r>
      <rPr>
        <b/>
        <sz val="11"/>
        <color theme="1"/>
        <rFont val="Calibri"/>
        <family val="2"/>
        <scheme val="minor"/>
      </rPr>
      <t xml:space="preserve">1. </t>
    </r>
    <r>
      <rPr>
        <sz val="11"/>
        <color theme="1"/>
        <rFont val="Calibri"/>
        <family val="2"/>
        <scheme val="minor"/>
      </rPr>
      <t xml:space="preserve">Para el reporte del mes de diciembre el porcentaje de avance igual o superior al 90% se toma como acción "FINALIZADA", en atención a que su cumplimiento se cataloga como "ALTO" lo anterior se aplicará para el corte al 31 de diciembre de 2022.
</t>
    </r>
  </si>
  <si>
    <t>https://www2.utp.
edu.co/atencionalciudadano/
portal-infantil</t>
  </si>
  <si>
    <t>Enero/2022</t>
  </si>
  <si>
    <t>NOTA ACLARATORIA</t>
  </si>
  <si>
    <t>De acuerdo a memorando 02–113–010 del 13 de enero de 2023, se remitió el seguimiento al Plan de Atención al Ciudadano y Transparencia Organización - PACTO / Corte 30 de noviembre de 2022, una vez se termine el periodo de vacaciones colectivas y se tenga el cierre final del PACTO se actualizará la información con corte a 31 de diciembre de 2022.</t>
  </si>
  <si>
    <t>DATOS TRÁMITES RACIONALIZADOS</t>
  </si>
  <si>
    <t>ACCIONES DE RACIONALIZACIÓN IMPLEMENTADAS</t>
  </si>
  <si>
    <t>Situación anterior</t>
  </si>
  <si>
    <t>Mejora implementada</t>
  </si>
  <si>
    <t>Fecha final Implementación</t>
  </si>
  <si>
    <t>Monitoreo Jefe Planeación</t>
  </si>
  <si>
    <t>Valor ejecutado (%)</t>
  </si>
  <si>
    <t>Si</t>
  </si>
  <si>
    <t>14/10/2022</t>
  </si>
  <si>
    <t>La entidad desarrolló un aplicativo de reportes donde se podrá evidenciar la cantidad de certificados generados virtualmente, el link es: http://reportes.utp.edu.co/xmlpserver/Publica/Registro/RepCertificadoLinea.xdo?_xpf=&amp;_xpt=0&amp;_xdo=%2FPublica%2FRegistro%2FRepCertificadoLinea.xdo&amp;_xmode=2&amp;_paramsanio=2022&amp;_xt=RepCertificadoLinea&amp;_xf=pdf&amp;_xautorun=false.</t>
  </si>
  <si>
    <t>Seguimiento del avance a la estrategia de racionalización</t>
  </si>
  <si>
    <t>Pantallazo tomado del aplicativo SUIT del seguimiento a la estrategia de racionalización</t>
  </si>
  <si>
    <t xml:space="preserve">
Última actualización: Martes, Enero 17, 2023 3:55 PM</t>
  </si>
  <si>
    <t>https://www.utp.edu.co/cms-utp/data/bin/UTP/web/uploads/media/controlinterno/archivos/PACTO/3.%20PACTO_EVAL_OCI%20-%2016-01-2022.xlsx</t>
  </si>
  <si>
    <t>Seguimiento a la publicacion de informe de seguimiento PACTO con corte 31-12-2022 por la Oficina de Control Interno. (Resultados Parciales)</t>
  </si>
  <si>
    <t>31 de Diciembre de 2022</t>
  </si>
  <si>
    <t>31 DE DICIEMBRE DE 2022</t>
  </si>
  <si>
    <t xml:space="preserve">https://www2.utp.edu.co/secretaria/ 
Ver Consejo Superior 
Ver Consejo Académico </t>
  </si>
  <si>
    <r>
      <rPr>
        <b/>
        <sz val="12"/>
        <color theme="1"/>
        <rFont val="Arial"/>
        <family val="2"/>
      </rPr>
      <t xml:space="preserve">Reporte Actual
</t>
    </r>
    <r>
      <rPr>
        <sz val="12"/>
        <color theme="1"/>
        <rFont val="Arial"/>
        <family val="2"/>
      </rPr>
      <t>3.2. Se trabajó en la estrategia de Diálogos con administrativos preparando la difusión y las piezas, así como el ajuste el video de la rectoría, finalmente el evento se pospuso para 2023. Preparación de informe de rendición de cuentas y se realizan piezas del seguimiento del Mapa de Riesgos; Sondeo del Pacto, elaborado en la página web y se preparan boletín y tips de UTP Responde, la estrategia se define ejecutar en 2023.
Se hazo promoción de los tableros puestos en operación en el año en el balance de la vigencia de la Oficina de Planeación.
Se preparó información del rankig Green Metric
Se prepara material promocional de movilidad sostenible y se envía a difusión. Presentación de los hechos GEC 2022.
Los diseños de los tips informativos están listos.
Finalizó la implementación de la estrategia de socialización de los resultados de la acreditación institucional, mediante las jornadas de Conectate al PDI, comunicados, vallas, radio, redes sociales, página web, entre otras.
Se presentó la ruta para la elaboración del informe de condiciones institucionales para continuar con el proceso de autoinforme para la acreditación institucional bajo el sello SOFIA.
Se presentó igualmente la ruta de trabajo en el comité directivo y en el Comite de Sistema de Gerencia y Autoevaluación con las redes de trabajo. 
Se acompañaron las visitas de Pares de los programas de Ms. Biología Molecular,  Maestría en Sistemas integrados de Gestión de la calidad y Maestría en Ingeniería de Sistemas.
3.4.Para los sitios de UTP rinde cuentas, y oficina de Planeación:
Se realizaron las siguientes actualizaciones: 
En la página web "UTP Rinde Cuentas" se obtuvieron 646 visitas a páginas en Noviembre y Diciembre, y no se realizaron  publicaciones
En la página web "Oficina de Planeación" se obtuvieron 460 visitas a páginas en Noviembre y Diciembre,  se realizaron  publicaciones de:
• Mapa de Riesgos Oficina de Planeación 
• Resultados de la Oficina de Planeación</t>
    </r>
  </si>
  <si>
    <r>
      <t xml:space="preserve">Reporte actual:
</t>
    </r>
    <r>
      <rPr>
        <sz val="12"/>
        <color theme="1"/>
        <rFont val="Arial"/>
        <family val="2"/>
      </rPr>
      <t>Se apoya el montaje y puesta en marcha, reuniones con mantenimiento y procesos logisticos de transporte. Promoción: Difusión y reels, cuñas, afiches en diferentes partes del campus, post e historias, notas en campus, mensajes de texto, correos masivos entre otros. Realización del evento 11 de noviembre y preparación de mensajes, carteles, reglas y cubrimiento del evento, entrevistas y preparación del video final final con excelentes resultados, másd e 520 personas registradas en el Código QR. Actividad finalizada</t>
    </r>
  </si>
  <si>
    <r>
      <rPr>
        <b/>
        <sz val="12"/>
        <color theme="1"/>
        <rFont val="Arial"/>
        <family val="2"/>
      </rPr>
      <t>Reporte Actual:</t>
    </r>
    <r>
      <rPr>
        <sz val="12"/>
        <color theme="1"/>
        <rFont val="Arial"/>
        <family val="2"/>
      </rPr>
      <t xml:space="preserve">
Con cierre al 31 de diciembre se tiene un avance en el plan de trabajo de riesgos  de 100% correspondiente con las siguientes actividades:
-Se publicó el segundo seguimiento al mapa de riesgos de procesos.
-Se consolidó la información para la presentación del segundo seguimiento del Mapa de Riesgos Institucionales al Comité ICI y se envió a control interno.</t>
    </r>
  </si>
  <si>
    <r>
      <rPr>
        <b/>
        <sz val="12"/>
        <color theme="1"/>
        <rFont val="Arial"/>
        <family val="2"/>
      </rPr>
      <t xml:space="preserve">Reporte Actual:
</t>
    </r>
    <r>
      <rPr>
        <sz val="12"/>
        <color theme="1"/>
        <rFont val="Arial"/>
        <family val="2"/>
      </rPr>
      <t>Se hizo seguimiento el 15 de diciembre y los link están funcionando correctamente.</t>
    </r>
  </si>
  <si>
    <r>
      <rPr>
        <b/>
        <sz val="12"/>
        <color theme="1"/>
        <rFont val="Arial"/>
        <family val="2"/>
      </rPr>
      <t xml:space="preserve">
Reporte Actual:
</t>
    </r>
    <r>
      <rPr>
        <sz val="12"/>
        <color theme="1"/>
        <rFont val="Arial"/>
        <family val="2"/>
      </rPr>
      <t xml:space="preserve">Con cierre al 31 de diciembre se han actualizado 436 documentos de las unidades organizaciones, dependencias y laboratorios de ensayo y calibración. 
 </t>
    </r>
  </si>
  <si>
    <r>
      <rPr>
        <b/>
        <sz val="12"/>
        <color theme="1"/>
        <rFont val="Arial"/>
        <family val="2"/>
      </rPr>
      <t xml:space="preserve">Reporte Actual:
</t>
    </r>
    <r>
      <rPr>
        <sz val="12"/>
        <color theme="1"/>
        <rFont val="Arial"/>
        <family val="2"/>
      </rPr>
      <t>Con corte al 31 de diciembre de 2022, el plan operativo tuvo un cumplimiento cuantitativo del 99,08%, soportado en el avance en las diferentes actividades planteadas en el plan de trabajo definido para la vigencia 2022, entre las que se destacan las siguientes:
• Se realizó por parte del Comité para la Modernización y Desarrollo Organizacional el proceso de valoración de los empleos identificados en la Vicerrectoría de Responsabilidad Social y Bienestar Universitario y del empleo Profesional de Apoyo de las Decanaturas. 
• Se continuó proceso de intervención de análisis de empleos a Planeación en sus procesos:  Administración de la Información Estratégica, Asesoría a la Planeación Académica y Gestión Estratégica del Campus, actividades que finalizarán en la vigencia 2023.
• Se continua con el desarrollo de las diferentes fases de análisis de empleos en la dependencia Gestión Financiera, realizando las actividades asociadas a los informes finales y actualización de manuales de funciones.   
• Se continuó el proceso de análisis de los servicios académicos y capacidades requeridas de los laboratorios de la Facultad de Ciencias Agrarias y Agroindustria, laboratorios del programa Ingeniería Eléctrica, laboratorios de la Facultad de Bellas Artes y Laboratorios Tecnología Química.  
• Se continua con el ejercicio de actualización de Manuales específicos de funciones y competencias laborales, así como de descripciones de Responsabilidades y Requisitos, los cuales son formalizados y publicados en la página web de Gestión del Talento Humano.</t>
    </r>
  </si>
  <si>
    <r>
      <rPr>
        <b/>
        <sz val="12"/>
        <rFont val="Arial"/>
        <family val="2"/>
      </rPr>
      <t>Reporte actual:</t>
    </r>
    <r>
      <rPr>
        <sz val="12"/>
        <rFont val="Arial"/>
        <family val="2"/>
      </rPr>
      <t xml:space="preserve">
</t>
    </r>
  </si>
  <si>
    <t xml:space="preserve">Reporte actual:
</t>
  </si>
  <si>
    <r>
      <rPr>
        <b/>
        <sz val="12"/>
        <color theme="1"/>
        <rFont val="Arial"/>
        <family val="2"/>
      </rPr>
      <t xml:space="preserve">Reporte Actual:       </t>
    </r>
    <r>
      <rPr>
        <sz val="12"/>
        <color theme="1"/>
        <rFont val="Arial"/>
        <family val="2"/>
      </rPr>
      <t xml:space="preserve"> 
Gestión Documental:  Con cierre al 3O de noviembre  el inventario del Archivo Central está en un 97% con 19636 carpetas. El inventario del  Archivo Histórico si presenta un avance del 100% con un total de 5845 carpetas registradas.                                                                                      Tablas de Retención Documental (TRD):  Se culminó el proceso de actualización de las Series Documentales de las unidades organizacionales académicas y administrativas.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El Programa de Gestión Documental se encuentra en actualización, 6 de los 8 procesos se encuentran en revisión del procedimiento y ajustando las actividades de cada uno para luego pasar a la etapa de implementación. 
                                                                                                                                                                                                                                                               Gestión Documental:  Con cierre al 31 de diciembre  el inventario del Archivo Central está en un 100% con  19639 carpetas registradas. El inventario del  Archivo Histórico  presenta un avance del 100% con un total de 5856 carpetas registradas. Tablas de Retención Documental (TRD):  Se culminó el proceso de actualización de las Series Documentales de las unidades organizacionales académicas y administrativas.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El Programa de Gestión Documental se encuentra en actualización, 6 de los 8 procesos se encuentran en revisión del procedimiento y ajustando las actividades de cada uno para luego pasar a la etapa de implementación.                         </t>
    </r>
  </si>
  <si>
    <r>
      <rPr>
        <b/>
        <sz val="12"/>
        <color theme="1"/>
        <rFont val="Arial"/>
        <family val="2"/>
      </rPr>
      <t xml:space="preserve">Reporte Actual: </t>
    </r>
    <r>
      <rPr>
        <sz val="12"/>
        <color theme="1"/>
        <rFont val="Arial"/>
        <family val="2"/>
      </rPr>
      <t xml:space="preserve">
Para esta actividad se avanzó al 100% por medio de las sguientes acciones: Se realizó la difusión y promoción institucional desde las difernetes dependencias como donde resaltan las campañas de:  La Feria del PDI, Becas Internacionales, eventos del CGA y convocatorias VIIE entre otras. Atención a solicitudes de dependencias de la UTP y sus facultades- Se atendieron las solicitudes de publicación de los diferentes estamentos de la UTP. En el presente período se realizaron los videos requeridos desde las diferentes dependencias.Acompañamiento a la campaña de socialización del PDI. Se brindó apoyo para el fortalecimiento de la campaña de apoyos socio económicos de la Vicerrectoría de responsabilidad Social y Bienestar Universitario.  
Se atendieron las solicitudes de los medios de comunicación impreso, medios externos. cubrimientos institucionales. Para la gestión de marca UTP, se realizan las siguientes estrategias: Tienda virtual UTP, Seguimiento a la contratación, pasarela de pagos diseño de los productos de pendras deportivas, prendas de colección y souvenires para la tienda UTP y la convención de egrsados 2022. Socialización de la tienda UTP. Consolidación del módulo de ventas pos y el sistema de facturación para la contabilidad.  Consolidación en el sistema de envíos 
Centro virtual de marca e identidad UTP: Manual de marca e identidad UTP. </t>
    </r>
  </si>
  <si>
    <r>
      <rPr>
        <b/>
        <sz val="12"/>
        <color theme="1"/>
        <rFont val="Arial"/>
        <family val="2"/>
      </rPr>
      <t xml:space="preserve">Finalizda en el perioido anterior:
</t>
    </r>
    <r>
      <rPr>
        <sz val="12"/>
        <color theme="1"/>
        <rFont val="Arial"/>
        <family val="2"/>
      </rPr>
      <t>La tienda UTP se encuentra en un 100%, funcionando bajo el dominio tienda.utp.edu.co desde el 13 de Octubre del 2022, se da soporte, apoyo y mantenimiento permanente. El Centro Virtual de la Marca sin actualizar ya que se le dio prioridad a la Tienda UTP y se iniciara en el 2023</t>
    </r>
  </si>
  <si>
    <r>
      <rPr>
        <b/>
        <sz val="12"/>
        <color theme="1"/>
        <rFont val="Arial"/>
        <family val="2"/>
      </rPr>
      <t xml:space="preserve">Reporte Actual:
</t>
    </r>
    <r>
      <rPr>
        <sz val="12"/>
        <color theme="1"/>
        <rFont val="Arial"/>
        <family val="2"/>
      </rPr>
      <t>Reporte Actual:
Con cierre al 31 de diciembre se tiene un avance en el plan de trabajo de trámites de 100% correspondiente con las siguiente actividad:
- Se dió cierre mediante reunión al plan de trabajo con el equipo de trámites con un cumplimiento de 100%.</t>
    </r>
  </si>
  <si>
    <r>
      <rPr>
        <b/>
        <sz val="12"/>
        <color theme="1"/>
        <rFont val="Arial"/>
        <family val="2"/>
      </rPr>
      <t xml:space="preserve">FINALIZADA Periodo anterior
</t>
    </r>
    <r>
      <rPr>
        <sz val="12"/>
        <color theme="1"/>
        <rFont val="Arial"/>
        <family val="2"/>
      </rPr>
      <t>* Socialización de los temas de competencia de la OCID para disciplinar los servidores- docentes  vinculados  de forma transitorio.
* Principales  cambios en la estructuración del nuevo régimen Disciplinario, conforme la ley 1952 de 2019, modificada por la Ley 2094 de 2021, por medio de la cual se establece el Código General Disciplinario.
* Aspectos relevantes frente al trámite respecto de denuncias por corrupción, recepcionadas a través de PQRs.</t>
    </r>
  </si>
  <si>
    <r>
      <rPr>
        <b/>
        <sz val="11"/>
        <color theme="1"/>
        <rFont val="Arial"/>
        <family val="2"/>
      </rPr>
      <t xml:space="preserve">
Reporte Actual: 
</t>
    </r>
    <r>
      <rPr>
        <sz val="12"/>
        <color theme="1"/>
        <rFont val="Arial"/>
        <family val="2"/>
      </rPr>
      <t xml:space="preserve"> Los acuerdos del Consejo Académico, Consejo Superior y Resoluciones de interés General son publicadas al momento de ser aprobadas con sus respectivas notas de vigencia, el avance se encuentra a la fecha</t>
    </r>
  </si>
  <si>
    <r>
      <rPr>
        <b/>
        <sz val="12"/>
        <color theme="1"/>
        <rFont val="Arial"/>
        <family val="2"/>
      </rPr>
      <t xml:space="preserve">
Reporte Actual:
</t>
    </r>
    <r>
      <rPr>
        <sz val="12"/>
        <color theme="1"/>
        <rFont val="Arial"/>
        <family val="2"/>
      </rPr>
      <t>Con cierre al 31 de diciembre se tiene un avance en el plan de trabajo de datos personales de 100% correspondiente con las siguiente actividad:
- Se dió cierre mediante reunión al plan de trabajo con el equipo del sistema integral de gestión  con un cumplimiento de 100%.</t>
    </r>
  </si>
  <si>
    <r>
      <rPr>
        <b/>
        <sz val="12"/>
        <color theme="1"/>
        <rFont val="Arial"/>
        <family val="2"/>
      </rPr>
      <t xml:space="preserve">Reporte Actual:
</t>
    </r>
    <r>
      <rPr>
        <sz val="12"/>
        <color theme="1"/>
        <rFont val="Arial"/>
        <family val="2"/>
      </rPr>
      <t>Con cierre al 31 de diciembre se tiene un avance en el plan de trabajo de datos personales de 100% correspondiente con las siguiente actividad:
- Se dió cierre mediante reunión al plan de trabajo con el equipo del sistema integral de gestión  con un cumplimiento de 100%.</t>
    </r>
  </si>
  <si>
    <r>
      <rPr>
        <b/>
        <sz val="12"/>
        <color theme="1"/>
        <rFont val="Arial"/>
        <family val="2"/>
      </rPr>
      <t xml:space="preserve">Reporte Actual:
</t>
    </r>
    <r>
      <rPr>
        <sz val="12"/>
        <color theme="1"/>
        <rFont val="Arial"/>
        <family val="2"/>
      </rPr>
      <t>Con cierre al 31 de diciembre se tiene un avance en el plan de trabajo de seguridad de la información de 100% correspondiente con las siguiente actividad:
Se revisaron los link del archivo de los activos de información de cada una de las unidades organizacionales y todos funcionaron correctamente.</t>
    </r>
  </si>
  <si>
    <r>
      <rPr>
        <b/>
        <sz val="12"/>
        <color theme="1"/>
        <rFont val="Arial"/>
        <family val="2"/>
      </rPr>
      <t xml:space="preserve">Reporte Actual:
</t>
    </r>
    <r>
      <rPr>
        <sz val="12"/>
        <color theme="1"/>
        <rFont val="Arial"/>
        <family val="2"/>
      </rPr>
      <t>Con cierre al 31 de diciemmbre se tiene un avance en el plan de trabajo de seguridad de la información de  100% correspondiente con las siguientes actividades:
- Se recibió el informe de las pruebas de vulnerabilidad por parte de la empresa DragonJar y se analizó por parte del equipo de seguridad de la información.</t>
    </r>
  </si>
  <si>
    <r>
      <rPr>
        <b/>
        <sz val="12"/>
        <color theme="1"/>
        <rFont val="Arial"/>
        <family val="2"/>
      </rPr>
      <t>Actividad Finalizada</t>
    </r>
    <r>
      <rPr>
        <sz val="12"/>
        <color theme="1"/>
        <rFont val="Arial"/>
        <family val="2"/>
      </rPr>
      <t xml:space="preserve">
Durante el periodo comprendido entre mayo y junio de 2022, se enviaron varios correos electrónicos a los responsables del manejo del Sistema PQRS en cada dependencia, con tips de interés general y el 15 de junio se realizó capacitación  con la participación de 49 asistentes de diferentes dependencias para reforzar el tema del manejo de los PQRS, además se contó con el acompañamiento de la abogada Ana Milena Rivas de Secretaria General, para aclarar aspectos relacionados con los derechos de petición, cumpliendo de esta manera la acción a realizar. 
Apesar de que la acción definida en este punto se cumplió, durante el  segundo semestre 2022, se seguirán enviando tips a los encargados del manejo del Sistema PQRS y publicados en https://www2.utp.edu.co/vicerrectoria/administrativa/sistema-pqrs.html para que tengan un buen manejo del sistema y respuestas oportunas a los usuarios.
</t>
    </r>
    <r>
      <rPr>
        <b/>
        <sz val="12"/>
        <color theme="1"/>
        <rFont val="Arial"/>
        <family val="2"/>
      </rPr>
      <t xml:space="preserve">
</t>
    </r>
    <r>
      <rPr>
        <sz val="12"/>
        <color theme="1"/>
        <rFont val="Arial"/>
        <family val="2"/>
      </rPr>
      <t>A pesar que la aacción planteada fue cumplida en un 100% en el perídoo anterior, se continuan realizando actividades que contribuyen a la apropiación del Sistema PQRS en la Univerisdad; por ello, durante el periodo comprendido entre julio y agosto, se realizaron las siguientes acciones:
1. Se enviaron correos electrónicos a los responsables del manejo del Sistema PQRS en cada dependencia con tips de interés general.
2. Se programaron 2 reuniones: el 16 de agosto, con Control Interno, Control Interno Disciplinario y Secretaria General, para revisar el tema de las denuncias por corrupción y el 17 de agosto, con Control Interno, Secretaria General, Recursos Informáticos y Educativos y Vicerrectoría Administrativa y Financiera, para revisar el tema de los desistimientos tácitos y revisar algunos ajustes (entre los cuales se determinó realizar una nueva capacitación sobre derechos de petición en el II semestre 2022).
3. Se realizó el informe sobre los PQRS recibidos en del I semestre 2022 y se publicó en el sitio web: https://pqrs.utp.edu.co/visualizar/informe</t>
    </r>
  </si>
  <si>
    <r>
      <rPr>
        <b/>
        <sz val="12"/>
        <color theme="1"/>
        <rFont val="Arial"/>
        <family val="2"/>
      </rPr>
      <t>Actividad Finalizada</t>
    </r>
    <r>
      <rPr>
        <sz val="12"/>
        <color theme="1"/>
        <rFont val="Arial"/>
        <family val="2"/>
      </rPr>
      <t xml:space="preserve">
Se socializó ante el área académica y administrativa el Curso Virtual Integridad, Transparencia y Lucha contra la Corrupción que ofrece el Departamento Administrativo de la Función Pública. A la fecha de corte (28 de febrerode 2022), se tiene que han realizado la capacitación 21 funcionarios de la  Universidad, cumpliendo la meta establecida que era de 20 funcionarios capacitados en este tema.
A la fecha del día 31 de octubre de 2022, Gestión de Talento Humano nos reporta que 166 personas han realizado el Curso de Integridad, Transparencia y Lucha contra la Corrupción.
A pesar que la acción planteada fue cumplida en un 100% en el perído comprendido entre mayo y junio, se continuan realizando actividades que contribuyen a la apropiación del Sistema PQRS en la Univerisdad; por ello, durante el periodo correspondiente a julio y agosto, se realizaron las siguientes acciones:
1. Se envíaron correos electrónicos a los responsables del manejo del Sistema PQRS en cada dependencia, con tips de interés general.
2. Desde Gestión de Talento Humano, se realizó programación de la Reinducción Administrativa y uno de los temas fue la presentación del Manual del Buen Servicio, reclacando la buena atención que se debe tener a los usuarios
3. Se envió invitación para una nueva sociallización del Sistema PQRS, la cual se llevará a cabo el 22 de noviembre.
Durante el mes de noviembre, se realizaron las siguientes acciones:
1. Envio de correos electrónicos a los responsables del manejo del Sistema PQRS en cada dependencia, con tips de interés general.
2. Socialización del Sistema PQRS y manejo de Derechos de Petición, con le apoyo de Secretaria General.
3. Actualización del Manual del usuario e Instructivo para atención de PQRS, adicionando a cada documento un anexo relacionado con las notificaciones que llegan a los correos electrónicos.
4. Publicación en Campus Al Día, tips sobre el manejo del Sistema PQRS.
</t>
    </r>
  </si>
  <si>
    <r>
      <rPr>
        <b/>
        <sz val="12"/>
        <color theme="1"/>
        <rFont val="Arial"/>
        <family val="2"/>
      </rPr>
      <t xml:space="preserve">Reporte Actual:
</t>
    </r>
    <r>
      <rPr>
        <sz val="12"/>
        <color theme="1"/>
        <rFont val="Arial"/>
        <family val="2"/>
      </rPr>
      <t xml:space="preserve">Se cuenta con un avance del 98.49%, que corresponde a las actividades desarrolladas en cuanto a: Entornos laborales Saludables con un avance del 100%, transformación cultural que cuenta con un avance del 99.84 % y aprendizaje organizaciónal que cuenta con un avance del 94.13%.
</t>
    </r>
  </si>
  <si>
    <r>
      <rPr>
        <b/>
        <sz val="12"/>
        <color theme="1"/>
        <rFont val="Arial"/>
        <family val="2"/>
      </rPr>
      <t>Reporte Actual:</t>
    </r>
    <r>
      <rPr>
        <sz val="12"/>
        <color theme="1"/>
        <rFont val="Arial"/>
        <family val="2"/>
      </rPr>
      <t xml:space="preserve">
Medicina Laboral:    En el periodo Enero/diciembre 2022 se  realizaron 583 evaluaciones medico ocupacionales.
Riesgo Psicosocial:   En el periodo Enero/Noviembre 2022 se  realizaron 124 valoraciones psicosociales.
Medicina Deportiva: En el periodo Enero/diciembre 2022 se  realizaron 349 Evaluaciones medico ocupacionales. caracterizada ade la siguiente manera: 88 GIMNASIO Y PISCINA, 22 BIOMECÁNICO, 153 DEPORTIVA Y 86 P Y P,
COMPARATIVO AUSENTISMO 2021-2022
ENF. GRAL                    2021      2913                      2022-         4379            Tuvo un incremento del 33%
ENF. LAB                       2021        139                      2022-           341            Tuvo un incremento del 40%
ACCID.   Trabajo           2021          46                       2022-           127           Tuvo un incremento del 36%
Accidentes Laborales:  En el periodo comprendido entre  el mes de enero y noviembre de 2022 se presentaron 58 accidentes de trabajo y 159 días de ausencia para el mismo periodo;actualmente se cuenta con un total de 31 accidentes en personal  Administrativo/Docente UTP, 27 Accidentes de trabajo en Estudiantes en Practicas Universitarias; Cabe resaltar que solo se ha presentado un accidente grave en el periodo, adicionalmente cabe resaltar que los accidentes por tipo locativo 14At y biologico 24At; que tambien generan un dato relevante frente a la frecuencia de ocurrencia en el año 2022.
Casos Cerrados 52
Pendientes por Cierre:
• 1 At Estudiantes - ARL
•  4 At Funcionarios UTP - SST UTP
Inspecciones de Seguridad: En el periodo comprendido entre el mes de  entre  el mes de enero y noviembre de 2022 se han realizado 92 visitas de inspección  en seguridad y salud en el trabajo para la identificación de las condiciones de riesgo en el campus universitario, dentro de los cuales se pueden resaltar los procesos de seguimiento a obras de infraestructura, tareas de alto riesgo y reporte de condiciones subestandar. 
En la estrategia de salidas académicas la meta lograda fue del 87% Se lograron realizar 306 salidas académicas en lo corrido del año donde se movilizaron 8601 personas entre docentes y estudiantes donde ocurrió un accidente de transito donde se vio involucrada una estudiante el cual fue leve y fue atendido por la póliza de la universidad, en el mes de noviembre se presento un evento de desacato por parte de un docente en el parque natural los nevados el cual fue reportado por el mismo parque y desde nuestra rea fue infrmada la facultad de turismo sostenible para sus respectivas acciones
HIGIENE DEL TRABAJO
12 Inspecciones de Seguridad en laboratorios priorizados por riesgo quimico
2 Capacitaciones emergencias quimicas
63 % Avances en la estrategia de intervención del Riesgo QUimico
Entrega Kits Antiderrame
Socialización Estrategia de SST - Gestión integral del Riesgo Quimico
ATENCIÓN DE EMERGENCIAS
En lo corrido del año 2022 se han atendido 640 casos de eventos en salud, de acuerdo al análisis de los datos obtenidos en la gestión de las emergencias se logra evidenciar:
400 Estabilizaciones por APH : El 63% fueron pacientes estabilizados en el campus universitario por personal APH, el 25% de los casos se derivaron en ayuda externa con área protegida yremisión a traslados basicos, 12% de los casos se derivaron en ayuda interna a traves de los procesos de salud integral y PAI.
</t>
    </r>
  </si>
  <si>
    <r>
      <rPr>
        <b/>
        <sz val="12"/>
        <color theme="1"/>
        <rFont val="Arial"/>
        <family val="2"/>
      </rPr>
      <t xml:space="preserve">Reporte Actual: 
</t>
    </r>
    <r>
      <rPr>
        <sz val="12"/>
        <color theme="1"/>
        <rFont val="Arial"/>
        <family val="2"/>
      </rPr>
      <t>No se ha solicitado actualización alguna, lo que quiere decir que esdtamos actualizados a la fechaSe actualizaron las credenciales para los mapas de google y la interfaz al diseño actual</t>
    </r>
  </si>
  <si>
    <r>
      <rPr>
        <b/>
        <sz val="12"/>
        <color rgb="FF000000"/>
        <rFont val="Arial"/>
        <family val="2"/>
      </rPr>
      <t xml:space="preserve">Reporte Actual: 
</t>
    </r>
    <r>
      <rPr>
        <sz val="12"/>
        <color rgb="FF000000"/>
        <rFont val="Arial"/>
        <family val="2"/>
      </rPr>
      <t>Se socializo por correo electronico a los administradores y decanos los cambios de los sitios de programas academicos y de las Facultades, posteriormente se capacito y se envio correo socializando nuevos cambios en los menus.
Diciembre Se socializo Condiciones de Uso del Servicio de Streaming</t>
    </r>
  </si>
  <si>
    <r>
      <rPr>
        <b/>
        <sz val="12"/>
        <color theme="1"/>
        <rFont val="Arial"/>
        <family val="2"/>
      </rPr>
      <t xml:space="preserve">Reporte Actual: 
</t>
    </r>
    <r>
      <rPr>
        <sz val="12"/>
        <color theme="1"/>
        <rFont val="Arial"/>
        <family val="2"/>
      </rPr>
      <t xml:space="preserve">Para esta actividad se avanzó al 100% con:  se realizó seguimiento a los contratos suscritos con medios de comunicación externos,  ajuste del manual de estilo y políticas de publicación del informativo institucional Campus Informa.
Se continua avanzando en la construcción del Directorio por estamentos internos, en el presente período se construye la base de datos correspondiente a los Directores Programas Académicos de Posgrado.Se realizaron sesiones semanales de líderes de medios institucionales y consejos de redacción con el equipo de periodistas, con el fin de coordinar actividades de difusión institucional tanto a nivel interno como externo.  </t>
    </r>
  </si>
  <si>
    <r>
      <rPr>
        <b/>
        <sz val="12"/>
        <color rgb="FF000000"/>
        <rFont val="Arial"/>
        <family val="2"/>
      </rPr>
      <t xml:space="preserve">Reporte Actual: 
</t>
    </r>
    <r>
      <rPr>
        <sz val="12"/>
        <color rgb="FF000000"/>
        <rFont val="Arial"/>
        <family val="2"/>
      </rPr>
      <t>Planes operativos que se reportan en el SIGER con vigencia del mes de Noviembre de 2022:
P01- Comunicación Institucional: 100%
P02- Comunicación Informativa: 100%
P03- Comunicación Organizacional: 100%
P04- Comunicación Corporativa: 100%
P05- Comunicación Movilizadora: 100%</t>
    </r>
  </si>
  <si>
    <r>
      <rPr>
        <sz val="12"/>
        <color theme="1"/>
        <rFont val="Arial"/>
        <family val="2"/>
      </rPr>
      <t xml:space="preserve">1.10.  Presentación Comité
1.11. Presentación PDI
Presentación Rector
</t>
    </r>
    <r>
      <rPr>
        <b/>
        <sz val="12"/>
        <color theme="1"/>
        <rFont val="Arial"/>
        <family val="2"/>
      </rPr>
      <t xml:space="preserve">Reporte actual:
</t>
    </r>
    <r>
      <rPr>
        <sz val="12"/>
        <color theme="1"/>
        <rFont val="Arial"/>
        <family val="2"/>
      </rPr>
      <t>1.10.  Orden del día
1.11.  Presentación</t>
    </r>
  </si>
  <si>
    <r>
      <t xml:space="preserve">3.2.  Seguimientos Plan integral de procesos estratégicos
3.3.  PO2 acred instituc octubre 2022
Seguimiento Autoevaluación (1)
Image 2022-10-18
3.4. Soportes Publicación en Sitios SEPTIEMBRE - OCTUBRE 2022
3.5.  https://www2.utp.edu.co/estadisticas-e-indicadores/inteligencia-institucional
</t>
    </r>
    <r>
      <rPr>
        <b/>
        <sz val="11"/>
        <color theme="1"/>
        <rFont val="Arial"/>
        <family val="2"/>
      </rPr>
      <t xml:space="preserve">
Reporte actual:
</t>
    </r>
    <r>
      <rPr>
        <sz val="11"/>
        <color theme="1"/>
        <rFont val="Arial"/>
        <family val="2"/>
      </rPr>
      <t>1.10.  Orden del día
1.11.  Presentación
3.2.  Seguimientos Plan Integral de procesos
3.3.  Carpeta Drive, Líder del proceso de Planeación Académica
3.4. Soportes Publicación en Sitios NOVIEMBRE 2022</t>
    </r>
  </si>
  <si>
    <r>
      <rPr>
        <sz val="12"/>
        <color theme="1"/>
        <rFont val="Arial"/>
        <family val="2"/>
      </rPr>
      <t xml:space="preserve">4. invitaciones-pegate-al-plan-01
Afiche
Feria 3
</t>
    </r>
    <r>
      <rPr>
        <b/>
        <sz val="12"/>
        <color theme="1"/>
        <rFont val="Arial"/>
        <family val="2"/>
      </rPr>
      <t xml:space="preserve">
Reporte actual:
</t>
    </r>
    <r>
      <rPr>
        <sz val="12"/>
        <color theme="1"/>
        <rFont val="Arial"/>
        <family val="2"/>
      </rPr>
      <t>4. Fotos del evento</t>
    </r>
    <r>
      <rPr>
        <b/>
        <sz val="12"/>
        <color theme="1"/>
        <rFont val="Arial"/>
        <family val="2"/>
      </rPr>
      <t xml:space="preserve">
</t>
    </r>
    <r>
      <rPr>
        <sz val="12"/>
        <color theme="1"/>
        <rFont val="Arial"/>
        <family val="2"/>
      </rPr>
      <t xml:space="preserve">
</t>
    </r>
  </si>
  <si>
    <r>
      <rPr>
        <sz val="12"/>
        <color theme="1"/>
        <rFont val="Arial"/>
        <family val="2"/>
      </rPr>
      <t xml:space="preserve">
Soporte Carpeta 1.2.1
Plan de trabajo grupo de riesgos 2022
</t>
    </r>
    <r>
      <rPr>
        <b/>
        <sz val="12"/>
        <color theme="1"/>
        <rFont val="Arial"/>
        <family val="2"/>
      </rPr>
      <t>Reporte Actual:</t>
    </r>
    <r>
      <rPr>
        <sz val="12"/>
        <color theme="1"/>
        <rFont val="Arial"/>
        <family val="2"/>
      </rPr>
      <t xml:space="preserve">
Soporte Carpeta 1.2.1
Plan de trabajo grupo de riesgos 2022</t>
    </r>
  </si>
  <si>
    <r>
      <rPr>
        <b/>
        <sz val="11"/>
        <color rgb="FF1155CC"/>
        <rFont val="Calibri"/>
        <family val="2"/>
      </rPr>
      <t>Reporte anterior:</t>
    </r>
    <r>
      <rPr>
        <sz val="11"/>
        <color rgb="FF1155CC"/>
        <rFont val="Calibri"/>
        <family val="2"/>
      </rPr>
      <t xml:space="preserve">
https://www2.utp.edu.co/gestioncalidad/sin-categoria/451/activos-de-informacion-e-indice-de-informacion-clasificada-y-reservada-del-alcance
https://www2.utp.edu.co/gestioncalidad/sin-categoria/391/activos-de-informacion-e-indice-de-informacion-clasificada-y-reservada-utp</t>
    </r>
    <r>
      <rPr>
        <u/>
        <sz val="11"/>
        <color rgb="FF1155CC"/>
        <rFont val="Calibri"/>
        <family val="2"/>
      </rPr>
      <t xml:space="preserve">
</t>
    </r>
    <r>
      <rPr>
        <b/>
        <sz val="11"/>
        <color rgb="FF1155CC"/>
        <rFont val="Calibri"/>
        <family val="2"/>
      </rPr>
      <t xml:space="preserve">Reporte actual:
</t>
    </r>
    <r>
      <rPr>
        <sz val="11"/>
        <color rgb="FF1155CC"/>
        <rFont val="Calibri"/>
        <family val="2"/>
      </rPr>
      <t>Reporte anterior:
https://www2.utp.edu.co/gestioncalidad/sin-categoria/451/activos-de-informacion-e-indice-de-informacion-clasificada-y-reservada-del-alcance
https://www2.utp.edu.co/gestioncalidad/sin-categoria/391/activos-de-informacion-e-indice-de-informacion-clasificada-y-reservada-utp</t>
    </r>
  </si>
  <si>
    <r>
      <rPr>
        <b/>
        <sz val="11"/>
        <color theme="1"/>
        <rFont val="Arial"/>
        <family val="2"/>
      </rPr>
      <t>Reporte anterior:</t>
    </r>
    <r>
      <rPr>
        <sz val="11"/>
        <color theme="1"/>
        <rFont val="Arial"/>
        <family val="2"/>
      </rPr>
      <t xml:space="preserve">
https://www.utp.edu.co/
Adjunta pantallazo
</t>
    </r>
    <r>
      <rPr>
        <b/>
        <sz val="11"/>
        <color theme="1"/>
        <rFont val="Arial"/>
        <family val="2"/>
      </rPr>
      <t xml:space="preserve">Reporte actual:
</t>
    </r>
    <r>
      <rPr>
        <sz val="11"/>
        <color theme="1"/>
        <rFont val="Arial"/>
        <family val="2"/>
      </rPr>
      <t xml:space="preserve">https://www.utp.edu.co/
Adjunta pantallazo
</t>
    </r>
  </si>
  <si>
    <r>
      <rPr>
        <b/>
        <sz val="11"/>
        <color theme="1"/>
        <rFont val="Arial"/>
        <family val="2"/>
      </rPr>
      <t>Reporte anterior:</t>
    </r>
    <r>
      <rPr>
        <sz val="11"/>
        <color theme="1"/>
        <rFont val="Arial"/>
        <family val="2"/>
      </rPr>
      <t xml:space="preserve">
https://www2.utp.edu.co/secretaria/articulosfiltro/2022/73   https://www2.utp.edu.co/secretaria/articulosfiltro/2022/3  https://www2.utp.edu.co/secretaria/11/resoluciones-generales
</t>
    </r>
    <r>
      <rPr>
        <b/>
        <sz val="11"/>
        <color theme="1"/>
        <rFont val="Arial"/>
        <family val="2"/>
      </rPr>
      <t xml:space="preserve">Reporte actual:
</t>
    </r>
    <r>
      <rPr>
        <sz val="11"/>
        <color theme="1"/>
        <rFont val="Arial"/>
        <family val="2"/>
      </rPr>
      <t xml:space="preserve">https://www2.utp.edu.co/secretaria/articulosfiltro/2022/73   https://www2.utp.edu.co/secretaria/articulosfiltro/2022/3  https://www2.utp.edu.co/secretaria/11/resoluciones-generales
</t>
    </r>
  </si>
  <si>
    <r>
      <rPr>
        <b/>
        <sz val="11"/>
        <rFont val="Arial"/>
        <family val="2"/>
      </rPr>
      <t xml:space="preserve">
Reporte anterior:
</t>
    </r>
    <r>
      <rPr>
        <sz val="11"/>
        <rFont val="Arial"/>
        <family val="2"/>
      </rPr>
      <t xml:space="preserve">https://www2.utp.edu.co/gestioncalidad/
</t>
    </r>
    <r>
      <rPr>
        <b/>
        <sz val="11"/>
        <rFont val="Arial"/>
        <family val="2"/>
      </rPr>
      <t xml:space="preserve">Reporte actual:
</t>
    </r>
    <r>
      <rPr>
        <sz val="11"/>
        <rFont val="Arial"/>
        <family val="2"/>
      </rPr>
      <t>actual:https://www2.utp.edu.co/secretaria/articulosfiltro/2022/73   https://www2.utp.edu.co/secretaria/articulosfiltro/2022/3  https://www2.utp.edu.co/secretaria/11/resoluciones-generales</t>
    </r>
  </si>
  <si>
    <r>
      <rPr>
        <b/>
        <sz val="11"/>
        <rFont val="Arial"/>
        <family val="2"/>
      </rPr>
      <t xml:space="preserve">Reporte anterior:
</t>
    </r>
    <r>
      <rPr>
        <sz val="11"/>
        <rFont val="Arial"/>
        <family val="2"/>
      </rPr>
      <t xml:space="preserve">https://www2.utp.edu.co/gestioncalidad/documentacion/33/procedimientos-generales-gestion-del-sistema-integral-de-calidad
</t>
    </r>
    <r>
      <rPr>
        <b/>
        <sz val="11"/>
        <rFont val="Arial"/>
        <family val="2"/>
      </rPr>
      <t xml:space="preserve">Reporte Actual:
</t>
    </r>
    <r>
      <rPr>
        <sz val="11"/>
        <rFont val="Arial"/>
        <family val="2"/>
      </rPr>
      <t xml:space="preserve">https://www2.utp.edu.co/gestioncalidad/documentacion/33/procedimientos-generales-gestion-del-sistema-integral-de-calidad
</t>
    </r>
  </si>
  <si>
    <r>
      <t xml:space="preserve">
</t>
    </r>
    <r>
      <rPr>
        <b/>
        <sz val="12"/>
        <color theme="1"/>
        <rFont val="Arial"/>
        <family val="2"/>
      </rPr>
      <t>Reporte anterior:</t>
    </r>
    <r>
      <rPr>
        <sz val="12"/>
        <color theme="1"/>
        <rFont val="Arial"/>
        <family val="2"/>
      </rPr>
      <t xml:space="preserve">
Archivos de análisis con información de las dependencias y actas del Comité para la Modernización y Desarrollo Organizacional. 
(Estos documentos son de carácter reservado por el tipo de información que se trata en el comité, por tanto se encuentran en custodia de la Vicerrectoría Administrativa y Financiera)
Los manuales de funciones y competencias laborales, así como las Descripciones de Requisitos y Responsabilidades actualizadas, se encuentran publicados en el siguiente link: https://www2.utp.edu.co/vicerrectoria/administrativa/gestion-talento-humano/manuales-de-funciones.html
</t>
    </r>
    <r>
      <rPr>
        <b/>
        <sz val="12"/>
        <color theme="1"/>
        <rFont val="Arial"/>
        <family val="2"/>
      </rPr>
      <t xml:space="preserve">Reporte actual:
</t>
    </r>
    <r>
      <rPr>
        <sz val="12"/>
        <color theme="1"/>
        <rFont val="Arial"/>
        <family val="2"/>
      </rPr>
      <t>Reporte actual:
Archivos de análisis con información de las dependencias y actas del Comité para la Modernización y Desarrollo Organizacional. 
(Estos documentos son de carácter reservado por el tipo de información que se trata en el comité, por tanto se encuentran en custodia de la Vicerrectoría Administrativa y Financiera)
Los manuales de funciones y competencias laborales, así como las Descripciones de Requisitos y Responsabilidades actualizadas, se encuentran publicados en el siguiente link: https://www2.utp.edu.co/vicerrectoria/administrativa/gestion-talento-humano/manuales-de-funciones.html</t>
    </r>
  </si>
  <si>
    <r>
      <rPr>
        <b/>
        <sz val="12"/>
        <color theme="1"/>
        <rFont val="Arial"/>
        <family val="2"/>
      </rPr>
      <t>Reporte anterior:</t>
    </r>
    <r>
      <rPr>
        <sz val="12"/>
        <color theme="1"/>
        <rFont val="Arial"/>
        <family val="2"/>
      </rPr>
      <t xml:space="preserve">
 Estos archivos se encuentran a cargo de la profesional de Gestión de Talento Humano
*Plan de trabajo CEYBG 2022
*Asistencia al taller
*Registro Fotográfico 
</t>
    </r>
    <r>
      <rPr>
        <b/>
        <sz val="12"/>
        <color theme="1"/>
        <rFont val="Arial"/>
        <family val="2"/>
      </rPr>
      <t xml:space="preserve">Reporte actual:
</t>
    </r>
    <r>
      <rPr>
        <sz val="12"/>
        <color theme="1"/>
        <rFont val="Arial"/>
        <family val="2"/>
      </rPr>
      <t>Desarollo  plan de acción CEYBG 2022
Imagen1</t>
    </r>
  </si>
  <si>
    <r>
      <rPr>
        <b/>
        <sz val="12"/>
        <color theme="1"/>
        <rFont val="Arial"/>
        <family val="2"/>
      </rPr>
      <t xml:space="preserve">Soportes subidos en el reporte anterior:
</t>
    </r>
    <r>
      <rPr>
        <sz val="12"/>
        <color theme="1"/>
        <rFont val="Arial"/>
        <family val="2"/>
      </rPr>
      <t>Acta Reunión Denuncias por Corrupción signed (1)
Concepto Jurídico Docentes Transitorios
Invitación_ Reunión Abogada
Invitación_Capacitación
LEY 1952 DE 2019 MDA_LA LEY 2094_2021
Presentación control disciplinario
Reforma a los procesos disciplinarios II
Solicitud participación</t>
    </r>
  </si>
  <si>
    <r>
      <rPr>
        <b/>
        <sz val="12"/>
        <color theme="1"/>
        <rFont val="Arial"/>
        <family val="2"/>
      </rPr>
      <t>Reporte anterior:</t>
    </r>
    <r>
      <rPr>
        <sz val="12"/>
        <color theme="1"/>
        <rFont val="Arial"/>
        <family val="2"/>
      </rPr>
      <t xml:space="preserve">
Pantallazos 
Registro Fotografico 
</t>
    </r>
  </si>
  <si>
    <r>
      <rPr>
        <b/>
        <sz val="12"/>
        <color theme="1"/>
        <rFont val="Arial"/>
        <family val="2"/>
      </rPr>
      <t xml:space="preserve">
Reporte actual:
</t>
    </r>
    <r>
      <rPr>
        <sz val="12"/>
        <color theme="1"/>
        <rFont val="Arial"/>
        <family val="2"/>
      </rPr>
      <t xml:space="preserve">
Carpeta 2.2.1
Plan de trabajo trámites 2022
Estrategia de racionalización 2022</t>
    </r>
  </si>
  <si>
    <r>
      <t xml:space="preserve">
</t>
    </r>
    <r>
      <rPr>
        <b/>
        <sz val="12"/>
        <color theme="1"/>
        <rFont val="Arial"/>
        <family val="2"/>
      </rPr>
      <t xml:space="preserve">
Reporte anterior:</t>
    </r>
    <r>
      <rPr>
        <sz val="12"/>
        <color theme="1"/>
        <rFont val="Arial"/>
        <family val="2"/>
      </rPr>
      <t xml:space="preserve">
https://drive.google.com/drive/folders/1-veiBcgLoP2Gw2nVSxZQtzde3ptmYR6h, https://drive.google.com/drive/u/1/folders/1yv67_SbfxPyaNvTVVAj96A-KmpkMZLRp, https://docs.google.com/spreadsheets/d/1-lPkNafGe5FrbXDHWSOZg_DpeHZuF5Nz/edit#gid=224483522, https://drive.google.com/drive/folders/1fJEBdWuM_DH2X8wLjpfabVDgoFO2CwIy, https://drive.google.com/drive/u/0/folders/18xTe6fwMMs7HIkOBcczfZ_J2ymKiyqOH, https://drive.google.com/drive/u/1/folders/1ARJLIZ4MN-JpX6gYtTV_p2G_oOOVbgyq, https://drive.google.com/drive/folders/1R11QiqezFC-FHte6XGy9ghFHNT8ejg6e, https://drive.google.com/drive/folders/1xLS3A1HAUxO8rgPm__aY6Y1BVM3QBTvZ?usp=sharing , https://drive.google.com/drive/folders/1H1EF6ByABJ2y5VIhPigsV3jZaCYIlK3w  
</t>
    </r>
    <r>
      <rPr>
        <b/>
        <sz val="12"/>
        <color theme="1"/>
        <rFont val="Arial"/>
        <family val="2"/>
      </rPr>
      <t>Reporte actual:</t>
    </r>
    <r>
      <rPr>
        <sz val="12"/>
        <color theme="1"/>
        <rFont val="Arial"/>
        <family val="2"/>
      </rPr>
      <t xml:space="preserve">
https://drive.google.com/drive/folders/1-veiBcgLoP2Gw2nVSxZQtzde3ptmYR6h, https://drive.google.com/drive/u/1/folders/1yv67_SbfxPyaNvTVVAj96A-KmpkMZLRp, https://docs.google.com/spreadsheets/d/1-lPkNafGe5FrbXDHWSOZg_DpeHZuF5Nz/edit#gid=224483522, https://drive.google.com/drive/folders/1fJEBdWuM_DH2X8wLjpfabVDgoFO2CwIy, https://drive.google.com/drive/u/0/folders/18xTe6fwMMs7HIkOBcczfZ_J2ymKiyqOH, https://drive.google.com/drive/u/1/folders/1ARJLIZ4MN-JpX6gYtTV_p2G_oOOVbgyq, https://drive.google.com/drive/folders/1R11QiqezFC-FHte6XGy9ghFHNT8ejg6e, https://drive.google.com/drive/folders/1xLS3A1HAUxO8rgPm__aY6Y1BVM3QBTvZ?usp=sharing , https://drive.google.com/drive/folders/1H1EF6ByABJ2y5VIhPigsV3jZaCYIlK3w  </t>
    </r>
  </si>
  <si>
    <r>
      <rPr>
        <b/>
        <sz val="12"/>
        <color theme="1"/>
        <rFont val="Arial"/>
        <family val="2"/>
      </rPr>
      <t>Reporte anterior:</t>
    </r>
    <r>
      <rPr>
        <sz val="12"/>
        <color theme="1"/>
        <rFont val="Arial"/>
        <family val="2"/>
      </rPr>
      <t xml:space="preserve">
   Inventario Archivo Central / Inventario Archivo Histórico
</t>
    </r>
    <r>
      <rPr>
        <b/>
        <sz val="12"/>
        <color theme="1"/>
        <rFont val="Arial"/>
        <family val="2"/>
      </rPr>
      <t xml:space="preserve">Reporte actual:
</t>
    </r>
    <r>
      <rPr>
        <sz val="12"/>
        <color theme="1"/>
        <rFont val="Arial"/>
        <family val="2"/>
      </rPr>
      <t>Inventario Archivo Central / Inventario Archivo Histórico</t>
    </r>
  </si>
  <si>
    <r>
      <rPr>
        <b/>
        <sz val="12"/>
        <color theme="1"/>
        <rFont val="Arial"/>
        <family val="2"/>
      </rPr>
      <t>Reporte anterior:</t>
    </r>
    <r>
      <rPr>
        <sz val="12"/>
        <color theme="1"/>
        <rFont val="Arial"/>
        <family val="2"/>
      </rPr>
      <t xml:space="preserve">
GSI0202 - Campus incluyente NOVEMBRE 
</t>
    </r>
    <r>
      <rPr>
        <b/>
        <sz val="12"/>
        <color theme="1"/>
        <rFont val="Arial"/>
        <family val="2"/>
      </rPr>
      <t xml:space="preserve">Reporte actual:
</t>
    </r>
    <r>
      <rPr>
        <sz val="12"/>
        <color theme="1"/>
        <rFont val="Arial"/>
        <family val="2"/>
      </rPr>
      <t>GSI0202 - Campus incluyente DICIEMBRE</t>
    </r>
  </si>
  <si>
    <r>
      <rPr>
        <b/>
        <sz val="12"/>
        <color theme="1"/>
        <rFont val="Arial"/>
        <family val="2"/>
      </rPr>
      <t>Reporte anterior:</t>
    </r>
    <r>
      <rPr>
        <sz val="12"/>
        <color theme="1"/>
        <rFont val="Arial"/>
        <family val="2"/>
      </rPr>
      <t xml:space="preserve">
Reporte preliminar  de inversion PMR segundo semestre  (Personas con Movilidad Reducida).
</t>
    </r>
    <r>
      <rPr>
        <b/>
        <sz val="12"/>
        <color theme="1"/>
        <rFont val="Arial"/>
        <family val="2"/>
      </rPr>
      <t xml:space="preserve">Reporte actual:
</t>
    </r>
    <r>
      <rPr>
        <sz val="12"/>
        <color theme="1"/>
        <rFont val="Arial"/>
        <family val="2"/>
      </rPr>
      <t>Reporte semestral II-2022 de inversion PMR segundo semestre  (Personas con Movilidad Reducida).</t>
    </r>
  </si>
  <si>
    <r>
      <rPr>
        <b/>
        <sz val="12"/>
        <color theme="1"/>
        <rFont val="Arial"/>
        <family val="2"/>
      </rPr>
      <t>Reporte anterior:</t>
    </r>
    <r>
      <rPr>
        <sz val="12"/>
        <color theme="1"/>
        <rFont val="Arial"/>
        <family val="2"/>
      </rPr>
      <t xml:space="preserve">
Carpeta 3.1.3
Plan de trabajo datos personales
</t>
    </r>
    <r>
      <rPr>
        <b/>
        <sz val="12"/>
        <color theme="1"/>
        <rFont val="Arial"/>
        <family val="2"/>
      </rPr>
      <t xml:space="preserve">Reporte actual:
</t>
    </r>
    <r>
      <rPr>
        <sz val="12"/>
        <color theme="1"/>
        <rFont val="Arial"/>
        <family val="2"/>
      </rPr>
      <t xml:space="preserve">Carpeta 3.1.3
Plan de trabajo datos personales
</t>
    </r>
  </si>
  <si>
    <r>
      <rPr>
        <b/>
        <sz val="12"/>
        <color theme="1"/>
        <rFont val="Arial"/>
        <family val="2"/>
      </rPr>
      <t>Reporte anterior:</t>
    </r>
    <r>
      <rPr>
        <sz val="12"/>
        <color theme="1"/>
        <rFont val="Arial"/>
        <family val="2"/>
      </rPr>
      <t xml:space="preserve">
Carpeta 3.1.4
Plan de trabajo seguridad de la información
</t>
    </r>
    <r>
      <rPr>
        <b/>
        <sz val="12"/>
        <color theme="1"/>
        <rFont val="Arial"/>
        <family val="2"/>
      </rPr>
      <t xml:space="preserve">Reporte actual:
</t>
    </r>
    <r>
      <rPr>
        <sz val="12"/>
        <color theme="1"/>
        <rFont val="Arial"/>
        <family val="2"/>
      </rPr>
      <t xml:space="preserve">Carpeta 3.1.4
Plan de trabajo seguridad de la información
</t>
    </r>
  </si>
  <si>
    <r>
      <rPr>
        <b/>
        <sz val="12"/>
        <color theme="1"/>
        <rFont val="Arial"/>
        <family val="2"/>
      </rPr>
      <t>Documentos anexos a este reporte:</t>
    </r>
    <r>
      <rPr>
        <sz val="12"/>
        <color theme="1"/>
        <rFont val="Arial"/>
        <family val="2"/>
      </rPr>
      <t xml:space="preserve">
1. Correos enviados a las dependencias.
2. Soportes de la Socialización realizada el 22 de noviembre.
3. Manual e Instructivo actualizados y anexos (documentos nuevos).
4. Soporte publicaciones en Campus Al Día y anexo publicado.</t>
    </r>
  </si>
  <si>
    <r>
      <rPr>
        <b/>
        <sz val="12"/>
        <color theme="1"/>
        <rFont val="Arial"/>
        <family val="2"/>
      </rPr>
      <t>Reporte anterior:</t>
    </r>
    <r>
      <rPr>
        <sz val="12"/>
        <color theme="1"/>
        <rFont val="Arial"/>
        <family val="2"/>
      </rPr>
      <t xml:space="preserve">
Los soportes de la ejecución de esta actividad se encuentran subidos en el SIGER, donde se hace el seguimiento al PDI.
</t>
    </r>
    <r>
      <rPr>
        <b/>
        <sz val="12"/>
        <color theme="1"/>
        <rFont val="Arial"/>
        <family val="2"/>
      </rPr>
      <t xml:space="preserve">
Reporte Actual:</t>
    </r>
    <r>
      <rPr>
        <sz val="12"/>
        <color theme="1"/>
        <rFont val="Arial"/>
        <family val="2"/>
      </rPr>
      <t xml:space="preserve">
Los soportes de la ejecución de esta actividad se encuentran subidos en el SIGER, donde se hace el seguimiento al PDI.</t>
    </r>
  </si>
  <si>
    <r>
      <rPr>
        <b/>
        <u/>
        <sz val="11"/>
        <color theme="10"/>
        <rFont val="Arial"/>
        <family val="2"/>
      </rPr>
      <t>Reporte anterior:</t>
    </r>
    <r>
      <rPr>
        <u/>
        <sz val="11"/>
        <color theme="10"/>
        <rFont val="Arial"/>
        <family val="2"/>
      </rPr>
      <t xml:space="preserve">
https://drive.google.com/file/d/1fyjEijlz2kJQ8mA1eWsbPji69oEyoz6n/view?usp=sharing
</t>
    </r>
    <r>
      <rPr>
        <b/>
        <u/>
        <sz val="11"/>
        <color theme="10"/>
        <rFont val="Arial"/>
        <family val="2"/>
      </rPr>
      <t>Reporte actual:</t>
    </r>
  </si>
  <si>
    <r>
      <rPr>
        <b/>
        <sz val="12"/>
        <color theme="1"/>
        <rFont val="Arial"/>
        <family val="2"/>
      </rPr>
      <t xml:space="preserve">
Reporte actual:</t>
    </r>
    <r>
      <rPr>
        <sz val="12"/>
        <color theme="1"/>
        <rFont val="Arial"/>
        <family val="2"/>
      </rPr>
      <t xml:space="preserve">
Estos archivos se encuentran a cargo de la profesional de Gestión de Talento Humano
ALINEACION FACILITADORES
MAPAS ESTRATEGICOS 2022 (2)
</t>
    </r>
    <r>
      <rPr>
        <b/>
        <sz val="12"/>
        <color theme="1"/>
        <rFont val="Arial"/>
        <family val="2"/>
      </rPr>
      <t xml:space="preserve">
Reporte Actual:</t>
    </r>
    <r>
      <rPr>
        <sz val="12"/>
        <color theme="1"/>
        <rFont val="Arial"/>
        <family val="2"/>
      </rPr>
      <t xml:space="preserve">
Estos archivos se encuentran a cargo de la profesional de Gestión de Talento Humano
ALINEACION FACILITADORES
MAPAS ESTRATEGICOS 2022</t>
    </r>
  </si>
  <si>
    <r>
      <rPr>
        <b/>
        <sz val="12"/>
        <color theme="1"/>
        <rFont val="Arial"/>
        <family val="2"/>
      </rPr>
      <t>Reporte anterior:</t>
    </r>
    <r>
      <rPr>
        <sz val="12"/>
        <color theme="1"/>
        <rFont val="Arial"/>
        <family val="2"/>
      </rPr>
      <t xml:space="preserve">
Presentación
Material fotografico
</t>
    </r>
    <r>
      <rPr>
        <b/>
        <sz val="12"/>
        <color theme="1"/>
        <rFont val="Arial"/>
        <family val="2"/>
      </rPr>
      <t>Reporte actual:</t>
    </r>
    <r>
      <rPr>
        <sz val="12"/>
        <color theme="1"/>
        <rFont val="Arial"/>
        <family val="2"/>
      </rPr>
      <t xml:space="preserve">
  Presentación
Material fotografico</t>
    </r>
  </si>
  <si>
    <r>
      <rPr>
        <b/>
        <u/>
        <sz val="12"/>
        <color rgb="FF1155CC"/>
        <rFont val="Arial"/>
        <family val="2"/>
      </rPr>
      <t>Reporte anterior:</t>
    </r>
    <r>
      <rPr>
        <u/>
        <sz val="12"/>
        <color rgb="FF1155CC"/>
        <rFont val="Arial"/>
        <family val="2"/>
      </rPr>
      <t xml:space="preserve">
3.1.13 Pantallazo
https://www2.utp.edu.co/atencionalciudadano/menu-participa
</t>
    </r>
    <r>
      <rPr>
        <b/>
        <u/>
        <sz val="12"/>
        <color rgb="FF1155CC"/>
        <rFont val="Arial"/>
        <family val="2"/>
      </rPr>
      <t xml:space="preserve">
Reporte actual:
</t>
    </r>
    <r>
      <rPr>
        <u/>
        <sz val="12"/>
        <color rgb="FF1155CC"/>
        <rFont val="Arial"/>
        <family val="2"/>
      </rPr>
      <t xml:space="preserve"> 3.1.13 Pantallazo
 https://geo.utp.edu.co/mapa</t>
    </r>
  </si>
  <si>
    <r>
      <rPr>
        <sz val="11"/>
        <color theme="10"/>
        <rFont val="Arial"/>
        <family val="2"/>
      </rPr>
      <t xml:space="preserve">
</t>
    </r>
    <r>
      <rPr>
        <b/>
        <sz val="11"/>
        <color theme="10"/>
        <rFont val="Arial"/>
        <family val="2"/>
      </rPr>
      <t xml:space="preserve">Reporte anterior:
</t>
    </r>
    <r>
      <rPr>
        <u/>
        <sz val="11"/>
        <color theme="10"/>
        <rFont val="Arial"/>
        <family val="2"/>
      </rPr>
      <t xml:space="preserve">https://crie.utp.edu.co/noticias/
</t>
    </r>
    <r>
      <rPr>
        <b/>
        <sz val="11"/>
        <color theme="10"/>
        <rFont val="Arial"/>
        <family val="2"/>
      </rPr>
      <t xml:space="preserve">Reporte actual:
</t>
    </r>
    <r>
      <rPr>
        <sz val="11"/>
        <color theme="10"/>
        <rFont val="Arial"/>
        <family val="2"/>
      </rPr>
      <t xml:space="preserve"> https://crie.utp.edu.co/lineamientos-y-politicas/
</t>
    </r>
  </si>
  <si>
    <r>
      <rPr>
        <sz val="12"/>
        <color rgb="FF000000"/>
        <rFont val="Arial"/>
        <family val="2"/>
      </rPr>
      <t xml:space="preserve">
https://drive.google.com/drive/u/0/folders/1a68I1MmEzT2ad3i4u2He-Y290JQt8aUE, https://drive.google.com/drive/u/1/folders/1Gq_Zmzn4pf-M2wXvl6T69Zn41Z6THzEo, https://drive.google.com/drive/folders/1hzEZ1e85S-Yxu45GM2Zej0iuRXmTzIG9?usp=share_link 
</t>
    </r>
    <r>
      <rPr>
        <b/>
        <sz val="12"/>
        <color rgb="FF000000"/>
        <rFont val="Arial"/>
        <family val="2"/>
      </rPr>
      <t>Reporte actual:</t>
    </r>
    <r>
      <rPr>
        <sz val="12"/>
        <color rgb="FF000000"/>
        <rFont val="Arial"/>
        <family val="2"/>
      </rPr>
      <t xml:space="preserve">
https://drive.google.com/drive/folders/1QZH7EHn4_xmxTLZirrkneiAZTxA-ujgc?usp=share_link https://drive.google.com/drive/folders/1hzEZ1e85S-Yxu45GM2Zej0iuRXmTzIG9?usp=share_link, https://drive.google.com/drive/u/1/folders/1Hk_3unY8WT0e6F3OrsBS5kD9hjX6B6DI, https://drive.google.com/drive/folders/1pSuicvZR5kz--cKLldji7fwY-wDt8KE1?usp=share_link</t>
    </r>
  </si>
  <si>
    <t xml:space="preserve">https://drive.google.com/drive/folders/1njtI88UMBQBRs7SFvV0kFPUQfRrRTFMr 
Reporte actual:
https://drive.google.com/drive/u/0/folders/18xTe6fwMMs7HIkOBcczfZ_J2ymKiyqOH </t>
  </si>
  <si>
    <r>
      <rPr>
        <b/>
        <sz val="11"/>
        <color theme="1"/>
        <rFont val="Calibri"/>
        <family val="2"/>
        <scheme val="minor"/>
      </rPr>
      <t>4.</t>
    </r>
    <r>
      <rPr>
        <sz val="11"/>
        <color theme="1"/>
        <rFont val="Calibri"/>
        <family val="2"/>
        <scheme val="minor"/>
      </rPr>
      <t xml:space="preserve"> En concepto de Control Interno informa que el PACTO 2022 con corte al 31 de diciembre de 2022, tiene un cumplimiento ADECUADO y CONFORME a lo esperado.</t>
    </r>
  </si>
  <si>
    <t>Determinar que instrumentos archivisticos pueden ser implementados en la vigencia 2023 o asociarlo a un plan de acción que lidere gestión de documento y donde se establezca claramente que actividades se pueden comprometer en la implementación y actualización de los elementos archivísticos.</t>
  </si>
  <si>
    <t>Establecer cuales y cuantas son las estrategias requeridas para el fortalecimiento de la identidad institucional (2023 establecer)</t>
  </si>
  <si>
    <r>
      <rPr>
        <b/>
        <sz val="11"/>
        <color theme="1"/>
        <rFont val="Calibri"/>
        <family val="2"/>
        <scheme val="minor"/>
      </rPr>
      <t xml:space="preserve">1. </t>
    </r>
    <r>
      <rPr>
        <sz val="11"/>
        <color theme="1"/>
        <rFont val="Calibri"/>
        <family val="2"/>
        <scheme val="minor"/>
      </rPr>
      <t>Se observa que el grado de cumplimiento del PACTO 2022, con corte al 31/12/2022, es del 100% el cual de acuerdo a los criterios señalados es de Cumplimento ALTO.</t>
    </r>
  </si>
  <si>
    <r>
      <rPr>
        <b/>
        <sz val="11"/>
        <color theme="1"/>
        <rFont val="Calibri"/>
        <family val="2"/>
        <scheme val="minor"/>
      </rPr>
      <t xml:space="preserve">3. </t>
    </r>
    <r>
      <rPr>
        <sz val="11"/>
        <color theme="1"/>
        <rFont val="Calibri"/>
        <family val="2"/>
        <scheme val="minor"/>
      </rPr>
      <t>El Plan de Acción tiene un cumplimiento de 100% con un avance del 100%  del 100% posible,  al corte 31/12/2022</t>
    </r>
  </si>
  <si>
    <r>
      <t xml:space="preserve">1. </t>
    </r>
    <r>
      <rPr>
        <sz val="11"/>
        <color theme="1"/>
        <rFont val="Calibri"/>
        <family val="2"/>
        <scheme val="minor"/>
      </rPr>
      <t>El presente informe es el definitivo a corte del 31 de diciembre de 2022 de acuerdo al reporte de información enviado por la oficina de Planeación según memorando</t>
    </r>
    <r>
      <rPr>
        <b/>
        <sz val="11"/>
        <color theme="1"/>
        <rFont val="Calibri"/>
        <family val="2"/>
        <scheme val="minor"/>
      </rPr>
      <t xml:space="preserve"> 02–113–020</t>
    </r>
  </si>
  <si>
    <t>Redefinir la actividad dado que la misma requiere que para su avance hayan solicitudes de actualización por parte de los responsables de los sitios web alojados en "servicio de atención al ciudadano"</t>
  </si>
  <si>
    <t>Reevaluar la actividad con el fin de determinar que sitios web administrados por el CRIE requieren o pueden ser actualizados en la vigencia</t>
  </si>
  <si>
    <r>
      <rPr>
        <b/>
        <sz val="11"/>
        <color theme="1"/>
        <rFont val="Calibri"/>
        <family val="2"/>
        <scheme val="minor"/>
      </rPr>
      <t>1.</t>
    </r>
    <r>
      <rPr>
        <sz val="11"/>
        <color theme="1"/>
        <rFont val="Calibri"/>
        <family val="2"/>
        <scheme val="minor"/>
      </rPr>
      <t xml:space="preserve"> Verificar si las siguientes acciones deben ser redefinidas o ajustadas conforme a los alcanzables que se pueden obtener en la vigencia (ver recomendación individual en la Hoja Sgto PA DICIEMBRE): 
2.1.5. Implementar estrategias para el fortalecimiento de la identidad institucional (símbolos)
2.2.4. Implementación y actualización  instrumentos archivisticos conformes a la normatividad vigente
3.1.13. Actualización sitio web “servicio de atención al ciudadano” de acuerdo a la información suministrada por la dependencias que manejan estos contenidos.
3.1.14. Actualización de ser necesario, y socialización de los lineamientos para la actualización de sitios web administrados por el CRIE.</t>
    </r>
  </si>
  <si>
    <r>
      <rPr>
        <b/>
        <sz val="11"/>
        <color theme="1"/>
        <rFont val="Calibri"/>
        <family val="2"/>
        <scheme val="minor"/>
      </rPr>
      <t>2.</t>
    </r>
    <r>
      <rPr>
        <sz val="11"/>
        <color theme="1"/>
        <rFont val="Calibri"/>
        <family val="2"/>
        <scheme val="minor"/>
      </rPr>
      <t xml:space="preserve">  Revisión periódica de los link con el fin de corroborar que aparezca la información descrita en cada uno de los items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</si>
</sst>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yyyy;@"/>
    <numFmt numFmtId="165" formatCode="dd/mm/yyyy\ hh:mm\ AM/PM"/>
    <numFmt numFmtId="166" formatCode="0.0%"/>
    <numFmt numFmtId="167" formatCode="d/m/yyyy"/>
  </numFmts>
  <fonts count="96">
    <font>
      <sz val="11"/>
      <color theme="1"/>
      <name val="Calibri"/>
      <family val="2"/>
      <scheme val="minor"/>
    </font>
    <font>
      <b/>
      <sz val="11"/>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name val="Arial"/>
      <family val="2"/>
    </font>
    <font>
      <sz val="11"/>
      <name val="Calibri"/>
      <family val="2"/>
      <scheme val="minor"/>
    </font>
    <font>
      <u/>
      <sz val="11"/>
      <color theme="10"/>
      <name val="Calibri"/>
      <family val="2"/>
      <scheme val="minor"/>
    </font>
    <font>
      <sz val="10"/>
      <name val="Calibri"/>
      <family val="2"/>
      <scheme val="minor"/>
    </font>
    <font>
      <b/>
      <sz val="14"/>
      <name val="Arial"/>
      <family val="2"/>
    </font>
    <font>
      <b/>
      <sz val="10"/>
      <color theme="1"/>
      <name val="Calibri"/>
      <family val="2"/>
      <scheme val="minor"/>
    </font>
    <font>
      <sz val="10"/>
      <name val="Arial"/>
      <family val="2"/>
    </font>
    <font>
      <b/>
      <sz val="10"/>
      <name val="Calibri"/>
      <family val="2"/>
      <scheme val="minor"/>
    </font>
    <font>
      <sz val="11"/>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2"/>
      <color theme="1"/>
      <name val="Calibri"/>
      <family val="2"/>
      <scheme val="minor"/>
    </font>
    <font>
      <sz val="14"/>
      <color theme="1"/>
      <name val="Calibri"/>
      <family val="2"/>
      <scheme val="minor"/>
    </font>
    <font>
      <b/>
      <sz val="20"/>
      <color theme="1"/>
      <name val="Calibri"/>
      <family val="2"/>
      <scheme val="minor"/>
    </font>
    <font>
      <b/>
      <sz val="14"/>
      <color theme="0"/>
      <name val="Calibri"/>
      <family val="2"/>
      <scheme val="minor"/>
    </font>
    <font>
      <b/>
      <sz val="20"/>
      <color theme="0"/>
      <name val="Calibri"/>
      <family val="2"/>
      <scheme val="minor"/>
    </font>
    <font>
      <b/>
      <sz val="11"/>
      <name val="Calibri"/>
      <family val="2"/>
      <scheme val="minor"/>
    </font>
    <font>
      <b/>
      <sz val="12"/>
      <color rgb="FF000000"/>
      <name val="Calibri"/>
      <family val="2"/>
    </font>
    <font>
      <u/>
      <sz val="9"/>
      <color theme="10"/>
      <name val="Calibri"/>
      <family val="2"/>
      <scheme val="minor"/>
    </font>
    <font>
      <sz val="9"/>
      <name val="Calibri"/>
      <family val="2"/>
      <scheme val="minor"/>
    </font>
    <font>
      <sz val="9"/>
      <color theme="1"/>
      <name val="Arial"/>
      <family val="2"/>
    </font>
    <font>
      <b/>
      <sz val="9"/>
      <name val="Calibri"/>
      <family val="2"/>
      <scheme val="minor"/>
    </font>
    <font>
      <sz val="12"/>
      <name val="Arial"/>
      <family val="2"/>
    </font>
    <font>
      <sz val="11"/>
      <name val="Arial"/>
      <family val="2"/>
    </font>
    <font>
      <b/>
      <sz val="11"/>
      <color theme="1"/>
      <name val="Arial"/>
      <family val="2"/>
    </font>
    <font>
      <sz val="11"/>
      <color theme="1"/>
      <name val="Arial"/>
      <family val="2"/>
    </font>
    <font>
      <b/>
      <sz val="10"/>
      <color theme="1"/>
      <name val="Arial"/>
      <family val="2"/>
    </font>
    <font>
      <u/>
      <sz val="11"/>
      <color theme="10"/>
      <name val="Arial"/>
      <family val="2"/>
    </font>
    <font>
      <b/>
      <sz val="11"/>
      <color theme="0"/>
      <name val="Arial"/>
      <family val="2"/>
    </font>
    <font>
      <sz val="11"/>
      <color rgb="FFFF0000"/>
      <name val="Arial"/>
      <family val="2"/>
    </font>
    <font>
      <b/>
      <sz val="11"/>
      <color rgb="FF000000"/>
      <name val="Calibri"/>
      <family val="2"/>
    </font>
    <font>
      <sz val="12"/>
      <color rgb="FF000000"/>
      <name val="Calibri"/>
      <family val="2"/>
    </font>
    <font>
      <sz val="12"/>
      <color theme="1"/>
      <name val="Arial"/>
      <family val="2"/>
    </font>
    <font>
      <b/>
      <sz val="22"/>
      <color theme="1"/>
      <name val="Century Gothic"/>
      <family val="2"/>
    </font>
    <font>
      <sz val="16"/>
      <color rgb="FF000000"/>
      <name val="Century Gothic"/>
      <family val="2"/>
    </font>
    <font>
      <sz val="10"/>
      <color theme="1"/>
      <name val="Calibri"/>
      <family val="2"/>
    </font>
    <font>
      <sz val="11"/>
      <color theme="1"/>
      <name val="Arial"/>
      <family val="2"/>
    </font>
    <font>
      <sz val="11"/>
      <name val="Arial"/>
      <family val="2"/>
    </font>
    <font>
      <sz val="10"/>
      <color rgb="FF000000"/>
      <name val="Calibri"/>
      <family val="2"/>
    </font>
    <font>
      <sz val="12"/>
      <color theme="1"/>
      <name val="Arial"/>
      <family val="2"/>
    </font>
    <font>
      <b/>
      <sz val="12"/>
      <color theme="1"/>
      <name val="Arial"/>
      <family val="2"/>
    </font>
    <font>
      <b/>
      <sz val="18"/>
      <color theme="1"/>
      <name val="Calibri"/>
      <family val="2"/>
      <scheme val="minor"/>
    </font>
    <font>
      <sz val="26"/>
      <color theme="1"/>
      <name val="Calibri"/>
      <family val="2"/>
      <scheme val="minor"/>
    </font>
    <font>
      <b/>
      <sz val="26"/>
      <color theme="1"/>
      <name val="Calibri"/>
      <family val="2"/>
      <scheme val="minor"/>
    </font>
    <font>
      <b/>
      <sz val="12"/>
      <color theme="0"/>
      <name val="Arial"/>
      <family val="2"/>
    </font>
    <font>
      <sz val="16"/>
      <color theme="1"/>
      <name val="Arial"/>
      <family val="2"/>
    </font>
    <font>
      <sz val="11"/>
      <color theme="1"/>
      <name val="Calibri"/>
      <family val="2"/>
    </font>
    <font>
      <sz val="11"/>
      <color rgb="FF000000"/>
      <name val="Calibri"/>
      <family val="2"/>
    </font>
    <font>
      <sz val="10"/>
      <color theme="1"/>
      <name val="Calibri"/>
      <family val="2"/>
    </font>
    <font>
      <sz val="12"/>
      <color rgb="FF000000"/>
      <name val="Arial"/>
      <family val="2"/>
    </font>
    <font>
      <b/>
      <sz val="12"/>
      <color rgb="FF000000"/>
      <name val="Arial"/>
      <family val="2"/>
    </font>
    <font>
      <sz val="11"/>
      <color rgb="FF000000"/>
      <name val="Arial"/>
      <family val="2"/>
    </font>
    <font>
      <b/>
      <sz val="11"/>
      <color rgb="FF000000"/>
      <name val="Arial"/>
      <family val="2"/>
    </font>
    <font>
      <b/>
      <sz val="11"/>
      <name val="Arial"/>
      <family val="2"/>
    </font>
    <font>
      <sz val="18"/>
      <name val="Century Gothic"/>
      <family val="2"/>
    </font>
    <font>
      <sz val="11"/>
      <color rgb="FFFF0000"/>
      <name val="Calibri"/>
      <family val="2"/>
      <scheme val="minor"/>
    </font>
    <font>
      <sz val="10"/>
      <color theme="1"/>
      <name val="Calibri"/>
      <family val="2"/>
    </font>
    <font>
      <sz val="11"/>
      <name val="Arial"/>
      <family val="2"/>
    </font>
    <font>
      <sz val="10"/>
      <color rgb="FF000000"/>
      <name val="Calibri"/>
      <family val="2"/>
    </font>
    <font>
      <sz val="11"/>
      <color theme="1"/>
      <name val="Arial"/>
      <family val="2"/>
    </font>
    <font>
      <b/>
      <sz val="12"/>
      <color theme="1"/>
      <name val="Arial"/>
      <family val="2"/>
    </font>
    <font>
      <sz val="12"/>
      <color theme="1"/>
      <name val="Arial"/>
      <family val="2"/>
    </font>
    <font>
      <sz val="10"/>
      <color theme="1"/>
      <name val="Arial"/>
      <family val="2"/>
    </font>
    <font>
      <b/>
      <sz val="9"/>
      <color theme="1"/>
      <name val="Calibri"/>
      <family val="2"/>
    </font>
    <font>
      <u/>
      <sz val="10"/>
      <name val="Calibri"/>
      <family val="2"/>
    </font>
    <font>
      <sz val="10"/>
      <name val="Calibri"/>
      <family val="2"/>
    </font>
    <font>
      <b/>
      <sz val="12"/>
      <name val="Arial"/>
      <family val="2"/>
    </font>
    <font>
      <b/>
      <sz val="22"/>
      <color rgb="FF333333"/>
      <name val="Tahoma"/>
      <family val="2"/>
    </font>
    <font>
      <b/>
      <sz val="22"/>
      <color theme="1"/>
      <name val="Calibri"/>
      <family val="2"/>
      <scheme val="minor"/>
    </font>
    <font>
      <sz val="16"/>
      <color theme="1"/>
      <name val="Calibri"/>
      <family val="2"/>
      <scheme val="minor"/>
    </font>
    <font>
      <sz val="20"/>
      <color theme="1"/>
      <name val="Calibri"/>
      <family val="2"/>
      <scheme val="minor"/>
    </font>
    <font>
      <sz val="14"/>
      <name val="SansSerif"/>
    </font>
    <font>
      <sz val="16"/>
      <color indexed="72"/>
      <name val="SansSerif"/>
    </font>
    <font>
      <b/>
      <sz val="16"/>
      <color indexed="72"/>
      <name val="SansSerif"/>
    </font>
    <font>
      <sz val="16"/>
      <name val="SansSerif"/>
    </font>
    <font>
      <sz val="18"/>
      <color indexed="72"/>
      <name val="SansSerif"/>
    </font>
    <font>
      <b/>
      <sz val="18"/>
      <color indexed="72"/>
      <name val="SansSerif"/>
    </font>
    <font>
      <b/>
      <sz val="18"/>
      <name val="SansSerif"/>
    </font>
    <font>
      <b/>
      <sz val="12"/>
      <name val="SansSerif"/>
    </font>
    <font>
      <u/>
      <sz val="10"/>
      <color rgb="FF000000"/>
      <name val="Calibri"/>
      <family val="2"/>
    </font>
    <font>
      <u/>
      <sz val="11"/>
      <color rgb="FF1155CC"/>
      <name val="Calibri"/>
      <family val="2"/>
    </font>
    <font>
      <b/>
      <sz val="11"/>
      <color rgb="FF1155CC"/>
      <name val="Calibri"/>
      <family val="2"/>
    </font>
    <font>
      <sz val="11"/>
      <color rgb="FF1155CC"/>
      <name val="Calibri"/>
      <family val="2"/>
    </font>
    <font>
      <u/>
      <sz val="11"/>
      <color rgb="FF0000FF"/>
      <name val="Arial"/>
      <family val="2"/>
    </font>
    <font>
      <b/>
      <u/>
      <sz val="11"/>
      <color theme="10"/>
      <name val="Arial"/>
      <family val="2"/>
    </font>
    <font>
      <u/>
      <sz val="12"/>
      <color rgb="FF1155CC"/>
      <name val="Arial"/>
      <family val="2"/>
    </font>
    <font>
      <b/>
      <u/>
      <sz val="12"/>
      <color rgb="FF1155CC"/>
      <name val="Arial"/>
      <family val="2"/>
    </font>
    <font>
      <sz val="11"/>
      <color theme="10"/>
      <name val="Arial"/>
      <family val="2"/>
    </font>
    <font>
      <b/>
      <sz val="11"/>
      <color theme="10"/>
      <name val="Arial"/>
      <family val="2"/>
    </font>
    <font>
      <u/>
      <sz val="12"/>
      <color rgb="FF000000"/>
      <name val="Arial"/>
      <family val="2"/>
    </font>
  </fonts>
  <fills count="42">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D9D9D9"/>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rgb="FFC00000"/>
        <bgColor indexed="64"/>
      </patternFill>
    </fill>
    <fill>
      <patternFill patternType="solid">
        <fgColor rgb="FF0070C0"/>
        <bgColor indexed="64"/>
      </patternFill>
    </fill>
    <fill>
      <patternFill patternType="solid">
        <fgColor theme="3" tint="-0.249977111117893"/>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9" tint="-0.249977111117893"/>
        <bgColor indexed="64"/>
      </patternFill>
    </fill>
    <fill>
      <patternFill patternType="solid">
        <fgColor rgb="FFBDD6EE"/>
        <bgColor rgb="FFBDD6EE"/>
      </patternFill>
    </fill>
    <fill>
      <patternFill patternType="solid">
        <fgColor theme="0"/>
        <bgColor theme="0"/>
      </patternFill>
    </fill>
    <fill>
      <patternFill patternType="solid">
        <fgColor rgb="FFCCCCFF"/>
        <bgColor rgb="FFCCCCFF"/>
      </patternFill>
    </fill>
    <fill>
      <patternFill patternType="solid">
        <fgColor rgb="FFFFFFCC"/>
        <bgColor rgb="FFFFFFCC"/>
      </patternFill>
    </fill>
    <fill>
      <patternFill patternType="solid">
        <fgColor rgb="FFD9E2F3"/>
        <bgColor rgb="FFD9E2F3"/>
      </patternFill>
    </fill>
    <fill>
      <patternFill patternType="solid">
        <fgColor rgb="FFFFCCFF"/>
        <bgColor rgb="FFFFCCFF"/>
      </patternFill>
    </fill>
    <fill>
      <patternFill patternType="solid">
        <fgColor rgb="FFE2EFD9"/>
        <bgColor rgb="FFE2EFD9"/>
      </patternFill>
    </fill>
    <fill>
      <patternFill patternType="solid">
        <fgColor rgb="FFFEF2CB"/>
        <bgColor rgb="FFFEF2CB"/>
      </patternFill>
    </fill>
    <fill>
      <patternFill patternType="solid">
        <fgColor rgb="FFE5DFEC"/>
        <bgColor rgb="FFE5DFEC"/>
      </patternFill>
    </fill>
    <fill>
      <patternFill patternType="solid">
        <fgColor rgb="FFFBE4D5"/>
        <bgColor rgb="FFFBE4D5"/>
      </patternFill>
    </fill>
    <fill>
      <patternFill patternType="solid">
        <fgColor rgb="FFFCE4D6"/>
        <bgColor rgb="FFFCE4D6"/>
      </patternFill>
    </fill>
    <fill>
      <patternFill patternType="solid">
        <fgColor theme="6" tint="-0.499984740745262"/>
        <bgColor indexed="64"/>
      </patternFill>
    </fill>
    <fill>
      <patternFill patternType="solid">
        <fgColor theme="6" tint="0.59999389629810485"/>
        <bgColor indexed="64"/>
      </patternFill>
    </fill>
    <fill>
      <patternFill patternType="solid">
        <fgColor rgb="FFD9D9D9"/>
        <bgColor rgb="FFD9D9D9"/>
      </patternFill>
    </fill>
    <fill>
      <patternFill patternType="solid">
        <fgColor theme="9" tint="0.79998168889431442"/>
        <bgColor rgb="FFCCCCFF"/>
      </patternFill>
    </fill>
    <fill>
      <patternFill patternType="solid">
        <fgColor indexed="9"/>
        <bgColor indexed="64"/>
      </patternFill>
    </fill>
    <fill>
      <patternFill patternType="solid">
        <fgColor indexed="22"/>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medium">
        <color indexed="64"/>
      </left>
      <right style="thin">
        <color rgb="FF000000"/>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medium">
        <color indexed="64"/>
      </right>
      <top style="thin">
        <color indexed="64"/>
      </top>
      <bottom style="thin">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rgb="FF000000"/>
      </left>
      <right style="thin">
        <color rgb="FF000000"/>
      </right>
      <top/>
      <bottom style="medium">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rgb="FF000000"/>
      </top>
      <bottom/>
      <diagonal/>
    </border>
    <border>
      <left style="thin">
        <color indexed="64"/>
      </left>
      <right/>
      <top style="medium">
        <color indexed="64"/>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rgb="FF000000"/>
      </right>
      <top style="medium">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right style="thin">
        <color indexed="64"/>
      </right>
      <top style="thin">
        <color indexed="64"/>
      </top>
      <bottom style="thin">
        <color indexed="64"/>
      </bottom>
      <diagonal/>
    </border>
    <border>
      <left/>
      <right style="thin">
        <color rgb="FF000000"/>
      </right>
      <top style="medium">
        <color rgb="FF000000"/>
      </top>
      <bottom style="thin">
        <color rgb="FF000000"/>
      </bottom>
      <diagonal/>
    </border>
    <border>
      <left/>
      <right/>
      <top style="thin">
        <color rgb="FF000000"/>
      </top>
      <bottom style="thin">
        <color rgb="FF000000"/>
      </bottom>
      <diagonal/>
    </border>
    <border>
      <left style="thin">
        <color indexed="64"/>
      </left>
      <right style="medium">
        <color indexed="64"/>
      </right>
      <top/>
      <bottom style="medium">
        <color indexed="64"/>
      </bottom>
      <diagonal/>
    </border>
    <border>
      <left style="thin">
        <color indexed="64"/>
      </left>
      <right/>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top style="thin">
        <color rgb="FF000000"/>
      </top>
      <bottom style="medium">
        <color indexed="64"/>
      </bottom>
      <diagonal/>
    </border>
    <border>
      <left style="medium">
        <color indexed="64"/>
      </left>
      <right style="medium">
        <color indexed="64"/>
      </right>
      <top/>
      <bottom style="medium">
        <color indexed="64"/>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medium">
        <color rgb="FF000000"/>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medium">
        <color rgb="FF000000"/>
      </bottom>
      <diagonal/>
    </border>
  </borders>
  <cellStyleXfs count="5">
    <xf numFmtId="0" fontId="0" fillId="0" borderId="0"/>
    <xf numFmtId="0" fontId="7" fillId="0" borderId="0" applyNumberFormat="0" applyFill="0" applyBorder="0" applyAlignment="0" applyProtection="0"/>
    <xf numFmtId="0" fontId="11" fillId="0" borderId="0"/>
    <xf numFmtId="9" fontId="13" fillId="0" borderId="0" applyFont="0" applyFill="0" applyBorder="0" applyAlignment="0" applyProtection="0"/>
    <xf numFmtId="0" fontId="11" fillId="0" borderId="0" applyNumberFormat="0" applyFont="0" applyFill="0" applyBorder="0" applyAlignment="0" applyProtection="0"/>
  </cellStyleXfs>
  <cellXfs count="1026">
    <xf numFmtId="0" fontId="0" fillId="0" borderId="0" xfId="0"/>
    <xf numFmtId="0" fontId="3" fillId="2" borderId="9" xfId="0" applyFont="1" applyFill="1" applyBorder="1" applyAlignment="1" applyProtection="1">
      <alignment vertical="center" wrapText="1"/>
      <protection locked="0"/>
    </xf>
    <xf numFmtId="0" fontId="1" fillId="0" borderId="28" xfId="0" applyFont="1" applyBorder="1" applyAlignment="1" applyProtection="1">
      <alignment horizontal="center" vertical="center" wrapText="1"/>
      <protection locked="0"/>
    </xf>
    <xf numFmtId="0" fontId="3" fillId="2" borderId="0" xfId="0" applyFont="1" applyFill="1" applyBorder="1" applyAlignment="1" applyProtection="1">
      <alignment vertical="center" wrapText="1"/>
      <protection locked="0"/>
    </xf>
    <xf numFmtId="0" fontId="1" fillId="0" borderId="0" xfId="0" applyFont="1" applyBorder="1" applyAlignment="1" applyProtection="1">
      <alignment horizontal="left" vertical="center" wrapText="1"/>
      <protection locked="0"/>
    </xf>
    <xf numFmtId="14" fontId="0" fillId="0" borderId="0" xfId="0" applyNumberFormat="1" applyBorder="1" applyAlignment="1" applyProtection="1">
      <alignment vertical="center" wrapText="1"/>
      <protection locked="0"/>
    </xf>
    <xf numFmtId="0" fontId="17" fillId="0" borderId="21" xfId="0" applyFont="1" applyBorder="1" applyAlignment="1" applyProtection="1">
      <alignment horizontal="center" vertical="center"/>
    </xf>
    <xf numFmtId="0" fontId="17" fillId="0" borderId="24" xfId="0" applyFont="1" applyBorder="1" applyAlignment="1" applyProtection="1">
      <alignment horizontal="center" vertical="center"/>
    </xf>
    <xf numFmtId="0" fontId="15" fillId="0" borderId="37" xfId="0" applyFont="1" applyBorder="1" applyAlignment="1" applyProtection="1">
      <alignment horizontal="center" vertical="center" wrapText="1"/>
    </xf>
    <xf numFmtId="0" fontId="14" fillId="0" borderId="26" xfId="0" applyFont="1" applyBorder="1" applyAlignment="1">
      <alignment horizontal="center"/>
    </xf>
    <xf numFmtId="0" fontId="14" fillId="0" borderId="27" xfId="0" applyFont="1" applyBorder="1" applyAlignment="1">
      <alignment horizontal="center" vertical="center"/>
    </xf>
    <xf numFmtId="0" fontId="14" fillId="0" borderId="30" xfId="0" applyFont="1" applyBorder="1" applyAlignment="1">
      <alignment horizontal="center" vertical="center"/>
    </xf>
    <xf numFmtId="0" fontId="0" fillId="0" borderId="9" xfId="0" applyBorder="1"/>
    <xf numFmtId="0" fontId="0" fillId="0" borderId="0" xfId="0" applyBorder="1"/>
    <xf numFmtId="0" fontId="0" fillId="0" borderId="10" xfId="0" applyBorder="1"/>
    <xf numFmtId="0" fontId="14" fillId="0" borderId="0" xfId="0" applyFont="1" applyBorder="1"/>
    <xf numFmtId="9" fontId="0" fillId="0" borderId="23" xfId="0" applyNumberFormat="1" applyFont="1" applyBorder="1" applyAlignment="1">
      <alignment horizontal="center" vertical="center"/>
    </xf>
    <xf numFmtId="0" fontId="0" fillId="16" borderId="0" xfId="0" applyFill="1" applyAlignment="1">
      <alignment horizontal="justify"/>
    </xf>
    <xf numFmtId="0" fontId="20" fillId="16" borderId="0" xfId="0" applyFont="1" applyFill="1" applyAlignment="1">
      <alignment horizontal="justify"/>
    </xf>
    <xf numFmtId="14" fontId="0" fillId="16" borderId="0" xfId="0" applyNumberFormat="1" applyFill="1" applyAlignment="1">
      <alignment horizontal="justify"/>
    </xf>
    <xf numFmtId="0" fontId="0" fillId="17" borderId="0" xfId="0" applyFill="1" applyAlignment="1">
      <alignment horizontal="justify"/>
    </xf>
    <xf numFmtId="0" fontId="0" fillId="2" borderId="0" xfId="0" applyFill="1"/>
    <xf numFmtId="0" fontId="0" fillId="2" borderId="0" xfId="0" applyFill="1" applyAlignment="1">
      <alignment horizontal="center"/>
    </xf>
    <xf numFmtId="0" fontId="0" fillId="2" borderId="0" xfId="0" applyFill="1" applyBorder="1" applyAlignment="1" applyProtection="1">
      <protection locked="0"/>
    </xf>
    <xf numFmtId="0" fontId="0" fillId="10" borderId="0" xfId="0" applyFill="1" applyBorder="1" applyAlignment="1" applyProtection="1">
      <protection locked="0"/>
    </xf>
    <xf numFmtId="0" fontId="0" fillId="9" borderId="0" xfId="0" applyFill="1" applyBorder="1" applyAlignment="1" applyProtection="1">
      <protection locked="0"/>
    </xf>
    <xf numFmtId="0" fontId="0" fillId="15" borderId="0" xfId="0" applyFill="1" applyBorder="1" applyAlignment="1" applyProtection="1">
      <protection locked="0"/>
    </xf>
    <xf numFmtId="0" fontId="1" fillId="2" borderId="0" xfId="0" applyFont="1" applyFill="1" applyBorder="1" applyAlignment="1" applyProtection="1">
      <alignment horizontal="left" vertical="center" wrapText="1"/>
      <protection locked="0"/>
    </xf>
    <xf numFmtId="14" fontId="6" fillId="2" borderId="0" xfId="1" applyNumberFormat="1" applyFont="1" applyFill="1" applyBorder="1" applyAlignment="1" applyProtection="1">
      <alignment horizontal="left" vertical="center" wrapText="1"/>
      <protection locked="0"/>
    </xf>
    <xf numFmtId="0" fontId="14" fillId="2" borderId="0" xfId="0" applyFont="1" applyFill="1"/>
    <xf numFmtId="0" fontId="16" fillId="2" borderId="0" xfId="0" applyFont="1" applyFill="1"/>
    <xf numFmtId="9" fontId="0" fillId="2" borderId="0" xfId="0" applyNumberFormat="1" applyFill="1"/>
    <xf numFmtId="0" fontId="16" fillId="2" borderId="9" xfId="0" applyFont="1" applyFill="1" applyBorder="1" applyAlignment="1">
      <alignment horizontal="center"/>
    </xf>
    <xf numFmtId="0" fontId="16" fillId="2" borderId="0" xfId="0" applyFont="1" applyFill="1" applyBorder="1" applyAlignment="1">
      <alignment horizontal="center"/>
    </xf>
    <xf numFmtId="0" fontId="0" fillId="2" borderId="9" xfId="0" applyFill="1" applyBorder="1"/>
    <xf numFmtId="0" fontId="0" fillId="2" borderId="0" xfId="0" applyFill="1" applyBorder="1"/>
    <xf numFmtId="0" fontId="0" fillId="2" borderId="10" xfId="0" applyFill="1" applyBorder="1"/>
    <xf numFmtId="0" fontId="5" fillId="2" borderId="7" xfId="0" applyFont="1" applyFill="1" applyBorder="1" applyAlignment="1" applyProtection="1">
      <alignment vertical="center" wrapText="1"/>
      <protection locked="0"/>
    </xf>
    <xf numFmtId="0" fontId="7" fillId="14" borderId="34" xfId="1" applyFill="1" applyBorder="1" applyAlignment="1">
      <alignment horizontal="center" vertical="center"/>
    </xf>
    <xf numFmtId="0" fontId="5" fillId="2" borderId="7" xfId="0" applyFont="1" applyFill="1" applyBorder="1" applyAlignment="1" applyProtection="1">
      <alignment horizontal="center" vertical="center" wrapText="1"/>
      <protection locked="0"/>
    </xf>
    <xf numFmtId="0" fontId="0" fillId="2" borderId="0" xfId="0" applyFill="1" applyAlignment="1">
      <alignment vertical="top"/>
    </xf>
    <xf numFmtId="0" fontId="2" fillId="3" borderId="21" xfId="0" applyFont="1" applyFill="1" applyBorder="1" applyAlignment="1" applyProtection="1">
      <alignment horizontal="center" vertical="center" wrapText="1"/>
    </xf>
    <xf numFmtId="0" fontId="3" fillId="2" borderId="9" xfId="0" applyFont="1" applyFill="1" applyBorder="1" applyAlignment="1" applyProtection="1">
      <alignment vertical="center" wrapText="1"/>
    </xf>
    <xf numFmtId="0" fontId="0" fillId="2" borderId="0" xfId="0" applyFill="1" applyAlignment="1" applyProtection="1">
      <alignment wrapText="1"/>
    </xf>
    <xf numFmtId="0" fontId="1" fillId="0" borderId="16"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3" xfId="0" applyFont="1" applyBorder="1" applyAlignment="1" applyProtection="1">
      <alignment horizontal="center" vertical="center"/>
      <protection locked="0"/>
    </xf>
    <xf numFmtId="14" fontId="12" fillId="21" borderId="20" xfId="0" applyNumberFormat="1" applyFont="1" applyFill="1" applyBorder="1" applyAlignment="1" applyProtection="1">
      <alignment horizontal="center" vertical="center" wrapText="1"/>
    </xf>
    <xf numFmtId="14" fontId="25" fillId="2" borderId="0" xfId="1" applyNumberFormat="1" applyFont="1" applyFill="1" applyBorder="1" applyAlignment="1" applyProtection="1">
      <alignment horizontal="left" vertical="top" wrapText="1"/>
      <protection locked="0"/>
    </xf>
    <xf numFmtId="0" fontId="0" fillId="2" borderId="0" xfId="0" applyFill="1" applyAlignment="1" applyProtection="1">
      <protection locked="0"/>
    </xf>
    <xf numFmtId="0" fontId="0" fillId="2" borderId="0" xfId="0" applyFont="1" applyFill="1" applyAlignment="1" applyProtection="1">
      <protection locked="0"/>
    </xf>
    <xf numFmtId="0" fontId="0" fillId="2" borderId="0" xfId="0" applyFill="1" applyAlignment="1"/>
    <xf numFmtId="0" fontId="0" fillId="2" borderId="0" xfId="0" applyFill="1" applyAlignment="1" applyProtection="1"/>
    <xf numFmtId="0" fontId="0" fillId="0" borderId="0" xfId="0" applyProtection="1"/>
    <xf numFmtId="0" fontId="10" fillId="10" borderId="15" xfId="0" applyFont="1" applyFill="1" applyBorder="1" applyAlignment="1" applyProtection="1">
      <alignment horizontal="center" vertical="center" wrapText="1"/>
    </xf>
    <xf numFmtId="0" fontId="10" fillId="9" borderId="14" xfId="0" applyFont="1" applyFill="1" applyBorder="1" applyAlignment="1" applyProtection="1">
      <alignment horizontal="center" vertical="center" wrapText="1"/>
    </xf>
    <xf numFmtId="0" fontId="10" fillId="24" borderId="14" xfId="0" applyFont="1" applyFill="1" applyBorder="1" applyAlignment="1" applyProtection="1">
      <alignment horizontal="center" vertical="center" wrapText="1"/>
    </xf>
    <xf numFmtId="0" fontId="10" fillId="15" borderId="14" xfId="0" applyFont="1" applyFill="1" applyBorder="1" applyAlignment="1" applyProtection="1">
      <alignment horizontal="center" vertical="center" wrapText="1"/>
    </xf>
    <xf numFmtId="0" fontId="10" fillId="8" borderId="22" xfId="0" applyFont="1" applyFill="1" applyBorder="1" applyAlignment="1" applyProtection="1">
      <alignment horizontal="center" vertical="center" wrapText="1"/>
    </xf>
    <xf numFmtId="0" fontId="25" fillId="2" borderId="8" xfId="0" applyFont="1" applyFill="1" applyBorder="1" applyAlignment="1" applyProtection="1">
      <alignment horizontal="left" vertical="top"/>
      <protection locked="0"/>
    </xf>
    <xf numFmtId="0" fontId="25" fillId="2" borderId="10" xfId="0" applyFont="1" applyFill="1" applyBorder="1" applyAlignment="1" applyProtection="1">
      <alignment horizontal="left" vertical="top"/>
      <protection locked="0"/>
    </xf>
    <xf numFmtId="0" fontId="25" fillId="2" borderId="13" xfId="0" applyFont="1" applyFill="1" applyBorder="1" applyAlignment="1" applyProtection="1">
      <alignment horizontal="left" vertical="top"/>
      <protection locked="0"/>
    </xf>
    <xf numFmtId="0" fontId="25" fillId="0" borderId="0" xfId="0" applyFont="1" applyBorder="1" applyAlignment="1" applyProtection="1">
      <alignment horizontal="left" vertical="top"/>
      <protection locked="0"/>
    </xf>
    <xf numFmtId="14" fontId="6" fillId="3" borderId="20" xfId="0" applyNumberFormat="1" applyFont="1" applyFill="1" applyBorder="1" applyAlignment="1" applyProtection="1">
      <alignment horizontal="center" vertical="center"/>
      <protection locked="0"/>
    </xf>
    <xf numFmtId="14" fontId="6" fillId="3" borderId="24" xfId="0" applyNumberFormat="1" applyFont="1" applyFill="1" applyBorder="1" applyAlignment="1" applyProtection="1">
      <alignment horizontal="center" vertical="center"/>
      <protection locked="0"/>
    </xf>
    <xf numFmtId="0" fontId="6" fillId="2" borderId="0" xfId="0" applyFont="1" applyFill="1" applyAlignment="1" applyProtection="1">
      <protection locked="0"/>
    </xf>
    <xf numFmtId="0" fontId="6" fillId="2" borderId="0" xfId="0" applyFont="1" applyFill="1" applyAlignment="1" applyProtection="1"/>
    <xf numFmtId="0" fontId="6" fillId="0" borderId="0" xfId="0" applyFont="1"/>
    <xf numFmtId="0" fontId="3" fillId="0" borderId="9"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14" fillId="0" borderId="0" xfId="0" applyFont="1" applyBorder="1" applyAlignment="1">
      <alignment horizontal="center"/>
    </xf>
    <xf numFmtId="0" fontId="14" fillId="0" borderId="0" xfId="0" applyFont="1" applyBorder="1" applyAlignment="1">
      <alignment horizontal="center" wrapText="1"/>
    </xf>
    <xf numFmtId="0" fontId="14" fillId="0" borderId="1" xfId="0" applyFont="1" applyBorder="1" applyAlignment="1" applyProtection="1">
      <alignment vertical="center" wrapText="1"/>
    </xf>
    <xf numFmtId="10" fontId="14" fillId="2" borderId="1" xfId="3" applyNumberFormat="1" applyFont="1" applyFill="1" applyBorder="1" applyAlignment="1" applyProtection="1">
      <alignment horizontal="center" vertical="center"/>
    </xf>
    <xf numFmtId="0" fontId="14" fillId="0" borderId="1" xfId="0" applyFont="1" applyBorder="1" applyAlignment="1" applyProtection="1">
      <alignment vertical="center"/>
    </xf>
    <xf numFmtId="10" fontId="18" fillId="0" borderId="16" xfId="0" applyNumberFormat="1" applyFont="1" applyBorder="1" applyAlignment="1">
      <alignment horizontal="center" vertical="center"/>
    </xf>
    <xf numFmtId="0" fontId="0" fillId="2" borderId="0" xfId="0" applyNumberFormat="1" applyFill="1"/>
    <xf numFmtId="0" fontId="3" fillId="0" borderId="0" xfId="0" applyFont="1" applyBorder="1" applyAlignment="1" applyProtection="1">
      <alignment vertical="center" wrapText="1"/>
    </xf>
    <xf numFmtId="0" fontId="3" fillId="0" borderId="10" xfId="0" applyFont="1" applyBorder="1" applyAlignment="1" applyProtection="1">
      <alignment vertical="center" wrapText="1"/>
    </xf>
    <xf numFmtId="0" fontId="3" fillId="0" borderId="11" xfId="0" applyFont="1" applyBorder="1" applyAlignment="1" applyProtection="1">
      <alignment vertical="center" wrapText="1"/>
    </xf>
    <xf numFmtId="0" fontId="3" fillId="0" borderId="12" xfId="0" applyFont="1" applyBorder="1" applyAlignment="1" applyProtection="1">
      <alignment vertical="center" wrapText="1"/>
    </xf>
    <xf numFmtId="0" fontId="3" fillId="0" borderId="13" xfId="0" applyFont="1" applyBorder="1" applyAlignment="1" applyProtection="1">
      <alignment vertical="center" wrapText="1"/>
    </xf>
    <xf numFmtId="0" fontId="1" fillId="0" borderId="19" xfId="0" applyFont="1" applyBorder="1" applyAlignment="1" applyProtection="1">
      <alignment horizontal="center" vertical="center" wrapText="1"/>
    </xf>
    <xf numFmtId="0" fontId="0" fillId="0" borderId="14" xfId="0" applyFill="1" applyBorder="1" applyAlignment="1" applyProtection="1">
      <alignment horizontal="center" vertical="center"/>
    </xf>
    <xf numFmtId="0" fontId="0" fillId="0" borderId="1" xfId="0" applyBorder="1" applyAlignment="1" applyProtection="1">
      <alignment horizontal="center" vertical="center"/>
    </xf>
    <xf numFmtId="9" fontId="0" fillId="0" borderId="32" xfId="0" applyNumberFormat="1" applyBorder="1" applyAlignment="1" applyProtection="1">
      <alignment horizontal="center" vertical="center"/>
    </xf>
    <xf numFmtId="0" fontId="0" fillId="0" borderId="22" xfId="0" applyBorder="1" applyAlignment="1" applyProtection="1">
      <alignment horizontal="center" vertical="center"/>
    </xf>
    <xf numFmtId="9" fontId="0" fillId="0" borderId="23" xfId="0" applyNumberFormat="1" applyBorder="1" applyAlignment="1" applyProtection="1">
      <alignment horizontal="center" vertical="center"/>
    </xf>
    <xf numFmtId="9" fontId="0" fillId="0" borderId="33" xfId="0" applyNumberFormat="1" applyBorder="1" applyAlignment="1" applyProtection="1">
      <alignment horizontal="center" vertical="center"/>
    </xf>
    <xf numFmtId="164" fontId="10" fillId="6" borderId="20" xfId="0" applyNumberFormat="1" applyFont="1" applyFill="1" applyBorder="1" applyAlignment="1" applyProtection="1">
      <alignment horizontal="center"/>
      <protection locked="0"/>
    </xf>
    <xf numFmtId="0" fontId="2" fillId="0" borderId="1" xfId="0" applyFont="1" applyBorder="1" applyAlignment="1" applyProtection="1">
      <alignment horizontal="center" vertical="center"/>
      <protection locked="0"/>
    </xf>
    <xf numFmtId="0" fontId="10" fillId="0" borderId="0" xfId="0" applyFont="1" applyBorder="1" applyAlignment="1" applyProtection="1">
      <alignment vertical="center" wrapText="1"/>
      <protection locked="0"/>
    </xf>
    <xf numFmtId="0" fontId="2" fillId="0" borderId="0" xfId="0" applyFont="1" applyAlignment="1" applyProtection="1">
      <alignment vertical="center" wrapText="1"/>
      <protection locked="0"/>
    </xf>
    <xf numFmtId="14" fontId="8" fillId="2" borderId="0" xfId="1" applyNumberFormat="1" applyFont="1" applyFill="1" applyBorder="1" applyAlignment="1" applyProtection="1">
      <alignment vertical="center" wrapText="1"/>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vertical="center"/>
    </xf>
    <xf numFmtId="0" fontId="2" fillId="0" borderId="0" xfId="0" applyFont="1" applyAlignment="1">
      <alignment vertical="center"/>
    </xf>
    <xf numFmtId="0" fontId="1" fillId="0" borderId="15"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14" fontId="6" fillId="2" borderId="0" xfId="1" applyNumberFormat="1" applyFont="1" applyFill="1" applyBorder="1" applyAlignment="1" applyProtection="1">
      <alignment horizontal="center" vertical="center" wrapText="1"/>
      <protection locked="0"/>
    </xf>
    <xf numFmtId="14" fontId="6" fillId="18" borderId="20" xfId="1" applyNumberFormat="1" applyFont="1" applyFill="1" applyBorder="1" applyAlignment="1" applyProtection="1">
      <alignment horizontal="center" vertical="center" wrapText="1"/>
      <protection locked="0"/>
    </xf>
    <xf numFmtId="14" fontId="6" fillId="19" borderId="21" xfId="1" applyNumberFormat="1" applyFont="1" applyFill="1" applyBorder="1" applyAlignment="1" applyProtection="1">
      <alignment horizontal="center" vertical="center" wrapText="1"/>
      <protection locked="0"/>
    </xf>
    <xf numFmtId="14" fontId="6" fillId="20" borderId="21" xfId="1" applyNumberFormat="1" applyFont="1" applyFill="1" applyBorder="1" applyAlignment="1" applyProtection="1">
      <alignment horizontal="center" vertical="center" wrapText="1"/>
      <protection locked="0"/>
    </xf>
    <xf numFmtId="14" fontId="6" fillId="5" borderId="21" xfId="1" applyNumberFormat="1" applyFont="1" applyFill="1" applyBorder="1" applyAlignment="1" applyProtection="1">
      <alignment horizontal="center" vertical="center" wrapText="1"/>
      <protection locked="0"/>
    </xf>
    <xf numFmtId="14" fontId="6" fillId="22" borderId="24" xfId="1" applyNumberFormat="1" applyFont="1" applyFill="1" applyBorder="1" applyAlignment="1" applyProtection="1">
      <alignment horizontal="center" vertical="center" wrapText="1"/>
      <protection locked="0"/>
    </xf>
    <xf numFmtId="0" fontId="0" fillId="2" borderId="0" xfId="0" applyFill="1" applyAlignment="1" applyProtection="1">
      <alignment horizontal="center"/>
      <protection locked="0"/>
    </xf>
    <xf numFmtId="0" fontId="0" fillId="2" borderId="0" xfId="0" applyFill="1" applyAlignment="1" applyProtection="1">
      <alignment horizontal="center"/>
    </xf>
    <xf numFmtId="0" fontId="0" fillId="0" borderId="0" xfId="0" applyAlignment="1">
      <alignment horizontal="center"/>
    </xf>
    <xf numFmtId="14" fontId="31" fillId="3" borderId="20" xfId="0" applyNumberFormat="1" applyFont="1" applyFill="1" applyBorder="1" applyAlignment="1" applyProtection="1">
      <alignment horizontal="center" vertical="center" wrapText="1"/>
    </xf>
    <xf numFmtId="0" fontId="31" fillId="0" borderId="0" xfId="0" applyFont="1" applyProtection="1"/>
    <xf numFmtId="0" fontId="26" fillId="2" borderId="0" xfId="0" applyFont="1" applyFill="1" applyBorder="1" applyAlignment="1" applyProtection="1">
      <alignment vertical="center" wrapText="1"/>
    </xf>
    <xf numFmtId="0" fontId="30" fillId="0" borderId="0" xfId="0" applyFont="1" applyBorder="1" applyAlignment="1" applyProtection="1">
      <alignment horizontal="left" vertical="center" wrapText="1"/>
    </xf>
    <xf numFmtId="14" fontId="31" fillId="0" borderId="0" xfId="0" applyNumberFormat="1" applyFont="1" applyFill="1" applyBorder="1" applyAlignment="1" applyProtection="1">
      <alignment vertical="top" wrapText="1"/>
    </xf>
    <xf numFmtId="0" fontId="31" fillId="2" borderId="0" xfId="0" applyFont="1" applyFill="1" applyProtection="1"/>
    <xf numFmtId="0" fontId="30" fillId="0" borderId="0" xfId="0" applyFont="1" applyBorder="1" applyAlignment="1" applyProtection="1">
      <alignment horizontal="center" wrapText="1"/>
    </xf>
    <xf numFmtId="0" fontId="37" fillId="0" borderId="16" xfId="0" applyFont="1" applyBorder="1" applyAlignment="1" applyProtection="1">
      <alignment horizontal="center" vertical="center" wrapText="1" readingOrder="1"/>
    </xf>
    <xf numFmtId="166" fontId="15" fillId="2" borderId="20" xfId="3" applyNumberFormat="1" applyFont="1" applyFill="1" applyBorder="1" applyAlignment="1" applyProtection="1">
      <alignment horizontal="center" vertical="center"/>
    </xf>
    <xf numFmtId="166" fontId="17" fillId="2" borderId="21" xfId="3"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readingOrder="1"/>
    </xf>
    <xf numFmtId="166" fontId="15" fillId="2" borderId="21" xfId="3" applyNumberFormat="1" applyFont="1" applyFill="1" applyBorder="1" applyAlignment="1" applyProtection="1">
      <alignment horizontal="center" vertical="center"/>
    </xf>
    <xf numFmtId="0" fontId="1" fillId="8" borderId="44" xfId="0" applyFont="1" applyFill="1" applyBorder="1" applyAlignment="1" applyProtection="1">
      <alignment horizontal="center" vertical="center" wrapText="1"/>
    </xf>
    <xf numFmtId="14" fontId="12" fillId="21" borderId="52" xfId="0" applyNumberFormat="1" applyFont="1" applyFill="1" applyBorder="1" applyAlignment="1" applyProtection="1">
      <alignment horizontal="center" vertical="center" wrapText="1"/>
    </xf>
    <xf numFmtId="0" fontId="15" fillId="13" borderId="34" xfId="0" applyFont="1" applyFill="1" applyBorder="1" applyAlignment="1" applyProtection="1">
      <alignment horizontal="center" vertical="center" wrapText="1"/>
    </xf>
    <xf numFmtId="0" fontId="14" fillId="13" borderId="3" xfId="0" applyFont="1" applyFill="1" applyBorder="1" applyAlignment="1" applyProtection="1">
      <alignment horizontal="center" vertical="center" wrapText="1"/>
    </xf>
    <xf numFmtId="0" fontId="17" fillId="0" borderId="53" xfId="0" applyFont="1" applyBorder="1" applyAlignment="1" applyProtection="1">
      <alignment horizontal="center" vertical="center" wrapText="1"/>
    </xf>
    <xf numFmtId="0" fontId="17" fillId="0" borderId="54" xfId="0" applyFont="1" applyBorder="1" applyAlignment="1" applyProtection="1">
      <alignment horizontal="center" vertical="center" wrapText="1"/>
    </xf>
    <xf numFmtId="0" fontId="9" fillId="2" borderId="0" xfId="0" applyFont="1" applyFill="1" applyBorder="1" applyAlignment="1" applyProtection="1">
      <alignment horizontal="center" vertical="center" wrapText="1"/>
      <protection locked="0"/>
    </xf>
    <xf numFmtId="14" fontId="29" fillId="0" borderId="27" xfId="0" applyNumberFormat="1" applyFont="1" applyBorder="1" applyAlignment="1" applyProtection="1">
      <alignment horizontal="center" vertical="center" wrapText="1"/>
    </xf>
    <xf numFmtId="0" fontId="31" fillId="0" borderId="0" xfId="0" applyFont="1" applyAlignment="1" applyProtection="1">
      <alignment vertical="center"/>
    </xf>
    <xf numFmtId="0" fontId="0" fillId="2" borderId="0" xfId="0" applyFill="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25" fillId="0" borderId="0" xfId="0" applyFont="1" applyBorder="1" applyAlignment="1" applyProtection="1">
      <alignment horizontal="left" vertical="center"/>
      <protection locked="0"/>
    </xf>
    <xf numFmtId="0" fontId="1" fillId="0" borderId="9" xfId="0" applyFont="1" applyBorder="1" applyAlignment="1" applyProtection="1">
      <alignment horizontal="left" vertical="center" wrapText="1"/>
      <protection locked="0"/>
    </xf>
    <xf numFmtId="0" fontId="0" fillId="2" borderId="0" xfId="0" applyFill="1" applyAlignment="1" applyProtection="1">
      <alignment horizontal="center" vertical="center" wrapText="1"/>
      <protection locked="0"/>
    </xf>
    <xf numFmtId="0" fontId="0" fillId="0" borderId="0" xfId="0" applyAlignment="1" applyProtection="1">
      <alignment vertical="center"/>
      <protection locked="0"/>
    </xf>
    <xf numFmtId="0" fontId="1"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protection locked="0"/>
    </xf>
    <xf numFmtId="166" fontId="2" fillId="2" borderId="1" xfId="3" applyNumberFormat="1" applyFont="1" applyFill="1" applyBorder="1" applyAlignment="1" applyProtection="1">
      <alignment horizontal="center" vertical="center" wrapText="1"/>
      <protection locked="0"/>
    </xf>
    <xf numFmtId="0" fontId="2" fillId="10" borderId="1" xfId="0" applyFont="1" applyFill="1" applyBorder="1" applyAlignment="1" applyProtection="1">
      <alignment horizontal="center" vertical="center" wrapText="1"/>
      <protection locked="0"/>
    </xf>
    <xf numFmtId="9" fontId="2" fillId="2" borderId="1" xfId="0" applyNumberFormat="1" applyFont="1" applyFill="1" applyBorder="1" applyAlignment="1" applyProtection="1">
      <alignment horizontal="center" vertical="center" wrapText="1"/>
      <protection locked="0"/>
    </xf>
    <xf numFmtId="166" fontId="8" fillId="2" borderId="1" xfId="3" applyNumberFormat="1" applyFont="1" applyFill="1" applyBorder="1" applyAlignment="1" applyProtection="1">
      <alignment horizontal="center" vertical="center" wrapText="1"/>
      <protection locked="0"/>
    </xf>
    <xf numFmtId="0" fontId="2" fillId="9" borderId="1"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0" fontId="10" fillId="23" borderId="1" xfId="3" applyNumberFormat="1" applyFont="1" applyFill="1" applyBorder="1" applyAlignment="1" applyProtection="1">
      <alignment horizontal="center" vertical="center" wrapText="1"/>
      <protection locked="0"/>
    </xf>
    <xf numFmtId="0" fontId="10" fillId="23" borderId="1" xfId="0" applyFont="1" applyFill="1" applyBorder="1" applyAlignment="1" applyProtection="1">
      <alignment horizontal="center" vertical="center" wrapText="1"/>
      <protection locked="0"/>
    </xf>
    <xf numFmtId="0" fontId="10" fillId="23" borderId="1" xfId="0" applyFont="1" applyFill="1" applyBorder="1" applyAlignment="1" applyProtection="1">
      <alignment horizontal="center" vertical="center"/>
      <protection locked="0"/>
    </xf>
    <xf numFmtId="10" fontId="22" fillId="10" borderId="1" xfId="3" applyNumberFormat="1" applyFont="1" applyFill="1" applyBorder="1" applyAlignment="1" applyProtection="1">
      <alignment horizontal="center" vertical="center" wrapText="1"/>
      <protection locked="0"/>
    </xf>
    <xf numFmtId="10" fontId="0" fillId="2" borderId="0" xfId="3" applyNumberFormat="1" applyFont="1" applyFill="1"/>
    <xf numFmtId="9" fontId="0" fillId="0" borderId="48" xfId="0" applyNumberFormat="1" applyFont="1" applyBorder="1" applyAlignment="1">
      <alignment horizontal="center" vertical="center"/>
    </xf>
    <xf numFmtId="0" fontId="14" fillId="0" borderId="0" xfId="0" applyFont="1" applyBorder="1" applyAlignment="1">
      <alignment horizontal="center" vertical="center"/>
    </xf>
    <xf numFmtId="0" fontId="0" fillId="2" borderId="7" xfId="0" applyFill="1" applyBorder="1"/>
    <xf numFmtId="0" fontId="0" fillId="2" borderId="0" xfId="0" applyFont="1" applyFill="1" applyBorder="1" applyAlignment="1" applyProtection="1">
      <protection locked="0"/>
    </xf>
    <xf numFmtId="0" fontId="0" fillId="2" borderId="12" xfId="0" applyFont="1" applyFill="1" applyBorder="1" applyAlignment="1" applyProtection="1">
      <protection locked="0"/>
    </xf>
    <xf numFmtId="0" fontId="0" fillId="2" borderId="0" xfId="0" applyFill="1" applyAlignment="1">
      <alignment vertical="center"/>
    </xf>
    <xf numFmtId="166" fontId="38" fillId="0" borderId="1" xfId="0" applyNumberFormat="1" applyFont="1" applyBorder="1" applyAlignment="1">
      <alignment horizontal="center" vertical="center"/>
    </xf>
    <xf numFmtId="9" fontId="38" fillId="0" borderId="1" xfId="0" applyNumberFormat="1" applyFont="1" applyBorder="1" applyAlignment="1">
      <alignment horizontal="center" vertical="center"/>
    </xf>
    <xf numFmtId="9" fontId="38" fillId="0" borderId="23" xfId="0" applyNumberFormat="1" applyFont="1" applyBorder="1" applyAlignment="1">
      <alignment horizontal="center" vertical="center"/>
    </xf>
    <xf numFmtId="9" fontId="38" fillId="0" borderId="16" xfId="0" applyNumberFormat="1" applyFont="1" applyBorder="1" applyAlignment="1">
      <alignment horizontal="center" vertical="center"/>
    </xf>
    <xf numFmtId="0" fontId="4" fillId="24" borderId="14" xfId="0" applyFont="1" applyFill="1" applyBorder="1" applyAlignment="1" applyProtection="1">
      <alignment horizontal="center" vertical="center" wrapText="1"/>
    </xf>
    <xf numFmtId="0" fontId="4" fillId="10" borderId="15" xfId="0" applyFont="1" applyFill="1" applyBorder="1" applyAlignment="1" applyProtection="1">
      <alignment horizontal="center" vertical="center" wrapText="1"/>
    </xf>
    <xf numFmtId="0" fontId="4" fillId="9" borderId="14" xfId="0" applyFont="1" applyFill="1" applyBorder="1" applyAlignment="1" applyProtection="1">
      <alignment horizontal="center" vertical="center" wrapText="1"/>
    </xf>
    <xf numFmtId="0" fontId="4" fillId="15" borderId="14" xfId="0" applyFont="1" applyFill="1" applyBorder="1" applyAlignment="1" applyProtection="1">
      <alignment horizontal="center" vertical="center" wrapText="1"/>
    </xf>
    <xf numFmtId="0" fontId="4" fillId="10" borderId="25" xfId="0" applyFont="1" applyFill="1" applyBorder="1" applyAlignment="1" applyProtection="1">
      <alignment horizontal="center" vertical="center" wrapText="1"/>
    </xf>
    <xf numFmtId="0" fontId="4" fillId="9" borderId="43" xfId="0" applyFont="1" applyFill="1" applyBorder="1" applyAlignment="1" applyProtection="1">
      <alignment horizontal="center" vertical="center" wrapText="1"/>
    </xf>
    <xf numFmtId="0" fontId="4" fillId="24" borderId="43" xfId="0" applyFont="1" applyFill="1" applyBorder="1" applyAlignment="1" applyProtection="1">
      <alignment horizontal="center" vertical="center" wrapText="1"/>
    </xf>
    <xf numFmtId="0" fontId="4" fillId="15" borderId="43" xfId="0" applyFont="1" applyFill="1" applyBorder="1" applyAlignment="1" applyProtection="1">
      <alignment horizontal="center" vertical="center" wrapText="1"/>
    </xf>
    <xf numFmtId="9" fontId="15" fillId="23" borderId="30" xfId="3" applyNumberFormat="1" applyFont="1" applyFill="1" applyBorder="1" applyAlignment="1" applyProtection="1">
      <alignment horizontal="center" vertical="center"/>
    </xf>
    <xf numFmtId="0" fontId="10" fillId="6" borderId="41" xfId="0" applyFont="1" applyFill="1" applyBorder="1" applyAlignment="1" applyProtection="1">
      <alignment horizontal="center" vertical="center"/>
      <protection locked="0"/>
    </xf>
    <xf numFmtId="9" fontId="38" fillId="0" borderId="2" xfId="0" applyNumberFormat="1" applyFont="1" applyBorder="1" applyAlignment="1">
      <alignment horizontal="center" vertical="center"/>
    </xf>
    <xf numFmtId="0" fontId="39" fillId="0" borderId="0" xfId="0" applyFont="1"/>
    <xf numFmtId="0" fontId="2" fillId="0" borderId="0" xfId="0" applyFont="1"/>
    <xf numFmtId="0" fontId="40" fillId="0" borderId="0" xfId="0" applyFont="1" applyAlignment="1">
      <alignment horizontal="justify" vertical="center" readingOrder="1"/>
    </xf>
    <xf numFmtId="0" fontId="30" fillId="0" borderId="0" xfId="0" applyFont="1" applyBorder="1" applyAlignment="1" applyProtection="1">
      <alignment horizontal="center" wrapText="1"/>
    </xf>
    <xf numFmtId="0" fontId="9" fillId="2" borderId="0" xfId="0" applyFont="1" applyFill="1" applyBorder="1" applyAlignment="1" applyProtection="1">
      <alignment horizontal="center" vertical="center" wrapText="1"/>
    </xf>
    <xf numFmtId="0" fontId="41" fillId="27" borderId="59" xfId="0" applyFont="1" applyFill="1" applyBorder="1" applyAlignment="1">
      <alignment horizontal="center" vertical="center" wrapText="1"/>
    </xf>
    <xf numFmtId="0" fontId="41" fillId="27" borderId="59" xfId="0" applyFont="1" applyFill="1" applyBorder="1" applyAlignment="1">
      <alignment horizontal="left" vertical="center" wrapText="1"/>
    </xf>
    <xf numFmtId="0" fontId="42" fillId="26" borderId="0" xfId="0" applyFont="1" applyFill="1" applyBorder="1"/>
    <xf numFmtId="0" fontId="0" fillId="0" borderId="0" xfId="0" applyFont="1" applyAlignment="1"/>
    <xf numFmtId="0" fontId="41" fillId="27" borderId="56" xfId="0" applyFont="1" applyFill="1" applyBorder="1" applyAlignment="1">
      <alignment horizontal="left" vertical="center" wrapText="1"/>
    </xf>
    <xf numFmtId="0" fontId="41" fillId="27" borderId="56" xfId="0" applyFont="1" applyFill="1" applyBorder="1" applyAlignment="1">
      <alignment horizontal="center" vertical="center" wrapText="1"/>
    </xf>
    <xf numFmtId="0" fontId="44" fillId="27" borderId="56" xfId="0" applyFont="1" applyFill="1" applyBorder="1" applyAlignment="1">
      <alignment horizontal="center" vertical="center" wrapText="1"/>
    </xf>
    <xf numFmtId="0" fontId="42" fillId="27" borderId="56" xfId="0" applyFont="1" applyFill="1" applyBorder="1" applyAlignment="1">
      <alignment horizontal="center" vertical="center" wrapText="1"/>
    </xf>
    <xf numFmtId="0" fontId="41" fillId="27" borderId="62" xfId="0" applyFont="1" applyFill="1" applyBorder="1" applyAlignment="1">
      <alignment vertical="center" wrapText="1"/>
    </xf>
    <xf numFmtId="0" fontId="44" fillId="27" borderId="56" xfId="0" applyFont="1" applyFill="1" applyBorder="1" applyAlignment="1">
      <alignment horizontal="left" vertical="center" wrapText="1"/>
    </xf>
    <xf numFmtId="0" fontId="41" fillId="27" borderId="61" xfId="0" applyFont="1" applyFill="1" applyBorder="1" applyAlignment="1">
      <alignment vertical="center" wrapText="1"/>
    </xf>
    <xf numFmtId="0" fontId="41" fillId="28" borderId="56" xfId="0" applyFont="1" applyFill="1" applyBorder="1" applyAlignment="1">
      <alignment horizontal="center" vertical="center" wrapText="1"/>
    </xf>
    <xf numFmtId="0" fontId="41" fillId="28" borderId="56" xfId="0" applyFont="1" applyFill="1" applyBorder="1" applyAlignment="1">
      <alignment horizontal="left" vertical="center" wrapText="1"/>
    </xf>
    <xf numFmtId="0" fontId="42" fillId="28" borderId="71" xfId="0" applyFont="1" applyFill="1" applyBorder="1" applyAlignment="1">
      <alignment horizontal="center" vertical="center"/>
    </xf>
    <xf numFmtId="0" fontId="41" fillId="28" borderId="62" xfId="0" applyFont="1" applyFill="1" applyBorder="1" applyAlignment="1">
      <alignment horizontal="center" vertical="center" wrapText="1"/>
    </xf>
    <xf numFmtId="0" fontId="41" fillId="28" borderId="62" xfId="0" applyFont="1" applyFill="1" applyBorder="1" applyAlignment="1">
      <alignment horizontal="left" vertical="center" wrapText="1"/>
    </xf>
    <xf numFmtId="0" fontId="42" fillId="28" borderId="77" xfId="0" applyFont="1" applyFill="1" applyBorder="1" applyAlignment="1">
      <alignment horizontal="center" vertical="center"/>
    </xf>
    <xf numFmtId="0" fontId="41" fillId="29" borderId="59" xfId="0" applyFont="1" applyFill="1" applyBorder="1" applyAlignment="1">
      <alignment horizontal="left" vertical="center" wrapText="1"/>
    </xf>
    <xf numFmtId="0" fontId="41" fillId="29" borderId="59" xfId="0" applyFont="1" applyFill="1" applyBorder="1" applyAlignment="1">
      <alignment horizontal="center" vertical="center" wrapText="1"/>
    </xf>
    <xf numFmtId="0" fontId="42" fillId="29" borderId="76" xfId="0" applyFont="1" applyFill="1" applyBorder="1" applyAlignment="1">
      <alignment horizontal="center" vertical="center"/>
    </xf>
    <xf numFmtId="0" fontId="41" fillId="29" borderId="56" xfId="0" applyFont="1" applyFill="1" applyBorder="1" applyAlignment="1">
      <alignment horizontal="left" vertical="center" wrapText="1"/>
    </xf>
    <xf numFmtId="0" fontId="41" fillId="29" borderId="56" xfId="0" applyFont="1" applyFill="1" applyBorder="1" applyAlignment="1">
      <alignment horizontal="center" vertical="center" wrapText="1"/>
    </xf>
    <xf numFmtId="0" fontId="42" fillId="29" borderId="71" xfId="0" applyFont="1" applyFill="1" applyBorder="1" applyAlignment="1">
      <alignment horizontal="center" vertical="center"/>
    </xf>
    <xf numFmtId="0" fontId="42" fillId="29" borderId="71" xfId="0" applyFont="1" applyFill="1" applyBorder="1" applyAlignment="1">
      <alignment horizontal="center" vertical="center" wrapText="1"/>
    </xf>
    <xf numFmtId="0" fontId="44" fillId="29" borderId="56" xfId="0" applyFont="1" applyFill="1" applyBorder="1" applyAlignment="1">
      <alignment horizontal="left" vertical="center" wrapText="1"/>
    </xf>
    <xf numFmtId="0" fontId="41" fillId="29" borderId="60" xfId="0" applyFont="1" applyFill="1" applyBorder="1" applyAlignment="1">
      <alignment horizontal="left" vertical="center" wrapText="1"/>
    </xf>
    <xf numFmtId="0" fontId="41" fillId="29" borderId="60" xfId="0" applyFont="1" applyFill="1" applyBorder="1" applyAlignment="1">
      <alignment horizontal="center" vertical="center" wrapText="1"/>
    </xf>
    <xf numFmtId="0" fontId="42" fillId="29" borderId="75" xfId="0" applyFont="1" applyFill="1" applyBorder="1" applyAlignment="1">
      <alignment horizontal="center" vertical="center"/>
    </xf>
    <xf numFmtId="0" fontId="41" fillId="30" borderId="59" xfId="0" applyFont="1" applyFill="1" applyBorder="1" applyAlignment="1">
      <alignment horizontal="center" vertical="center" wrapText="1"/>
    </xf>
    <xf numFmtId="0" fontId="41" fillId="30" borderId="59" xfId="0" applyFont="1" applyFill="1" applyBorder="1" applyAlignment="1">
      <alignment horizontal="left" vertical="center" wrapText="1"/>
    </xf>
    <xf numFmtId="0" fontId="42" fillId="30" borderId="76" xfId="0" applyFont="1" applyFill="1" applyBorder="1" applyAlignment="1">
      <alignment horizontal="center" vertical="center"/>
    </xf>
    <xf numFmtId="0" fontId="41" fillId="30" borderId="56" xfId="0" applyFont="1" applyFill="1" applyBorder="1" applyAlignment="1">
      <alignment horizontal="left" vertical="center" wrapText="1"/>
    </xf>
    <xf numFmtId="0" fontId="41" fillId="30" borderId="56" xfId="0" applyFont="1" applyFill="1" applyBorder="1" applyAlignment="1">
      <alignment horizontal="center" vertical="center" wrapText="1"/>
    </xf>
    <xf numFmtId="0" fontId="42" fillId="30" borderId="78" xfId="0" applyFont="1" applyFill="1" applyBorder="1" applyAlignment="1">
      <alignment horizontal="center" vertical="center"/>
    </xf>
    <xf numFmtId="0" fontId="42" fillId="30" borderId="71" xfId="0" applyFont="1" applyFill="1" applyBorder="1" applyAlignment="1">
      <alignment horizontal="center" vertical="center" wrapText="1"/>
    </xf>
    <xf numFmtId="0" fontId="41" fillId="30" borderId="65" xfId="0" applyFont="1" applyFill="1" applyBorder="1" applyAlignment="1">
      <alignment horizontal="center" vertical="center" wrapText="1"/>
    </xf>
    <xf numFmtId="0" fontId="41" fillId="30" borderId="65" xfId="0" applyFont="1" applyFill="1" applyBorder="1" applyAlignment="1">
      <alignment horizontal="left" vertical="center" wrapText="1"/>
    </xf>
    <xf numFmtId="0" fontId="42" fillId="30" borderId="77" xfId="0" applyFont="1" applyFill="1" applyBorder="1" applyAlignment="1">
      <alignment horizontal="center" vertical="center"/>
    </xf>
    <xf numFmtId="0" fontId="41" fillId="31" borderId="59" xfId="0" applyFont="1" applyFill="1" applyBorder="1" applyAlignment="1">
      <alignment horizontal="left" vertical="center" wrapText="1"/>
    </xf>
    <xf numFmtId="0" fontId="41" fillId="31" borderId="59" xfId="0" applyFont="1" applyFill="1" applyBorder="1" applyAlignment="1">
      <alignment horizontal="center" vertical="center" wrapText="1"/>
    </xf>
    <xf numFmtId="0" fontId="42" fillId="31" borderId="76" xfId="0" applyFont="1" applyFill="1" applyBorder="1" applyAlignment="1">
      <alignment horizontal="center" vertical="center" wrapText="1"/>
    </xf>
    <xf numFmtId="0" fontId="41" fillId="31" borderId="62" xfId="0" applyFont="1" applyFill="1" applyBorder="1" applyAlignment="1">
      <alignment horizontal="left" vertical="center" wrapText="1"/>
    </xf>
    <xf numFmtId="0" fontId="42" fillId="31" borderId="77" xfId="0" applyFont="1" applyFill="1" applyBorder="1" applyAlignment="1">
      <alignment horizontal="center" vertical="center" wrapText="1"/>
    </xf>
    <xf numFmtId="0" fontId="41" fillId="32" borderId="59" xfId="0" applyFont="1" applyFill="1" applyBorder="1" applyAlignment="1">
      <alignment horizontal="left" vertical="center" wrapText="1"/>
    </xf>
    <xf numFmtId="0" fontId="41" fillId="32" borderId="59" xfId="0" applyFont="1" applyFill="1" applyBorder="1" applyAlignment="1">
      <alignment horizontal="center" vertical="center" wrapText="1"/>
    </xf>
    <xf numFmtId="0" fontId="42" fillId="32" borderId="76" xfId="0" applyFont="1" applyFill="1" applyBorder="1" applyAlignment="1">
      <alignment horizontal="center" vertical="center"/>
    </xf>
    <xf numFmtId="0" fontId="41" fillId="32" borderId="56" xfId="0" applyFont="1" applyFill="1" applyBorder="1" applyAlignment="1">
      <alignment horizontal="left" vertical="center" wrapText="1"/>
    </xf>
    <xf numFmtId="0" fontId="41" fillId="32" borderId="56" xfId="0" applyFont="1" applyFill="1" applyBorder="1" applyAlignment="1">
      <alignment horizontal="center" vertical="center" wrapText="1"/>
    </xf>
    <xf numFmtId="0" fontId="42" fillId="32" borderId="71" xfId="0" applyFont="1" applyFill="1" applyBorder="1" applyAlignment="1">
      <alignment horizontal="center" vertical="center"/>
    </xf>
    <xf numFmtId="0" fontId="44" fillId="33" borderId="56" xfId="0" applyFont="1" applyFill="1" applyBorder="1" applyAlignment="1">
      <alignment horizontal="left" vertical="center" wrapText="1"/>
    </xf>
    <xf numFmtId="0" fontId="44" fillId="33" borderId="56" xfId="0" applyFont="1" applyFill="1" applyBorder="1" applyAlignment="1">
      <alignment horizontal="center" vertical="center" wrapText="1"/>
    </xf>
    <xf numFmtId="0" fontId="44" fillId="33" borderId="60" xfId="0" applyFont="1" applyFill="1" applyBorder="1" applyAlignment="1">
      <alignment horizontal="left" vertical="center" wrapText="1"/>
    </xf>
    <xf numFmtId="0" fontId="44" fillId="33" borderId="60" xfId="0" applyFont="1" applyFill="1" applyBorder="1" applyAlignment="1">
      <alignment horizontal="center" vertical="center" wrapText="1"/>
    </xf>
    <xf numFmtId="0" fontId="42" fillId="32" borderId="75" xfId="0" applyFont="1" applyFill="1" applyBorder="1" applyAlignment="1">
      <alignment horizontal="center" vertical="center"/>
    </xf>
    <xf numFmtId="0" fontId="0" fillId="2" borderId="6" xfId="0" applyFill="1" applyBorder="1"/>
    <xf numFmtId="0" fontId="0" fillId="2" borderId="11" xfId="0" applyFill="1" applyBorder="1"/>
    <xf numFmtId="0" fontId="41" fillId="28" borderId="61" xfId="0" applyFont="1" applyFill="1" applyBorder="1" applyAlignment="1">
      <alignment horizontal="center" vertical="center" wrapText="1"/>
    </xf>
    <xf numFmtId="0" fontId="41" fillId="28" borderId="61" xfId="0" applyFont="1" applyFill="1" applyBorder="1" applyAlignment="1">
      <alignment horizontal="left" vertical="center" wrapText="1"/>
    </xf>
    <xf numFmtId="0" fontId="42" fillId="28" borderId="78" xfId="0" applyFont="1" applyFill="1" applyBorder="1" applyAlignment="1">
      <alignment horizontal="center" vertical="center" wrapText="1"/>
    </xf>
    <xf numFmtId="0" fontId="42" fillId="27" borderId="81" xfId="0" applyFont="1" applyFill="1" applyBorder="1" applyAlignment="1">
      <alignment horizontal="center" vertical="center"/>
    </xf>
    <xf numFmtId="0" fontId="42" fillId="27" borderId="81" xfId="0" applyFont="1" applyFill="1" applyBorder="1" applyAlignment="1">
      <alignment horizontal="center" vertical="center" wrapText="1"/>
    </xf>
    <xf numFmtId="0" fontId="44" fillId="27" borderId="64" xfId="0" applyFont="1" applyFill="1" applyBorder="1" applyAlignment="1">
      <alignment horizontal="left" vertical="center" wrapText="1"/>
    </xf>
    <xf numFmtId="0" fontId="41" fillId="27" borderId="64" xfId="0" applyFont="1" applyFill="1" applyBorder="1" applyAlignment="1">
      <alignment horizontal="center" vertical="center" wrapText="1"/>
    </xf>
    <xf numFmtId="0" fontId="42" fillId="27" borderId="83" xfId="0" applyFont="1" applyFill="1" applyBorder="1" applyAlignment="1">
      <alignment horizontal="center" vertical="center"/>
    </xf>
    <xf numFmtId="0" fontId="0" fillId="2" borderId="10" xfId="0" applyFill="1" applyBorder="1" applyProtection="1"/>
    <xf numFmtId="0" fontId="7" fillId="14" borderId="6" xfId="1" applyFill="1" applyBorder="1" applyAlignment="1">
      <alignment horizontal="center" vertical="center"/>
    </xf>
    <xf numFmtId="0" fontId="0" fillId="2" borderId="8" xfId="0" applyFill="1" applyBorder="1"/>
    <xf numFmtId="0" fontId="0" fillId="2" borderId="13" xfId="0" applyFill="1" applyBorder="1"/>
    <xf numFmtId="0" fontId="45" fillId="0" borderId="1" xfId="0" applyFont="1" applyBorder="1" applyAlignment="1">
      <alignment horizontal="center" vertical="center" wrapText="1"/>
    </xf>
    <xf numFmtId="0" fontId="45" fillId="0" borderId="1" xfId="0" applyFont="1" applyBorder="1" applyAlignment="1">
      <alignment vertical="center"/>
    </xf>
    <xf numFmtId="167" fontId="45" fillId="34" borderId="1" xfId="0" applyNumberFormat="1" applyFont="1" applyFill="1" applyBorder="1" applyAlignment="1">
      <alignment horizontal="center" vertical="center"/>
    </xf>
    <xf numFmtId="0" fontId="45" fillId="0" borderId="1" xfId="0" applyFont="1" applyBorder="1" applyAlignment="1">
      <alignment horizontal="left" vertical="center" wrapText="1"/>
    </xf>
    <xf numFmtId="167" fontId="45" fillId="34" borderId="1" xfId="0" applyNumberFormat="1" applyFont="1" applyFill="1" applyBorder="1" applyAlignment="1">
      <alignment horizontal="center" vertical="center" wrapText="1"/>
    </xf>
    <xf numFmtId="0" fontId="46" fillId="0" borderId="1" xfId="0" applyFont="1" applyBorder="1" applyAlignment="1">
      <alignment horizontal="center" vertical="center" wrapText="1"/>
    </xf>
    <xf numFmtId="167" fontId="45" fillId="35" borderId="1" xfId="0" applyNumberFormat="1" applyFont="1" applyFill="1" applyBorder="1" applyAlignment="1">
      <alignment horizontal="center" vertical="center"/>
    </xf>
    <xf numFmtId="0" fontId="45" fillId="0" borderId="16" xfId="0" applyFont="1" applyBorder="1" applyAlignment="1">
      <alignment horizontal="center" vertical="center" wrapText="1"/>
    </xf>
    <xf numFmtId="0" fontId="45" fillId="0" borderId="16" xfId="0" applyFont="1" applyBorder="1" applyAlignment="1">
      <alignment vertical="center"/>
    </xf>
    <xf numFmtId="167" fontId="45" fillId="34" borderId="16" xfId="0" applyNumberFormat="1" applyFont="1" applyFill="1" applyBorder="1" applyAlignment="1">
      <alignment horizontal="center" vertical="center"/>
    </xf>
    <xf numFmtId="9" fontId="38" fillId="0" borderId="20" xfId="0" applyNumberFormat="1" applyFont="1" applyBorder="1" applyAlignment="1">
      <alignment horizontal="center" vertical="center"/>
    </xf>
    <xf numFmtId="9" fontId="38" fillId="0" borderId="21" xfId="0" applyNumberFormat="1" applyFont="1" applyBorder="1" applyAlignment="1">
      <alignment horizontal="center" vertical="center"/>
    </xf>
    <xf numFmtId="0" fontId="45" fillId="0" borderId="23" xfId="0" applyFont="1" applyBorder="1" applyAlignment="1">
      <alignment horizontal="left" vertical="center" wrapText="1"/>
    </xf>
    <xf numFmtId="0" fontId="45" fillId="0" borderId="23" xfId="0" applyFont="1" applyBorder="1" applyAlignment="1">
      <alignment horizontal="center" vertical="center" wrapText="1"/>
    </xf>
    <xf numFmtId="167" fontId="45" fillId="35" borderId="23" xfId="0" applyNumberFormat="1" applyFont="1" applyFill="1" applyBorder="1" applyAlignment="1">
      <alignment horizontal="center" vertical="center"/>
    </xf>
    <xf numFmtId="9" fontId="38" fillId="0" borderId="24" xfId="0" applyNumberFormat="1" applyFont="1" applyBorder="1" applyAlignment="1">
      <alignment horizontal="center" vertical="center"/>
    </xf>
    <xf numFmtId="0" fontId="45" fillId="0" borderId="2" xfId="0" applyFont="1" applyBorder="1" applyAlignment="1">
      <alignment horizontal="left" vertical="center" wrapText="1"/>
    </xf>
    <xf numFmtId="0" fontId="45" fillId="0" borderId="2" xfId="0" applyFont="1" applyBorder="1" applyAlignment="1">
      <alignment horizontal="center" vertical="center" wrapText="1"/>
    </xf>
    <xf numFmtId="167" fontId="45" fillId="35" borderId="2" xfId="0" applyNumberFormat="1" applyFont="1" applyFill="1" applyBorder="1" applyAlignment="1">
      <alignment horizontal="center" vertical="center"/>
    </xf>
    <xf numFmtId="9" fontId="38" fillId="0" borderId="41" xfId="0" applyNumberFormat="1" applyFont="1" applyBorder="1" applyAlignment="1">
      <alignment horizontal="center" vertical="center"/>
    </xf>
    <xf numFmtId="167" fontId="45" fillId="35" borderId="1" xfId="0" applyNumberFormat="1" applyFont="1" applyFill="1" applyBorder="1" applyAlignment="1">
      <alignment horizontal="center" vertical="center" wrapText="1"/>
    </xf>
    <xf numFmtId="0" fontId="45" fillId="0" borderId="16" xfId="0" applyFont="1" applyBorder="1" applyAlignment="1">
      <alignment horizontal="left" vertical="center" wrapText="1"/>
    </xf>
    <xf numFmtId="167" fontId="45" fillId="35" borderId="16" xfId="0" applyNumberFormat="1" applyFont="1" applyFill="1" applyBorder="1" applyAlignment="1">
      <alignment horizontal="center" vertical="center"/>
    </xf>
    <xf numFmtId="0" fontId="45" fillId="35" borderId="2" xfId="0" applyFont="1" applyFill="1" applyBorder="1" applyAlignment="1">
      <alignment horizontal="center" vertical="center" wrapText="1"/>
    </xf>
    <xf numFmtId="167" fontId="45" fillId="35" borderId="2" xfId="0" applyNumberFormat="1" applyFont="1" applyFill="1" applyBorder="1" applyAlignment="1">
      <alignment horizontal="center" vertical="center" wrapText="1"/>
    </xf>
    <xf numFmtId="0" fontId="45" fillId="0" borderId="1" xfId="0" applyFont="1" applyBorder="1" applyAlignment="1">
      <alignment vertical="center" wrapText="1"/>
    </xf>
    <xf numFmtId="0" fontId="42" fillId="0" borderId="1" xfId="0" applyFont="1" applyBorder="1" applyAlignment="1">
      <alignment horizontal="center" vertical="center" wrapText="1"/>
    </xf>
    <xf numFmtId="0" fontId="45" fillId="0" borderId="16" xfId="0" applyFont="1" applyBorder="1" applyAlignment="1">
      <alignment vertical="center" wrapText="1"/>
    </xf>
    <xf numFmtId="167" fontId="45" fillId="34" borderId="23" xfId="0" applyNumberFormat="1" applyFont="1" applyFill="1" applyBorder="1" applyAlignment="1">
      <alignment horizontal="center" vertical="center" wrapText="1"/>
    </xf>
    <xf numFmtId="0" fontId="17" fillId="0" borderId="0" xfId="0" applyFont="1" applyBorder="1" applyAlignment="1" applyProtection="1">
      <alignment horizontal="left"/>
    </xf>
    <xf numFmtId="0" fontId="1" fillId="0" borderId="0" xfId="0" applyFont="1" applyFill="1" applyBorder="1" applyAlignment="1" applyProtection="1">
      <alignment horizontal="center" vertical="center" wrapText="1"/>
    </xf>
    <xf numFmtId="0" fontId="2" fillId="0" borderId="0" xfId="0" applyFont="1" applyBorder="1" applyAlignment="1" applyProtection="1">
      <alignment horizontal="center" vertical="center" wrapText="1"/>
    </xf>
    <xf numFmtId="10" fontId="38" fillId="0" borderId="16" xfId="0" applyNumberFormat="1" applyFont="1" applyBorder="1" applyAlignment="1">
      <alignment horizontal="center" vertical="center"/>
    </xf>
    <xf numFmtId="0" fontId="31" fillId="0" borderId="1" xfId="0" applyFont="1" applyBorder="1" applyAlignment="1" applyProtection="1">
      <alignment horizontal="center" vertical="center"/>
    </xf>
    <xf numFmtId="0" fontId="31" fillId="0" borderId="1" xfId="0" applyFont="1" applyBorder="1" applyAlignment="1" applyProtection="1">
      <alignment horizontal="center" vertical="center" wrapText="1"/>
    </xf>
    <xf numFmtId="0" fontId="34" fillId="36" borderId="29"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1" fillId="0" borderId="16" xfId="0" applyFont="1" applyBorder="1" applyAlignment="1" applyProtection="1">
      <alignment horizontal="center" vertical="center"/>
    </xf>
    <xf numFmtId="0" fontId="31" fillId="0" borderId="20" xfId="0" applyFont="1" applyBorder="1" applyProtection="1"/>
    <xf numFmtId="0" fontId="31" fillId="0" borderId="21" xfId="0" applyFont="1" applyBorder="1" applyProtection="1"/>
    <xf numFmtId="0" fontId="31" fillId="0" borderId="23" xfId="0" applyFont="1" applyBorder="1" applyAlignment="1" applyProtection="1">
      <alignment horizontal="center" vertical="center"/>
    </xf>
    <xf numFmtId="0" fontId="31" fillId="0" borderId="24" xfId="0" applyFont="1" applyBorder="1" applyProtection="1"/>
    <xf numFmtId="0" fontId="31" fillId="0" borderId="2" xfId="0" applyFont="1" applyBorder="1" applyAlignment="1" applyProtection="1">
      <alignment horizontal="center" vertical="center"/>
    </xf>
    <xf numFmtId="0" fontId="31" fillId="0" borderId="41" xfId="0" applyFont="1" applyBorder="1" applyProtection="1"/>
    <xf numFmtId="14" fontId="35" fillId="3" borderId="19" xfId="0" applyNumberFormat="1" applyFont="1" applyFill="1" applyBorder="1" applyAlignment="1" applyProtection="1">
      <alignment horizontal="center" vertical="center" wrapText="1"/>
    </xf>
    <xf numFmtId="166" fontId="38" fillId="0" borderId="32" xfId="0" applyNumberFormat="1" applyFont="1" applyBorder="1" applyAlignment="1">
      <alignment horizontal="center" vertical="center"/>
    </xf>
    <xf numFmtId="0" fontId="37" fillId="0" borderId="2" xfId="0" applyFont="1" applyBorder="1" applyAlignment="1" applyProtection="1">
      <alignment horizontal="center" vertical="center" wrapText="1" readingOrder="1"/>
    </xf>
    <xf numFmtId="0" fontId="4" fillId="8" borderId="67" xfId="0" applyFont="1" applyFill="1" applyBorder="1" applyAlignment="1" applyProtection="1">
      <alignment horizontal="center" vertical="center" wrapText="1"/>
    </xf>
    <xf numFmtId="166" fontId="15" fillId="2" borderId="41" xfId="3" applyNumberFormat="1" applyFont="1" applyFill="1" applyBorder="1" applyAlignment="1" applyProtection="1">
      <alignment horizontal="center" vertical="center"/>
    </xf>
    <xf numFmtId="0" fontId="23" fillId="5" borderId="27" xfId="0" applyFont="1" applyFill="1" applyBorder="1" applyAlignment="1" applyProtection="1">
      <alignment horizontal="center" vertical="center" wrapText="1" readingOrder="1"/>
    </xf>
    <xf numFmtId="9" fontId="23" fillId="5" borderId="30" xfId="3" applyFont="1" applyFill="1" applyBorder="1" applyAlignment="1" applyProtection="1">
      <alignment horizontal="center" vertical="center" wrapText="1" readingOrder="1"/>
    </xf>
    <xf numFmtId="49" fontId="31" fillId="37" borderId="15" xfId="0" applyNumberFormat="1" applyFont="1" applyFill="1" applyBorder="1" applyAlignment="1" applyProtection="1">
      <alignment horizontal="center" vertical="center"/>
      <protection locked="0"/>
    </xf>
    <xf numFmtId="49" fontId="31" fillId="37" borderId="14" xfId="0" applyNumberFormat="1" applyFont="1" applyFill="1" applyBorder="1" applyAlignment="1" applyProtection="1">
      <alignment horizontal="center" vertical="center"/>
      <protection locked="0"/>
    </xf>
    <xf numFmtId="49" fontId="31" fillId="37" borderId="1" xfId="0" applyNumberFormat="1" applyFont="1" applyFill="1" applyBorder="1" applyAlignment="1" applyProtection="1">
      <alignment horizontal="center" vertical="center"/>
      <protection locked="0"/>
    </xf>
    <xf numFmtId="49" fontId="31" fillId="37" borderId="67" xfId="0" applyNumberFormat="1" applyFont="1" applyFill="1" applyBorder="1" applyAlignment="1" applyProtection="1">
      <alignment horizontal="center" vertical="center"/>
      <protection locked="0"/>
    </xf>
    <xf numFmtId="0" fontId="31" fillId="0" borderId="0" xfId="0" applyFont="1" applyAlignment="1" applyProtection="1">
      <alignment horizontal="center"/>
    </xf>
    <xf numFmtId="166" fontId="31" fillId="0" borderId="26" xfId="0" applyNumberFormat="1" applyFont="1" applyBorder="1" applyAlignment="1" applyProtection="1">
      <alignment horizontal="center" vertical="center"/>
    </xf>
    <xf numFmtId="166" fontId="51" fillId="0" borderId="8" xfId="0" applyNumberFormat="1" applyFont="1" applyBorder="1" applyAlignment="1" applyProtection="1">
      <alignment horizontal="center" vertical="center"/>
    </xf>
    <xf numFmtId="166" fontId="51" fillId="0" borderId="13" xfId="0" applyNumberFormat="1" applyFont="1" applyBorder="1" applyAlignment="1" applyProtection="1">
      <alignment horizontal="center" vertical="center"/>
    </xf>
    <xf numFmtId="14" fontId="12" fillId="21" borderId="25" xfId="0" applyNumberFormat="1" applyFont="1" applyFill="1" applyBorder="1" applyAlignment="1" applyProtection="1">
      <alignment horizontal="center" vertical="center" wrapText="1"/>
    </xf>
    <xf numFmtId="9" fontId="17" fillId="2" borderId="43" xfId="3" applyNumberFormat="1" applyFont="1" applyFill="1" applyBorder="1" applyAlignment="1" applyProtection="1">
      <alignment horizontal="center" vertical="center" wrapText="1"/>
    </xf>
    <xf numFmtId="9" fontId="17" fillId="2" borderId="47" xfId="3" applyNumberFormat="1" applyFont="1" applyFill="1" applyBorder="1" applyAlignment="1" applyProtection="1">
      <alignment horizontal="center" vertical="center" wrapText="1"/>
    </xf>
    <xf numFmtId="10" fontId="15" fillId="23" borderId="3" xfId="3" applyNumberFormat="1" applyFont="1" applyFill="1" applyBorder="1" applyAlignment="1" applyProtection="1">
      <alignment horizontal="center" vertical="center"/>
    </xf>
    <xf numFmtId="0" fontId="14" fillId="0" borderId="9" xfId="0" applyFont="1" applyBorder="1"/>
    <xf numFmtId="10" fontId="18" fillId="0" borderId="20" xfId="0" applyNumberFormat="1" applyFont="1" applyBorder="1" applyAlignment="1">
      <alignment horizontal="center" vertical="center"/>
    </xf>
    <xf numFmtId="0" fontId="41" fillId="27" borderId="61" xfId="0" applyFont="1" applyFill="1" applyBorder="1" applyAlignment="1">
      <alignment horizontal="center" vertical="center" wrapText="1"/>
    </xf>
    <xf numFmtId="0" fontId="41" fillId="27" borderId="61" xfId="0" applyFont="1" applyFill="1" applyBorder="1" applyAlignment="1">
      <alignment horizontal="left" vertical="center" wrapText="1"/>
    </xf>
    <xf numFmtId="0" fontId="42" fillId="27" borderId="82" xfId="0" applyFont="1" applyFill="1" applyBorder="1" applyAlignment="1">
      <alignment horizontal="center" vertical="center"/>
    </xf>
    <xf numFmtId="0" fontId="4" fillId="4" borderId="26"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4" fillId="4" borderId="30" xfId="0" applyFont="1" applyFill="1" applyBorder="1" applyAlignment="1" applyProtection="1">
      <alignment horizontal="center" vertical="center" wrapText="1"/>
    </xf>
    <xf numFmtId="0" fontId="31" fillId="26" borderId="0" xfId="0" applyFont="1" applyFill="1" applyBorder="1"/>
    <xf numFmtId="0" fontId="5" fillId="3" borderId="1" xfId="0" applyFont="1" applyFill="1" applyBorder="1" applyAlignment="1">
      <alignment horizontal="center" vertical="center" wrapText="1"/>
    </xf>
    <xf numFmtId="0" fontId="42" fillId="27" borderId="71" xfId="0" applyFont="1" applyFill="1" applyBorder="1" applyAlignment="1">
      <alignment horizontal="center" vertical="center"/>
    </xf>
    <xf numFmtId="0" fontId="52" fillId="0" borderId="1" xfId="0" applyFont="1" applyFill="1" applyBorder="1" applyAlignment="1">
      <alignment horizontal="center" vertical="center" wrapText="1"/>
    </xf>
    <xf numFmtId="0" fontId="29" fillId="0" borderId="1" xfId="0" applyFont="1" applyFill="1" applyBorder="1" applyAlignment="1">
      <alignment wrapText="1"/>
    </xf>
    <xf numFmtId="0" fontId="29" fillId="0" borderId="1" xfId="0" applyFont="1" applyFill="1" applyBorder="1" applyAlignment="1"/>
    <xf numFmtId="0" fontId="52" fillId="0" borderId="1" xfId="0" applyFont="1" applyFill="1" applyBorder="1" applyAlignment="1">
      <alignment vertical="center" wrapText="1"/>
    </xf>
    <xf numFmtId="0" fontId="42" fillId="27" borderId="71" xfId="0" applyFont="1" applyFill="1" applyBorder="1" applyAlignment="1">
      <alignment horizontal="center" vertical="center" wrapText="1"/>
    </xf>
    <xf numFmtId="0" fontId="53" fillId="0" borderId="1" xfId="0" applyFont="1" applyFill="1" applyBorder="1" applyAlignment="1">
      <alignment vertical="center" wrapText="1"/>
    </xf>
    <xf numFmtId="0" fontId="42" fillId="27" borderId="75" xfId="0" applyFont="1" applyFill="1" applyBorder="1" applyAlignment="1">
      <alignment horizontal="center" vertical="center"/>
    </xf>
    <xf numFmtId="0" fontId="42" fillId="28" borderId="76" xfId="0" applyFont="1" applyFill="1" applyBorder="1" applyAlignment="1">
      <alignment horizontal="center" vertical="center" wrapText="1"/>
    </xf>
    <xf numFmtId="0" fontId="54" fillId="0" borderId="1" xfId="0" applyFont="1" applyFill="1" applyBorder="1" applyAlignment="1">
      <alignment vertical="center" wrapText="1"/>
    </xf>
    <xf numFmtId="0" fontId="42" fillId="29" borderId="77" xfId="0" applyFont="1" applyFill="1" applyBorder="1" applyAlignment="1">
      <alignment horizontal="center" vertical="center"/>
    </xf>
    <xf numFmtId="0" fontId="29" fillId="0" borderId="2" xfId="0" applyFont="1" applyFill="1" applyBorder="1" applyAlignment="1"/>
    <xf numFmtId="0" fontId="42" fillId="29" borderId="1" xfId="0" applyFont="1" applyFill="1" applyBorder="1" applyAlignment="1">
      <alignment horizontal="center" vertical="center" wrapText="1"/>
    </xf>
    <xf numFmtId="0" fontId="42" fillId="29" borderId="1" xfId="0" applyFont="1" applyFill="1" applyBorder="1" applyAlignment="1">
      <alignment horizontal="center" vertical="center"/>
    </xf>
    <xf numFmtId="0" fontId="0" fillId="0" borderId="1" xfId="0" applyBorder="1" applyAlignment="1">
      <alignment wrapText="1"/>
    </xf>
    <xf numFmtId="0" fontId="42" fillId="29" borderId="78" xfId="0" applyFont="1" applyFill="1" applyBorder="1" applyAlignment="1">
      <alignment horizontal="center" vertical="center"/>
    </xf>
    <xf numFmtId="0" fontId="29" fillId="0" borderId="66" xfId="0" applyFont="1" applyFill="1" applyBorder="1" applyAlignment="1">
      <alignment wrapText="1"/>
    </xf>
    <xf numFmtId="166" fontId="45" fillId="0" borderId="76" xfId="0" applyNumberFormat="1" applyFont="1" applyBorder="1" applyAlignment="1">
      <alignment horizontal="center" vertical="center"/>
    </xf>
    <xf numFmtId="0" fontId="45" fillId="0" borderId="88" xfId="0" applyFont="1" applyBorder="1" applyAlignment="1">
      <alignment horizontal="left" vertical="center" wrapText="1"/>
    </xf>
    <xf numFmtId="0" fontId="45" fillId="0" borderId="89" xfId="0" applyFont="1" applyBorder="1" applyAlignment="1">
      <alignment horizontal="center" vertical="center" wrapText="1"/>
    </xf>
    <xf numFmtId="0" fontId="45" fillId="0" borderId="90" xfId="0" applyFont="1" applyBorder="1" applyAlignment="1">
      <alignment horizontal="left" vertical="center" wrapText="1"/>
    </xf>
    <xf numFmtId="0" fontId="45" fillId="0" borderId="91" xfId="0" applyFont="1" applyBorder="1" applyAlignment="1">
      <alignment horizontal="left" vertical="center"/>
    </xf>
    <xf numFmtId="0" fontId="45" fillId="0" borderId="92" xfId="0" applyFont="1" applyBorder="1" applyAlignment="1">
      <alignment horizontal="left" vertical="center" wrapText="1"/>
    </xf>
    <xf numFmtId="0" fontId="5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5" fillId="0" borderId="79" xfId="0" applyFont="1" applyBorder="1" applyAlignment="1">
      <alignment horizontal="left" vertical="center" wrapText="1"/>
    </xf>
    <xf numFmtId="0" fontId="45" fillId="0" borderId="89" xfId="0" applyFont="1" applyBorder="1" applyAlignment="1">
      <alignment horizontal="left" vertical="center" wrapText="1"/>
    </xf>
    <xf numFmtId="0" fontId="46" fillId="0" borderId="89" xfId="0" applyFont="1" applyBorder="1" applyAlignment="1">
      <alignment horizontal="left" vertical="center" wrapText="1"/>
    </xf>
    <xf numFmtId="49" fontId="31" fillId="37" borderId="93" xfId="0" applyNumberFormat="1" applyFont="1" applyFill="1" applyBorder="1" applyAlignment="1" applyProtection="1">
      <alignment horizontal="center" vertical="center"/>
      <protection locked="0"/>
    </xf>
    <xf numFmtId="0" fontId="45" fillId="0" borderId="90" xfId="0" applyFont="1" applyBorder="1" applyAlignment="1">
      <alignment horizontal="center" vertical="center"/>
    </xf>
    <xf numFmtId="0" fontId="45" fillId="0" borderId="94" xfId="0" applyFont="1" applyBorder="1" applyAlignment="1">
      <alignment horizontal="left" vertical="center" wrapText="1"/>
    </xf>
    <xf numFmtId="0" fontId="45" fillId="0" borderId="89" xfId="0" applyFont="1" applyBorder="1" applyAlignment="1">
      <alignment vertical="center" wrapText="1"/>
    </xf>
    <xf numFmtId="0" fontId="45" fillId="0" borderId="95" xfId="0" applyFont="1" applyBorder="1" applyAlignment="1">
      <alignment vertical="center" wrapText="1"/>
    </xf>
    <xf numFmtId="0" fontId="57" fillId="0" borderId="89" xfId="0" applyFont="1" applyBorder="1" applyAlignment="1">
      <alignment horizontal="left" vertical="center" wrapText="1"/>
    </xf>
    <xf numFmtId="49" fontId="31" fillId="37" borderId="45" xfId="0" applyNumberFormat="1" applyFont="1" applyFill="1" applyBorder="1" applyAlignment="1" applyProtection="1">
      <alignment horizontal="center" vertical="center"/>
      <protection locked="0"/>
    </xf>
    <xf numFmtId="10" fontId="38" fillId="0" borderId="1" xfId="0" applyNumberFormat="1" applyFont="1" applyBorder="1" applyAlignment="1">
      <alignment horizontal="center" vertical="center"/>
    </xf>
    <xf numFmtId="10" fontId="18" fillId="0" borderId="41" xfId="0" applyNumberFormat="1" applyFont="1" applyBorder="1" applyAlignment="1">
      <alignment horizontal="center" vertical="center"/>
    </xf>
    <xf numFmtId="0" fontId="28" fillId="0" borderId="16" xfId="0" applyFont="1" applyBorder="1" applyAlignment="1">
      <alignment horizontal="center" vertical="center" wrapText="1"/>
    </xf>
    <xf numFmtId="0" fontId="55" fillId="0" borderId="93" xfId="0" applyFont="1" applyBorder="1" applyAlignment="1">
      <alignment horizontal="left" vertical="center" wrapText="1"/>
    </xf>
    <xf numFmtId="166" fontId="31" fillId="0" borderId="96" xfId="0" applyNumberFormat="1" applyFont="1" applyBorder="1" applyAlignment="1" applyProtection="1">
      <alignment horizontal="center" vertical="center"/>
    </xf>
    <xf numFmtId="0" fontId="42" fillId="0" borderId="62" xfId="0" applyFont="1" applyBorder="1" applyAlignment="1">
      <alignment horizontal="left" vertical="center" wrapText="1"/>
    </xf>
    <xf numFmtId="0" fontId="31" fillId="0" borderId="21" xfId="0" applyFont="1" applyBorder="1" applyAlignment="1" applyProtection="1">
      <alignment wrapText="1"/>
    </xf>
    <xf numFmtId="0" fontId="0" fillId="0" borderId="0" xfId="0"/>
    <xf numFmtId="0" fontId="38" fillId="0" borderId="89" xfId="0" applyFont="1" applyBorder="1" applyAlignment="1">
      <alignment vertical="center" wrapText="1"/>
    </xf>
    <xf numFmtId="0" fontId="60" fillId="0" borderId="0" xfId="0" applyFont="1"/>
    <xf numFmtId="14" fontId="45" fillId="35" borderId="2" xfId="0" applyNumberFormat="1" applyFont="1" applyFill="1" applyBorder="1" applyAlignment="1">
      <alignment horizontal="center" vertical="center" wrapText="1"/>
    </xf>
    <xf numFmtId="0" fontId="0" fillId="0" borderId="0" xfId="0"/>
    <xf numFmtId="0" fontId="7" fillId="0" borderId="0" xfId="1"/>
    <xf numFmtId="0" fontId="6" fillId="0" borderId="0" xfId="1" applyFont="1" applyAlignment="1"/>
    <xf numFmtId="0" fontId="9" fillId="2" borderId="0" xfId="0" applyFont="1" applyFill="1" applyBorder="1" applyAlignment="1" applyProtection="1">
      <alignment horizontal="center" vertical="center" wrapText="1"/>
      <protection locked="0"/>
    </xf>
    <xf numFmtId="49" fontId="31" fillId="37" borderId="1" xfId="0" applyNumberFormat="1" applyFont="1" applyFill="1" applyBorder="1" applyAlignment="1" applyProtection="1">
      <alignment horizontal="center" vertical="center"/>
      <protection locked="0"/>
    </xf>
    <xf numFmtId="14" fontId="12" fillId="21" borderId="25" xfId="0" applyNumberFormat="1" applyFont="1" applyFill="1" applyBorder="1" applyAlignment="1" applyProtection="1">
      <alignment horizontal="center" vertical="center" wrapText="1"/>
    </xf>
    <xf numFmtId="9" fontId="38" fillId="0" borderId="2" xfId="0" applyNumberFormat="1" applyFont="1" applyBorder="1" applyAlignment="1">
      <alignment horizontal="center" vertical="center"/>
    </xf>
    <xf numFmtId="9" fontId="38" fillId="0" borderId="1" xfId="0" applyNumberFormat="1" applyFont="1" applyBorder="1" applyAlignment="1">
      <alignment horizontal="center" vertical="center"/>
    </xf>
    <xf numFmtId="0" fontId="34" fillId="36" borderId="29"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0" fillId="0" borderId="0" xfId="0" applyFont="1" applyBorder="1" applyAlignment="1" applyProtection="1">
      <alignment horizontal="center" wrapText="1"/>
    </xf>
    <xf numFmtId="0" fontId="0" fillId="0" borderId="0" xfId="0"/>
    <xf numFmtId="0" fontId="61" fillId="2" borderId="0" xfId="0" applyFont="1" applyFill="1" applyAlignment="1">
      <alignment horizontal="left" vertical="center" wrapText="1"/>
    </xf>
    <xf numFmtId="0" fontId="61" fillId="2" borderId="0" xfId="0" applyFont="1" applyFill="1" applyBorder="1" applyAlignment="1" applyProtection="1">
      <alignment horizontal="left" vertical="center" wrapText="1"/>
      <protection locked="0"/>
    </xf>
    <xf numFmtId="0" fontId="62" fillId="27" borderId="59" xfId="0" applyFont="1" applyFill="1" applyBorder="1" applyAlignment="1">
      <alignment horizontal="center" vertical="center" wrapText="1"/>
    </xf>
    <xf numFmtId="0" fontId="6" fillId="2" borderId="21" xfId="0" applyFont="1" applyFill="1" applyBorder="1" applyAlignment="1" applyProtection="1">
      <alignment horizontal="center" vertical="center" wrapText="1"/>
      <protection locked="0"/>
    </xf>
    <xf numFmtId="0" fontId="62" fillId="27" borderId="56" xfId="0" applyFont="1" applyFill="1" applyBorder="1" applyAlignment="1">
      <alignment horizontal="center" vertical="center" wrapText="1"/>
    </xf>
    <xf numFmtId="0" fontId="64" fillId="27" borderId="56" xfId="0" applyFont="1" applyFill="1" applyBorder="1" applyAlignment="1">
      <alignment horizontal="center" vertical="center" wrapText="1"/>
    </xf>
    <xf numFmtId="0" fontId="62" fillId="27" borderId="62" xfId="0" applyFont="1" applyFill="1" applyBorder="1" applyAlignment="1">
      <alignment vertical="center" wrapText="1"/>
    </xf>
    <xf numFmtId="0" fontId="62" fillId="27" borderId="61" xfId="0" applyFont="1" applyFill="1" applyBorder="1" applyAlignment="1">
      <alignment vertical="center" wrapText="1"/>
    </xf>
    <xf numFmtId="0" fontId="6" fillId="2" borderId="24" xfId="0" applyFont="1" applyFill="1" applyBorder="1" applyAlignment="1" applyProtection="1">
      <alignment horizontal="center" vertical="center" wrapText="1"/>
      <protection locked="0"/>
    </xf>
    <xf numFmtId="0" fontId="62" fillId="28" borderId="61" xfId="0" applyFont="1" applyFill="1" applyBorder="1" applyAlignment="1">
      <alignment horizontal="center" vertical="center" wrapText="1"/>
    </xf>
    <xf numFmtId="0" fontId="6" fillId="2" borderId="20" xfId="0" applyFont="1" applyFill="1" applyBorder="1" applyAlignment="1" applyProtection="1">
      <alignment horizontal="center" vertical="center" wrapText="1"/>
      <protection locked="0"/>
    </xf>
    <xf numFmtId="0" fontId="62" fillId="28" borderId="56" xfId="0" applyFont="1" applyFill="1" applyBorder="1" applyAlignment="1">
      <alignment horizontal="center" vertical="center" wrapText="1"/>
    </xf>
    <xf numFmtId="0" fontId="62" fillId="28" borderId="62" xfId="0" applyFont="1" applyFill="1" applyBorder="1" applyAlignment="1">
      <alignment horizontal="center" vertical="center" wrapText="1"/>
    </xf>
    <xf numFmtId="0" fontId="62" fillId="30" borderId="59" xfId="0" applyFont="1" applyFill="1" applyBorder="1" applyAlignment="1">
      <alignment horizontal="center" vertical="center" wrapText="1"/>
    </xf>
    <xf numFmtId="0" fontId="62" fillId="30" borderId="65" xfId="0" applyFont="1" applyFill="1" applyBorder="1" applyAlignment="1">
      <alignment horizontal="center" vertical="center" wrapText="1"/>
    </xf>
    <xf numFmtId="0" fontId="67" fillId="0" borderId="16" xfId="0" applyFont="1" applyBorder="1" applyAlignment="1">
      <alignment horizontal="center" vertical="center" wrapText="1"/>
    </xf>
    <xf numFmtId="0" fontId="67" fillId="0" borderId="16" xfId="0" applyFont="1" applyBorder="1" applyAlignment="1">
      <alignment vertical="center"/>
    </xf>
    <xf numFmtId="167" fontId="67" fillId="34" borderId="16" xfId="0" applyNumberFormat="1" applyFont="1" applyFill="1" applyBorder="1" applyAlignment="1">
      <alignment horizontal="center" vertical="center"/>
    </xf>
    <xf numFmtId="0" fontId="67" fillId="0" borderId="1" xfId="0" applyFont="1" applyBorder="1" applyAlignment="1">
      <alignment horizontal="left" vertical="center" wrapText="1"/>
    </xf>
    <xf numFmtId="0" fontId="67" fillId="0" borderId="1" xfId="0" applyFont="1" applyBorder="1" applyAlignment="1">
      <alignment vertical="center"/>
    </xf>
    <xf numFmtId="167" fontId="67" fillId="34" borderId="1" xfId="0" applyNumberFormat="1" applyFont="1" applyFill="1" applyBorder="1" applyAlignment="1">
      <alignment horizontal="center" vertical="center"/>
    </xf>
    <xf numFmtId="167" fontId="67" fillId="34" borderId="1" xfId="0" applyNumberFormat="1" applyFont="1" applyFill="1" applyBorder="1" applyAlignment="1">
      <alignment horizontal="center" vertical="center" wrapText="1"/>
    </xf>
    <xf numFmtId="0" fontId="66" fillId="0" borderId="1" xfId="0" applyFont="1" applyBorder="1" applyAlignment="1">
      <alignment horizontal="center" vertical="center" wrapText="1"/>
    </xf>
    <xf numFmtId="0" fontId="67" fillId="0" borderId="1" xfId="0" applyFont="1" applyBorder="1" applyAlignment="1">
      <alignment horizontal="center" vertical="center" wrapText="1"/>
    </xf>
    <xf numFmtId="167" fontId="67" fillId="35" borderId="1" xfId="0" applyNumberFormat="1" applyFont="1" applyFill="1" applyBorder="1" applyAlignment="1">
      <alignment horizontal="center" vertical="center"/>
    </xf>
    <xf numFmtId="0" fontId="67" fillId="0" borderId="23" xfId="0" applyFont="1" applyBorder="1" applyAlignment="1">
      <alignment horizontal="left" vertical="center" wrapText="1"/>
    </xf>
    <xf numFmtId="0" fontId="67" fillId="0" borderId="23" xfId="0" applyFont="1" applyBorder="1" applyAlignment="1">
      <alignment horizontal="center" vertical="center" wrapText="1"/>
    </xf>
    <xf numFmtId="167" fontId="67" fillId="35" borderId="23" xfId="0" applyNumberFormat="1" applyFont="1" applyFill="1" applyBorder="1" applyAlignment="1">
      <alignment horizontal="center" vertical="center"/>
    </xf>
    <xf numFmtId="49" fontId="31" fillId="37" borderId="22" xfId="0" applyNumberFormat="1" applyFont="1" applyFill="1" applyBorder="1" applyAlignment="1" applyProtection="1">
      <alignment horizontal="center" vertical="center"/>
      <protection locked="0"/>
    </xf>
    <xf numFmtId="0" fontId="67" fillId="0" borderId="16" xfId="0" applyFont="1" applyBorder="1" applyAlignment="1">
      <alignment horizontal="left" vertical="center" wrapText="1"/>
    </xf>
    <xf numFmtId="167" fontId="67" fillId="35" borderId="16" xfId="0" applyNumberFormat="1" applyFont="1" applyFill="1" applyBorder="1" applyAlignment="1">
      <alignment horizontal="center" vertical="center"/>
    </xf>
    <xf numFmtId="167" fontId="67" fillId="35" borderId="1" xfId="0" applyNumberFormat="1" applyFont="1" applyFill="1" applyBorder="1" applyAlignment="1">
      <alignment horizontal="center" vertical="center" wrapText="1"/>
    </xf>
    <xf numFmtId="0" fontId="67" fillId="0" borderId="2" xfId="0" applyFont="1" applyBorder="1" applyAlignment="1">
      <alignment horizontal="left" vertical="center" wrapText="1"/>
    </xf>
    <xf numFmtId="0" fontId="67" fillId="0" borderId="2" xfId="0" applyFont="1" applyBorder="1" applyAlignment="1">
      <alignment horizontal="center" vertical="center" wrapText="1"/>
    </xf>
    <xf numFmtId="0" fontId="67" fillId="35" borderId="2" xfId="0" applyFont="1" applyFill="1" applyBorder="1" applyAlignment="1">
      <alignment horizontal="center" vertical="center" wrapText="1"/>
    </xf>
    <xf numFmtId="167" fontId="67" fillId="35" borderId="2" xfId="0" applyNumberFormat="1" applyFont="1" applyFill="1" applyBorder="1" applyAlignment="1">
      <alignment horizontal="center" vertical="center" wrapText="1"/>
    </xf>
    <xf numFmtId="0" fontId="67" fillId="0" borderId="16" xfId="0" applyFont="1" applyBorder="1" applyAlignment="1">
      <alignment vertical="center" wrapText="1"/>
    </xf>
    <xf numFmtId="0" fontId="67" fillId="0" borderId="1" xfId="0" applyFont="1" applyBorder="1" applyAlignment="1">
      <alignment vertical="center" wrapText="1"/>
    </xf>
    <xf numFmtId="0" fontId="65" fillId="0" borderId="1" xfId="0" applyFont="1" applyBorder="1" applyAlignment="1">
      <alignment horizontal="center" vertical="center" wrapText="1"/>
    </xf>
    <xf numFmtId="167" fontId="67" fillId="34" borderId="23" xfId="0" applyNumberFormat="1" applyFont="1" applyFill="1" applyBorder="1" applyAlignment="1">
      <alignment horizontal="center" vertical="center" wrapText="1"/>
    </xf>
    <xf numFmtId="9" fontId="17" fillId="2" borderId="43" xfId="3" applyNumberFormat="1" applyFont="1" applyFill="1" applyBorder="1" applyAlignment="1" applyProtection="1">
      <alignment vertical="center" wrapText="1"/>
    </xf>
    <xf numFmtId="9" fontId="17" fillId="2" borderId="47" xfId="3" applyNumberFormat="1" applyFont="1" applyFill="1" applyBorder="1" applyAlignment="1" applyProtection="1">
      <alignment vertical="center" wrapText="1"/>
    </xf>
    <xf numFmtId="10" fontId="15" fillId="23" borderId="3" xfId="3" applyNumberFormat="1" applyFont="1" applyFill="1" applyBorder="1" applyAlignment="1" applyProtection="1">
      <alignment vertical="center"/>
    </xf>
    <xf numFmtId="0" fontId="1" fillId="0" borderId="19" xfId="0" applyFont="1" applyBorder="1" applyAlignment="1" applyProtection="1">
      <alignment horizontal="left" wrapText="1"/>
      <protection locked="0"/>
    </xf>
    <xf numFmtId="0" fontId="1" fillId="0" borderId="32" xfId="0" applyFont="1" applyBorder="1" applyAlignment="1" applyProtection="1">
      <alignment horizontal="left" wrapText="1"/>
      <protection locked="0"/>
    </xf>
    <xf numFmtId="0" fontId="1" fillId="0" borderId="33" xfId="0" applyFont="1" applyBorder="1" applyAlignment="1" applyProtection="1">
      <alignment horizontal="left" wrapText="1"/>
      <protection locked="0"/>
    </xf>
    <xf numFmtId="0" fontId="41" fillId="27" borderId="98" xfId="0" applyFont="1" applyFill="1" applyBorder="1" applyAlignment="1">
      <alignment horizontal="justify" vertical="center" wrapText="1"/>
    </xf>
    <xf numFmtId="0" fontId="41" fillId="27" borderId="56" xfId="0" applyFont="1" applyFill="1" applyBorder="1" applyAlignment="1">
      <alignment horizontal="justify" vertical="center" wrapText="1"/>
    </xf>
    <xf numFmtId="0" fontId="44" fillId="27" borderId="56" xfId="0" applyFont="1" applyFill="1" applyBorder="1" applyAlignment="1">
      <alignment horizontal="justify" vertical="center" wrapText="1"/>
    </xf>
    <xf numFmtId="0" fontId="44" fillId="27" borderId="60" xfId="0" applyFont="1" applyFill="1" applyBorder="1" applyAlignment="1">
      <alignment horizontal="justify" vertical="center" wrapText="1"/>
    </xf>
    <xf numFmtId="0" fontId="41" fillId="28" borderId="59" xfId="0" applyFont="1" applyFill="1" applyBorder="1" applyAlignment="1">
      <alignment horizontal="justify" vertical="center" wrapText="1"/>
    </xf>
    <xf numFmtId="0" fontId="41" fillId="28" borderId="56" xfId="0" applyFont="1" applyFill="1" applyBorder="1" applyAlignment="1">
      <alignment horizontal="justify" vertical="center" wrapText="1"/>
    </xf>
    <xf numFmtId="0" fontId="41" fillId="28" borderId="62" xfId="0" applyFont="1" applyFill="1" applyBorder="1" applyAlignment="1">
      <alignment horizontal="justify" vertical="center" wrapText="1"/>
    </xf>
    <xf numFmtId="0" fontId="41" fillId="29" borderId="59" xfId="0" applyFont="1" applyFill="1" applyBorder="1" applyAlignment="1">
      <alignment horizontal="justify" vertical="center" wrapText="1"/>
    </xf>
    <xf numFmtId="0" fontId="41" fillId="29" borderId="56" xfId="0" applyFont="1" applyFill="1" applyBorder="1" applyAlignment="1">
      <alignment horizontal="justify" vertical="center" wrapText="1"/>
    </xf>
    <xf numFmtId="0" fontId="44" fillId="29" borderId="56" xfId="0" applyFont="1" applyFill="1" applyBorder="1" applyAlignment="1">
      <alignment horizontal="justify" vertical="center" wrapText="1"/>
    </xf>
    <xf numFmtId="0" fontId="41" fillId="29" borderId="60" xfId="0" applyFont="1" applyFill="1" applyBorder="1" applyAlignment="1">
      <alignment horizontal="justify" vertical="center" wrapText="1"/>
    </xf>
    <xf numFmtId="0" fontId="41" fillId="30" borderId="59" xfId="0" applyFont="1" applyFill="1" applyBorder="1" applyAlignment="1">
      <alignment horizontal="justify" vertical="center" wrapText="1"/>
    </xf>
    <xf numFmtId="0" fontId="41" fillId="30" borderId="56" xfId="0" applyFont="1" applyFill="1" applyBorder="1" applyAlignment="1">
      <alignment horizontal="justify" vertical="center" wrapText="1"/>
    </xf>
    <xf numFmtId="0" fontId="41" fillId="30" borderId="65" xfId="0" applyFont="1" applyFill="1" applyBorder="1" applyAlignment="1">
      <alignment horizontal="justify" vertical="center" wrapText="1"/>
    </xf>
    <xf numFmtId="0" fontId="41" fillId="31" borderId="16" xfId="0" applyFont="1" applyFill="1" applyBorder="1" applyAlignment="1">
      <alignment horizontal="justify" vertical="center" wrapText="1"/>
    </xf>
    <xf numFmtId="0" fontId="41" fillId="31" borderId="23" xfId="0" applyFont="1" applyFill="1" applyBorder="1" applyAlignment="1">
      <alignment horizontal="justify" vertical="center" wrapText="1"/>
    </xf>
    <xf numFmtId="0" fontId="41" fillId="32" borderId="61" xfId="0" applyFont="1" applyFill="1" applyBorder="1" applyAlignment="1">
      <alignment horizontal="justify" vertical="center" wrapText="1"/>
    </xf>
    <xf numFmtId="0" fontId="41" fillId="32" borderId="56" xfId="0" applyFont="1" applyFill="1" applyBorder="1" applyAlignment="1">
      <alignment horizontal="justify" vertical="center" wrapText="1"/>
    </xf>
    <xf numFmtId="0" fontId="44" fillId="33" borderId="56" xfId="0" applyFont="1" applyFill="1" applyBorder="1" applyAlignment="1">
      <alignment horizontal="justify" vertical="center" wrapText="1"/>
    </xf>
    <xf numFmtId="0" fontId="44" fillId="33" borderId="64" xfId="0" applyFont="1" applyFill="1" applyBorder="1" applyAlignment="1">
      <alignment horizontal="justify" vertical="center" wrapText="1"/>
    </xf>
    <xf numFmtId="0" fontId="41" fillId="27" borderId="98" xfId="0" applyFont="1" applyFill="1" applyBorder="1" applyAlignment="1">
      <alignment horizontal="center" vertical="center" wrapText="1"/>
    </xf>
    <xf numFmtId="0" fontId="68" fillId="27" borderId="56" xfId="0" applyFont="1" applyFill="1" applyBorder="1" applyAlignment="1">
      <alignment horizontal="center" vertical="center" wrapText="1"/>
    </xf>
    <xf numFmtId="0" fontId="41" fillId="28" borderId="59" xfId="0" applyFont="1" applyFill="1" applyBorder="1" applyAlignment="1">
      <alignment horizontal="center" vertical="center" wrapText="1"/>
    </xf>
    <xf numFmtId="0" fontId="41" fillId="31" borderId="16" xfId="0" applyFont="1" applyFill="1" applyBorder="1" applyAlignment="1">
      <alignment horizontal="center" vertical="center" wrapText="1"/>
    </xf>
    <xf numFmtId="0" fontId="41" fillId="31" borderId="23" xfId="0" applyFont="1" applyFill="1" applyBorder="1" applyAlignment="1">
      <alignment horizontal="center" vertical="center" wrapText="1"/>
    </xf>
    <xf numFmtId="0" fontId="41" fillId="32" borderId="61" xfId="0" applyFont="1" applyFill="1" applyBorder="1" applyAlignment="1">
      <alignment horizontal="center" vertical="center" wrapText="1"/>
    </xf>
    <xf numFmtId="0" fontId="44" fillId="33" borderId="64" xfId="0" applyFont="1" applyFill="1" applyBorder="1" applyAlignment="1">
      <alignment horizontal="center" vertical="center" wrapText="1"/>
    </xf>
    <xf numFmtId="0" fontId="41" fillId="27" borderId="99" xfId="0" applyFont="1" applyFill="1" applyBorder="1" applyAlignment="1">
      <alignment horizontal="center" vertical="center" wrapText="1"/>
    </xf>
    <xf numFmtId="0" fontId="41" fillId="27" borderId="71" xfId="0" applyFont="1" applyFill="1" applyBorder="1" applyAlignment="1">
      <alignment horizontal="center" vertical="center" wrapText="1"/>
    </xf>
    <xf numFmtId="0" fontId="44" fillId="27" borderId="71" xfId="0" applyFont="1" applyFill="1" applyBorder="1" applyAlignment="1">
      <alignment horizontal="center" vertical="center" wrapText="1"/>
    </xf>
    <xf numFmtId="0" fontId="41" fillId="27" borderId="77" xfId="0" applyFont="1" applyFill="1" applyBorder="1" applyAlignment="1">
      <alignment horizontal="center" vertical="center" wrapText="1"/>
    </xf>
    <xf numFmtId="0" fontId="70" fillId="28" borderId="76" xfId="1" applyFont="1" applyFill="1" applyBorder="1" applyAlignment="1">
      <alignment horizontal="center" vertical="center" wrapText="1"/>
    </xf>
    <xf numFmtId="0" fontId="41" fillId="28" borderId="71" xfId="0" applyFont="1" applyFill="1" applyBorder="1" applyAlignment="1">
      <alignment horizontal="center" vertical="center" wrapText="1"/>
    </xf>
    <xf numFmtId="0" fontId="41" fillId="28" borderId="77" xfId="0" applyFont="1" applyFill="1" applyBorder="1" applyAlignment="1">
      <alignment horizontal="center" vertical="center" wrapText="1"/>
    </xf>
    <xf numFmtId="0" fontId="41" fillId="29" borderId="76" xfId="0" applyFont="1" applyFill="1" applyBorder="1" applyAlignment="1">
      <alignment horizontal="center" vertical="center" wrapText="1"/>
    </xf>
    <xf numFmtId="0" fontId="71" fillId="29" borderId="71" xfId="0" applyFont="1" applyFill="1" applyBorder="1" applyAlignment="1">
      <alignment horizontal="center" vertical="center" wrapText="1"/>
    </xf>
    <xf numFmtId="0" fontId="70" fillId="29" borderId="71" xfId="1" applyFont="1" applyFill="1" applyBorder="1" applyAlignment="1">
      <alignment horizontal="center" vertical="center" wrapText="1"/>
    </xf>
    <xf numFmtId="0" fontId="41" fillId="29" borderId="71" xfId="0" applyFont="1" applyFill="1" applyBorder="1" applyAlignment="1">
      <alignment horizontal="center" vertical="center" wrapText="1"/>
    </xf>
    <xf numFmtId="0" fontId="41" fillId="29" borderId="75" xfId="0" applyFont="1" applyFill="1" applyBorder="1" applyAlignment="1">
      <alignment horizontal="center" vertical="center" wrapText="1"/>
    </xf>
    <xf numFmtId="0" fontId="41" fillId="30" borderId="71" xfId="0" applyFont="1" applyFill="1" applyBorder="1" applyAlignment="1">
      <alignment horizontal="center" vertical="center" wrapText="1"/>
    </xf>
    <xf numFmtId="0" fontId="44" fillId="39" borderId="99" xfId="0" applyFont="1" applyFill="1" applyBorder="1" applyAlignment="1">
      <alignment horizontal="center" vertical="center" wrapText="1"/>
    </xf>
    <xf numFmtId="0" fontId="44" fillId="39" borderId="100" xfId="0" applyFont="1" applyFill="1" applyBorder="1" applyAlignment="1">
      <alignment horizontal="center" vertical="center" wrapText="1"/>
    </xf>
    <xf numFmtId="0" fontId="41" fillId="32" borderId="78" xfId="0" applyFont="1" applyFill="1" applyBorder="1" applyAlignment="1">
      <alignment horizontal="center" vertical="center" wrapText="1"/>
    </xf>
    <xf numFmtId="0" fontId="41" fillId="32" borderId="71" xfId="0" applyFont="1" applyFill="1" applyBorder="1" applyAlignment="1">
      <alignment horizontal="center" vertical="center" wrapText="1"/>
    </xf>
    <xf numFmtId="0" fontId="44" fillId="33" borderId="71" xfId="0" applyFont="1" applyFill="1" applyBorder="1" applyAlignment="1">
      <alignment horizontal="center" vertical="center" wrapText="1"/>
    </xf>
    <xf numFmtId="0" fontId="44" fillId="33" borderId="100" xfId="0" applyFont="1" applyFill="1" applyBorder="1" applyAlignment="1">
      <alignment horizontal="center" vertical="center" wrapText="1"/>
    </xf>
    <xf numFmtId="0" fontId="68" fillId="27" borderId="102" xfId="0" applyFont="1" applyFill="1" applyBorder="1" applyAlignment="1">
      <alignment horizontal="center" vertical="center"/>
    </xf>
    <xf numFmtId="0" fontId="68" fillId="27" borderId="81" xfId="0" applyFont="1" applyFill="1" applyBorder="1" applyAlignment="1">
      <alignment horizontal="center" vertical="center"/>
    </xf>
    <xf numFmtId="0" fontId="68" fillId="27" borderId="81" xfId="0" applyFont="1" applyFill="1" applyBorder="1" applyAlignment="1">
      <alignment horizontal="center" vertical="center" wrapText="1"/>
    </xf>
    <xf numFmtId="0" fontId="68" fillId="27" borderId="103" xfId="0" applyFont="1" applyFill="1" applyBorder="1" applyAlignment="1">
      <alignment horizontal="center" vertical="center"/>
    </xf>
    <xf numFmtId="0" fontId="68" fillId="28" borderId="104" xfId="0" applyFont="1" applyFill="1" applyBorder="1" applyAlignment="1">
      <alignment horizontal="center" vertical="center" wrapText="1"/>
    </xf>
    <xf numFmtId="0" fontId="68" fillId="28" borderId="81" xfId="0" applyFont="1" applyFill="1" applyBorder="1" applyAlignment="1">
      <alignment horizontal="center" vertical="center"/>
    </xf>
    <xf numFmtId="0" fontId="68" fillId="28" borderId="105" xfId="0" applyFont="1" applyFill="1" applyBorder="1" applyAlignment="1">
      <alignment horizontal="center" vertical="center"/>
    </xf>
    <xf numFmtId="0" fontId="68" fillId="29" borderId="104" xfId="0" applyFont="1" applyFill="1" applyBorder="1" applyAlignment="1">
      <alignment horizontal="center" vertical="center"/>
    </xf>
    <xf numFmtId="0" fontId="68" fillId="29" borderId="81" xfId="0" applyFont="1" applyFill="1" applyBorder="1" applyAlignment="1">
      <alignment horizontal="center" vertical="center"/>
    </xf>
    <xf numFmtId="0" fontId="68" fillId="29" borderId="81" xfId="0" applyFont="1" applyFill="1" applyBorder="1" applyAlignment="1">
      <alignment horizontal="center" vertical="center" wrapText="1"/>
    </xf>
    <xf numFmtId="0" fontId="68" fillId="29" borderId="103" xfId="0" applyFont="1" applyFill="1" applyBorder="1" applyAlignment="1">
      <alignment horizontal="center" vertical="center"/>
    </xf>
    <xf numFmtId="0" fontId="68" fillId="30" borderId="104" xfId="0" applyFont="1" applyFill="1" applyBorder="1" applyAlignment="1">
      <alignment horizontal="center" vertical="center"/>
    </xf>
    <xf numFmtId="0" fontId="68" fillId="30" borderId="82" xfId="0" applyFont="1" applyFill="1" applyBorder="1" applyAlignment="1">
      <alignment horizontal="center" vertical="center"/>
    </xf>
    <xf numFmtId="0" fontId="68" fillId="30" borderId="81" xfId="0" applyFont="1" applyFill="1" applyBorder="1" applyAlignment="1">
      <alignment horizontal="center" vertical="center" wrapText="1"/>
    </xf>
    <xf numFmtId="0" fontId="68" fillId="30" borderId="105" xfId="0" applyFont="1" applyFill="1" applyBorder="1" applyAlignment="1">
      <alignment horizontal="center" vertical="center"/>
    </xf>
    <xf numFmtId="0" fontId="68" fillId="31" borderId="20" xfId="0" applyFont="1" applyFill="1" applyBorder="1" applyAlignment="1">
      <alignment horizontal="center" vertical="center" wrapText="1"/>
    </xf>
    <xf numFmtId="0" fontId="68" fillId="31" borderId="24" xfId="0" applyFont="1" applyFill="1" applyBorder="1" applyAlignment="1">
      <alignment horizontal="center" vertical="center" wrapText="1"/>
    </xf>
    <xf numFmtId="0" fontId="68" fillId="32" borderId="82" xfId="0" applyFont="1" applyFill="1" applyBorder="1" applyAlignment="1">
      <alignment horizontal="center" vertical="center"/>
    </xf>
    <xf numFmtId="0" fontId="68" fillId="32" borderId="81" xfId="0" applyFont="1" applyFill="1" applyBorder="1" applyAlignment="1">
      <alignment horizontal="center" vertical="center"/>
    </xf>
    <xf numFmtId="0" fontId="68" fillId="32" borderId="83" xfId="0" applyFont="1" applyFill="1" applyBorder="1" applyAlignment="1">
      <alignment horizontal="center" vertical="center"/>
    </xf>
    <xf numFmtId="0" fontId="7" fillId="27" borderId="71" xfId="1" applyFill="1" applyBorder="1" applyAlignment="1">
      <alignment horizontal="center" vertical="center" wrapText="1"/>
    </xf>
    <xf numFmtId="0" fontId="7" fillId="29" borderId="71" xfId="1" applyFill="1" applyBorder="1" applyAlignment="1">
      <alignment horizontal="center" vertical="center" wrapText="1"/>
    </xf>
    <xf numFmtId="166" fontId="38" fillId="0" borderId="76" xfId="0" applyNumberFormat="1" applyFont="1" applyBorder="1" applyAlignment="1">
      <alignment horizontal="center" vertical="center"/>
    </xf>
    <xf numFmtId="166" fontId="38" fillId="0" borderId="71" xfId="0" applyNumberFormat="1" applyFont="1" applyBorder="1" applyAlignment="1">
      <alignment horizontal="center" vertical="center"/>
    </xf>
    <xf numFmtId="166" fontId="38" fillId="0" borderId="75" xfId="0" applyNumberFormat="1" applyFont="1" applyBorder="1" applyAlignment="1">
      <alignment horizontal="center" vertical="center"/>
    </xf>
    <xf numFmtId="9" fontId="38" fillId="0" borderId="106" xfId="0" applyNumberFormat="1" applyFont="1" applyBorder="1" applyAlignment="1">
      <alignment horizontal="center" vertical="center"/>
    </xf>
    <xf numFmtId="9" fontId="38" fillId="0" borderId="107" xfId="0" applyNumberFormat="1" applyFont="1" applyBorder="1" applyAlignment="1">
      <alignment horizontal="center" vertical="center"/>
    </xf>
    <xf numFmtId="9" fontId="38" fillId="0" borderId="108" xfId="0" applyNumberFormat="1" applyFont="1" applyBorder="1" applyAlignment="1">
      <alignment horizontal="center" vertical="center"/>
    </xf>
    <xf numFmtId="9" fontId="38" fillId="0" borderId="112" xfId="0" applyNumberFormat="1" applyFont="1" applyBorder="1" applyAlignment="1">
      <alignment horizontal="center" vertical="center"/>
    </xf>
    <xf numFmtId="166" fontId="31" fillId="0" borderId="0" xfId="0" applyNumberFormat="1" applyFont="1" applyProtection="1"/>
    <xf numFmtId="0" fontId="38" fillId="0" borderId="88" xfId="0" applyFont="1" applyBorder="1" applyAlignment="1">
      <alignment horizontal="left" vertical="center" wrapText="1"/>
    </xf>
    <xf numFmtId="0" fontId="46" fillId="0" borderId="89" xfId="0" applyFont="1" applyBorder="1" applyAlignment="1">
      <alignment horizontal="center" vertical="center" wrapText="1"/>
    </xf>
    <xf numFmtId="0" fontId="38" fillId="0" borderId="90" xfId="0" applyFont="1" applyBorder="1" applyAlignment="1">
      <alignment horizontal="left" vertical="center" wrapText="1"/>
    </xf>
    <xf numFmtId="0" fontId="46" fillId="0" borderId="91" xfId="0" applyFont="1" applyBorder="1" applyAlignment="1">
      <alignment horizontal="left" vertical="center" wrapText="1"/>
    </xf>
    <xf numFmtId="0" fontId="38" fillId="0" borderId="92" xfId="0" applyFont="1" applyBorder="1" applyAlignment="1">
      <alignment horizontal="left" vertical="center" wrapText="1"/>
    </xf>
    <xf numFmtId="0" fontId="31" fillId="0" borderId="56" xfId="0" applyFont="1" applyBorder="1" applyAlignment="1">
      <alignment horizontal="left" vertical="center" wrapText="1"/>
    </xf>
    <xf numFmtId="0" fontId="38" fillId="0" borderId="91" xfId="0" applyFont="1" applyBorder="1" applyAlignment="1">
      <alignment horizontal="left" vertical="center" wrapText="1"/>
    </xf>
    <xf numFmtId="0" fontId="38" fillId="0" borderId="79" xfId="0" applyFont="1" applyBorder="1" applyAlignment="1">
      <alignment horizontal="left" vertical="center" wrapText="1"/>
    </xf>
    <xf numFmtId="0" fontId="38" fillId="0" borderId="89" xfId="0" applyFont="1" applyBorder="1" applyAlignment="1">
      <alignment horizontal="left" vertical="center" wrapText="1"/>
    </xf>
    <xf numFmtId="0" fontId="38" fillId="0" borderId="89" xfId="0" applyFont="1" applyBorder="1" applyAlignment="1">
      <alignment horizontal="left" vertical="center"/>
    </xf>
    <xf numFmtId="0" fontId="38" fillId="0" borderId="94" xfId="0" applyFont="1" applyBorder="1" applyAlignment="1">
      <alignment horizontal="left" vertical="center" wrapText="1"/>
    </xf>
    <xf numFmtId="0" fontId="38" fillId="0" borderId="95" xfId="0" applyFont="1" applyBorder="1" applyAlignment="1">
      <alignment vertical="center" wrapText="1"/>
    </xf>
    <xf numFmtId="0" fontId="38" fillId="0" borderId="89" xfId="0" applyFont="1" applyBorder="1" applyAlignment="1">
      <alignment horizontal="center" vertical="center" wrapText="1"/>
    </xf>
    <xf numFmtId="0" fontId="38" fillId="0" borderId="113" xfId="0" applyFont="1" applyBorder="1" applyAlignment="1">
      <alignment horizontal="center" vertical="center"/>
    </xf>
    <xf numFmtId="0" fontId="38" fillId="0" borderId="56" xfId="0" applyFont="1" applyBorder="1" applyAlignment="1">
      <alignment horizontal="center" vertical="center"/>
    </xf>
    <xf numFmtId="0" fontId="38" fillId="0" borderId="62" xfId="0" applyFont="1" applyBorder="1" applyAlignment="1">
      <alignment horizontal="center" vertical="center"/>
    </xf>
    <xf numFmtId="0" fontId="38" fillId="0" borderId="114" xfId="0" applyFont="1" applyBorder="1" applyAlignment="1">
      <alignment horizontal="center" vertical="center"/>
    </xf>
    <xf numFmtId="0" fontId="38" fillId="0" borderId="115" xfId="0" applyFont="1" applyBorder="1" applyAlignment="1">
      <alignment horizontal="center" vertical="center"/>
    </xf>
    <xf numFmtId="0" fontId="55" fillId="0" borderId="89" xfId="0" applyFont="1" applyBorder="1" applyAlignment="1">
      <alignment horizontal="center" vertical="center" wrapText="1"/>
    </xf>
    <xf numFmtId="0" fontId="38" fillId="0" borderId="107" xfId="0" applyFont="1" applyBorder="1" applyAlignment="1">
      <alignment horizontal="center" vertical="center"/>
    </xf>
    <xf numFmtId="0" fontId="38" fillId="0" borderId="108" xfId="0" applyFont="1" applyBorder="1" applyAlignment="1">
      <alignment horizontal="center" vertical="center"/>
    </xf>
    <xf numFmtId="0" fontId="57" fillId="0" borderId="90" xfId="0" applyFont="1" applyBorder="1" applyAlignment="1">
      <alignment horizontal="center" vertical="center"/>
    </xf>
    <xf numFmtId="0" fontId="38" fillId="0" borderId="107" xfId="0" applyFont="1" applyBorder="1" applyAlignment="1">
      <alignment horizontal="center" vertical="center" wrapText="1"/>
    </xf>
    <xf numFmtId="0" fontId="38" fillId="0" borderId="106" xfId="0" applyFont="1" applyBorder="1" applyAlignment="1">
      <alignment horizontal="center" vertical="center" wrapText="1"/>
    </xf>
    <xf numFmtId="0" fontId="38" fillId="0" borderId="108" xfId="0" applyFont="1" applyBorder="1" applyAlignment="1">
      <alignment horizontal="center" vertical="center" wrapText="1"/>
    </xf>
    <xf numFmtId="0" fontId="38" fillId="0" borderId="106" xfId="0" applyFont="1" applyBorder="1" applyAlignment="1">
      <alignment horizontal="center" vertical="center"/>
    </xf>
    <xf numFmtId="0" fontId="57" fillId="0" borderId="107" xfId="0" applyFont="1" applyBorder="1" applyAlignment="1">
      <alignment horizontal="center" vertical="center" wrapText="1"/>
    </xf>
    <xf numFmtId="0" fontId="55" fillId="0" borderId="115" xfId="0" applyFont="1" applyBorder="1" applyAlignment="1">
      <alignment horizontal="center" vertical="center" wrapText="1"/>
    </xf>
    <xf numFmtId="0" fontId="38" fillId="0" borderId="116" xfId="0" applyFont="1" applyBorder="1" applyAlignment="1">
      <alignment horizontal="center" vertical="center"/>
    </xf>
    <xf numFmtId="0" fontId="38" fillId="0" borderId="62" xfId="0" applyFont="1" applyBorder="1" applyAlignment="1">
      <alignment horizontal="left" vertical="center" wrapText="1"/>
    </xf>
    <xf numFmtId="0" fontId="55" fillId="0" borderId="34" xfId="0" applyFont="1" applyBorder="1" applyAlignment="1">
      <alignment horizontal="left" vertical="center" wrapText="1"/>
    </xf>
    <xf numFmtId="0" fontId="31" fillId="0" borderId="21" xfId="0" applyFont="1" applyBorder="1" applyAlignment="1" applyProtection="1">
      <alignment vertical="center" wrapText="1"/>
    </xf>
    <xf numFmtId="0" fontId="0" fillId="0" borderId="1" xfId="0" applyBorder="1" applyAlignment="1">
      <alignment vertical="center" wrapText="1"/>
    </xf>
    <xf numFmtId="9" fontId="38" fillId="0" borderId="71" xfId="0" applyNumberFormat="1" applyFont="1" applyBorder="1" applyAlignment="1">
      <alignment horizontal="center" vertical="center"/>
    </xf>
    <xf numFmtId="0" fontId="18" fillId="0" borderId="0" xfId="0" applyFont="1"/>
    <xf numFmtId="0" fontId="73" fillId="0" borderId="0" xfId="0" applyFont="1"/>
    <xf numFmtId="0" fontId="74" fillId="0" borderId="0" xfId="0" applyFont="1"/>
    <xf numFmtId="49" fontId="6" fillId="3" borderId="20" xfId="0" applyNumberFormat="1" applyFont="1" applyFill="1" applyBorder="1" applyAlignment="1" applyProtection="1">
      <alignment horizontal="center" vertical="center"/>
      <protection locked="0"/>
    </xf>
    <xf numFmtId="14" fontId="12" fillId="21" borderId="25" xfId="0" applyNumberFormat="1" applyFont="1" applyFill="1" applyBorder="1" applyAlignment="1" applyProtection="1">
      <alignment horizontal="center" vertical="center" wrapText="1"/>
    </xf>
    <xf numFmtId="0" fontId="34" fillId="36" borderId="29"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0" fillId="0" borderId="0" xfId="0" applyFont="1" applyBorder="1" applyAlignment="1" applyProtection="1">
      <alignment horizontal="center" wrapText="1"/>
    </xf>
    <xf numFmtId="0" fontId="28" fillId="0" borderId="1" xfId="0" applyFont="1" applyBorder="1" applyAlignment="1">
      <alignment horizontal="center" vertical="center"/>
    </xf>
    <xf numFmtId="49" fontId="31" fillId="37" borderId="2" xfId="0" applyNumberFormat="1" applyFont="1" applyFill="1" applyBorder="1" applyAlignment="1" applyProtection="1">
      <alignment horizontal="center" vertical="center"/>
      <protection locked="0"/>
    </xf>
    <xf numFmtId="9" fontId="38" fillId="0" borderId="2" xfId="0" applyNumberFormat="1" applyFont="1" applyBorder="1" applyAlignment="1">
      <alignment horizontal="center" vertical="center"/>
    </xf>
    <xf numFmtId="9" fontId="38" fillId="0" borderId="1" xfId="0" applyNumberFormat="1" applyFont="1" applyBorder="1" applyAlignment="1">
      <alignment horizontal="center" vertical="center"/>
    </xf>
    <xf numFmtId="49" fontId="31" fillId="37" borderId="16" xfId="0" applyNumberFormat="1" applyFont="1" applyFill="1" applyBorder="1" applyAlignment="1" applyProtection="1">
      <alignment horizontal="center" vertical="center"/>
      <protection locked="0"/>
    </xf>
    <xf numFmtId="49" fontId="31" fillId="37" borderId="1" xfId="0" applyNumberFormat="1" applyFont="1" applyFill="1" applyBorder="1" applyAlignment="1" applyProtection="1">
      <alignment horizontal="center" vertical="center"/>
      <protection locked="0"/>
    </xf>
    <xf numFmtId="49" fontId="31" fillId="37" borderId="23" xfId="0" applyNumberFormat="1" applyFont="1" applyFill="1" applyBorder="1" applyAlignment="1" applyProtection="1">
      <alignment horizontal="center" vertical="center"/>
      <protection locked="0"/>
    </xf>
    <xf numFmtId="0" fontId="67" fillId="0" borderId="16" xfId="0" applyFont="1" applyBorder="1" applyAlignment="1">
      <alignment horizontal="center" vertical="center" wrapText="1"/>
    </xf>
    <xf numFmtId="0" fontId="67" fillId="0" borderId="1" xfId="0" applyFont="1" applyBorder="1" applyAlignment="1">
      <alignment horizontal="center" vertical="center" wrapText="1"/>
    </xf>
    <xf numFmtId="0" fontId="9" fillId="2" borderId="0" xfId="0" applyFont="1" applyFill="1" applyBorder="1" applyAlignment="1" applyProtection="1">
      <alignment horizontal="center" vertical="center" wrapText="1"/>
      <protection locked="0"/>
    </xf>
    <xf numFmtId="0" fontId="38" fillId="0" borderId="1" xfId="0" applyFont="1" applyBorder="1" applyAlignment="1">
      <alignment horizontal="left" vertical="center" wrapText="1"/>
    </xf>
    <xf numFmtId="0" fontId="46" fillId="0" borderId="1" xfId="0" applyFont="1" applyBorder="1" applyAlignment="1">
      <alignment horizontal="left" vertical="center" wrapText="1"/>
    </xf>
    <xf numFmtId="0" fontId="55" fillId="0" borderId="1" xfId="0" applyFont="1" applyBorder="1" applyAlignment="1">
      <alignment horizontal="left" vertical="center" wrapText="1"/>
    </xf>
    <xf numFmtId="0" fontId="31" fillId="0" borderId="1" xfId="0" applyFont="1" applyBorder="1" applyAlignment="1">
      <alignment horizontal="left" vertical="center" wrapText="1"/>
    </xf>
    <xf numFmtId="0" fontId="38" fillId="0" borderId="16" xfId="0" applyFont="1" applyBorder="1" applyAlignment="1">
      <alignment horizontal="left" vertical="center" wrapText="1"/>
    </xf>
    <xf numFmtId="167" fontId="67" fillId="35" borderId="2" xfId="0" applyNumberFormat="1" applyFont="1" applyFill="1" applyBorder="1" applyAlignment="1">
      <alignment horizontal="center" vertical="center"/>
    </xf>
    <xf numFmtId="0" fontId="38" fillId="0" borderId="2" xfId="0" applyFont="1" applyBorder="1" applyAlignment="1">
      <alignment horizontal="left" vertical="center" wrapText="1"/>
    </xf>
    <xf numFmtId="0" fontId="38" fillId="0" borderId="1" xfId="0" applyFont="1" applyBorder="1" applyAlignment="1">
      <alignment vertical="center" wrapText="1"/>
    </xf>
    <xf numFmtId="0" fontId="55" fillId="0" borderId="23" xfId="0" applyFont="1" applyBorder="1" applyAlignment="1">
      <alignment horizontal="left" vertical="center" wrapText="1"/>
    </xf>
    <xf numFmtId="0" fontId="28" fillId="0" borderId="1" xfId="0" applyFont="1" applyBorder="1" applyAlignment="1">
      <alignment vertical="center" wrapText="1"/>
    </xf>
    <xf numFmtId="0" fontId="38" fillId="0" borderId="15" xfId="0" applyFont="1" applyBorder="1" applyAlignment="1">
      <alignment horizontal="center" vertical="center"/>
    </xf>
    <xf numFmtId="0" fontId="38" fillId="0" borderId="14" xfId="0" applyFont="1" applyBorder="1" applyAlignment="1">
      <alignment horizontal="center" vertical="center"/>
    </xf>
    <xf numFmtId="0" fontId="55" fillId="0" borderId="14" xfId="0" applyFont="1" applyBorder="1" applyAlignment="1">
      <alignment horizontal="center" vertical="center" wrapText="1"/>
    </xf>
    <xf numFmtId="0" fontId="38" fillId="0" borderId="22" xfId="0" applyFont="1" applyBorder="1" applyAlignment="1">
      <alignment horizontal="center" vertical="center"/>
    </xf>
    <xf numFmtId="0" fontId="57" fillId="0" borderId="15" xfId="0" applyFont="1" applyBorder="1" applyAlignment="1">
      <alignment horizontal="center" vertical="center"/>
    </xf>
    <xf numFmtId="0" fontId="38" fillId="0" borderId="14" xfId="0" applyFont="1" applyBorder="1" applyAlignment="1">
      <alignment horizontal="center" vertical="center" wrapText="1"/>
    </xf>
    <xf numFmtId="0" fontId="38" fillId="0" borderId="22" xfId="0" applyFont="1" applyBorder="1" applyAlignment="1">
      <alignment horizontal="center" vertical="center" wrapText="1"/>
    </xf>
    <xf numFmtId="0" fontId="57" fillId="0" borderId="14" xfId="0" applyFont="1" applyBorder="1" applyAlignment="1">
      <alignment horizontal="center" vertical="center" wrapText="1"/>
    </xf>
    <xf numFmtId="0" fontId="38" fillId="0" borderId="58" xfId="0" applyFont="1" applyBorder="1" applyAlignment="1">
      <alignment horizontal="center" vertical="center"/>
    </xf>
    <xf numFmtId="0" fontId="31" fillId="0" borderId="18" xfId="0" applyFont="1" applyBorder="1" applyAlignment="1" applyProtection="1">
      <alignment horizontal="center" vertical="center"/>
    </xf>
    <xf numFmtId="0" fontId="31" fillId="0" borderId="23" xfId="0" applyFont="1" applyBorder="1" applyAlignment="1" applyProtection="1">
      <alignment horizontal="center" vertical="center" wrapText="1"/>
    </xf>
    <xf numFmtId="0" fontId="7" fillId="2" borderId="21" xfId="1" applyFill="1" applyBorder="1" applyAlignment="1" applyProtection="1">
      <alignment horizontal="center" vertical="center" wrapText="1"/>
      <protection locked="0"/>
    </xf>
    <xf numFmtId="9" fontId="0" fillId="0" borderId="3" xfId="0" applyNumberFormat="1" applyBorder="1" applyAlignment="1">
      <alignment horizontal="center"/>
    </xf>
    <xf numFmtId="10" fontId="18" fillId="0" borderId="2" xfId="0" applyNumberFormat="1" applyFont="1" applyBorder="1" applyAlignment="1">
      <alignment horizontal="center" vertical="center"/>
    </xf>
    <xf numFmtId="10" fontId="14" fillId="0" borderId="3" xfId="3" applyNumberFormat="1" applyFont="1" applyBorder="1" applyAlignment="1" applyProtection="1">
      <alignment horizontal="center" vertical="center"/>
    </xf>
    <xf numFmtId="10" fontId="14" fillId="0" borderId="4" xfId="3" applyNumberFormat="1" applyFont="1" applyBorder="1" applyAlignment="1" applyProtection="1">
      <alignment horizontal="center" vertical="center"/>
    </xf>
    <xf numFmtId="10" fontId="14" fillId="0" borderId="5" xfId="3" applyNumberFormat="1" applyFont="1" applyBorder="1" applyAlignment="1" applyProtection="1">
      <alignment horizontal="center" vertical="center"/>
    </xf>
    <xf numFmtId="10" fontId="38" fillId="0" borderId="2" xfId="0" applyNumberFormat="1" applyFont="1" applyBorder="1" applyAlignment="1">
      <alignment horizontal="center" vertical="center"/>
    </xf>
    <xf numFmtId="10" fontId="38" fillId="0" borderId="23" xfId="0" applyNumberFormat="1" applyFont="1" applyBorder="1" applyAlignment="1">
      <alignment horizontal="center" vertical="center"/>
    </xf>
    <xf numFmtId="0" fontId="74" fillId="12" borderId="3" xfId="0" applyFont="1" applyFill="1" applyBorder="1" applyProtection="1"/>
    <xf numFmtId="0" fontId="74" fillId="12" borderId="4" xfId="0" applyFont="1" applyFill="1" applyBorder="1" applyProtection="1"/>
    <xf numFmtId="0" fontId="74" fillId="12" borderId="5" xfId="0" applyFont="1" applyFill="1" applyBorder="1" applyProtection="1"/>
    <xf numFmtId="0" fontId="75" fillId="0" borderId="0" xfId="0" applyFont="1"/>
    <xf numFmtId="0" fontId="79" fillId="40" borderId="1" xfId="0" applyNumberFormat="1" applyFont="1" applyFill="1" applyBorder="1" applyAlignment="1" applyProtection="1">
      <alignment horizontal="center" vertical="center" wrapText="1"/>
    </xf>
    <xf numFmtId="0" fontId="79" fillId="40" borderId="1" xfId="0" applyFont="1" applyFill="1" applyBorder="1" applyAlignment="1">
      <alignment horizontal="center" vertical="center" wrapText="1"/>
    </xf>
    <xf numFmtId="0" fontId="82" fillId="41" borderId="1" xfId="0" applyNumberFormat="1" applyFont="1" applyFill="1" applyBorder="1" applyAlignment="1" applyProtection="1">
      <alignment horizontal="center" vertical="center"/>
    </xf>
    <xf numFmtId="0" fontId="81" fillId="40" borderId="1" xfId="0" applyNumberFormat="1" applyFont="1" applyFill="1" applyBorder="1" applyAlignment="1" applyProtection="1">
      <alignment horizontal="center" vertical="center"/>
    </xf>
    <xf numFmtId="0" fontId="77" fillId="40" borderId="1" xfId="0" applyNumberFormat="1" applyFont="1" applyFill="1" applyBorder="1" applyAlignment="1" applyProtection="1">
      <alignment horizontal="left" vertical="center" wrapText="1"/>
    </xf>
    <xf numFmtId="0" fontId="77" fillId="40" borderId="1" xfId="0" applyFont="1" applyFill="1" applyBorder="1" applyAlignment="1">
      <alignment horizontal="left" vertical="center" wrapText="1"/>
    </xf>
    <xf numFmtId="0" fontId="82" fillId="41" borderId="21" xfId="0" applyFont="1" applyFill="1" applyBorder="1" applyAlignment="1">
      <alignment horizontal="center" vertical="center"/>
    </xf>
    <xf numFmtId="0" fontId="77" fillId="40" borderId="21" xfId="0" applyFont="1" applyFill="1" applyBorder="1" applyAlignment="1">
      <alignment horizontal="left" vertical="center" wrapText="1"/>
    </xf>
    <xf numFmtId="0" fontId="83" fillId="41" borderId="16" xfId="0" applyFont="1" applyFill="1" applyBorder="1" applyAlignment="1">
      <alignment horizontal="center" vertical="center" wrapText="1"/>
    </xf>
    <xf numFmtId="0" fontId="84" fillId="41" borderId="1" xfId="0" applyNumberFormat="1" applyFont="1" applyFill="1" applyBorder="1" applyAlignment="1" applyProtection="1">
      <alignment horizontal="center" vertical="center" wrapText="1"/>
    </xf>
    <xf numFmtId="0" fontId="79" fillId="40" borderId="14" xfId="0" applyFont="1" applyFill="1" applyBorder="1" applyAlignment="1">
      <alignment horizontal="center" vertical="center" wrapText="1"/>
    </xf>
    <xf numFmtId="165" fontId="21" fillId="16" borderId="0" xfId="0" applyNumberFormat="1" applyFont="1" applyFill="1" applyAlignment="1">
      <alignment horizontal="left" vertical="center"/>
    </xf>
    <xf numFmtId="0" fontId="9" fillId="2" borderId="7" xfId="0"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center" wrapText="1"/>
      <protection locked="0"/>
    </xf>
    <xf numFmtId="0" fontId="41" fillId="27" borderId="65" xfId="0" applyFont="1" applyFill="1" applyBorder="1" applyAlignment="1">
      <alignment horizontal="center" vertical="center" wrapText="1"/>
    </xf>
    <xf numFmtId="0" fontId="43" fillId="0" borderId="65" xfId="0" applyFont="1" applyBorder="1"/>
    <xf numFmtId="0" fontId="43" fillId="0" borderId="61" xfId="0" applyFont="1" applyBorder="1"/>
    <xf numFmtId="0" fontId="41" fillId="27" borderId="62" xfId="0" applyFont="1" applyFill="1" applyBorder="1" applyAlignment="1">
      <alignment horizontal="center" vertical="center" wrapText="1"/>
    </xf>
    <xf numFmtId="0" fontId="41" fillId="27" borderId="80" xfId="0" applyFont="1" applyFill="1" applyBorder="1" applyAlignment="1">
      <alignment horizontal="center" vertical="center" wrapText="1"/>
    </xf>
    <xf numFmtId="0" fontId="43" fillId="0" borderId="80" xfId="0" applyFont="1" applyBorder="1"/>
    <xf numFmtId="0" fontId="43" fillId="0" borderId="46" xfId="0" applyFont="1" applyBorder="1"/>
    <xf numFmtId="0" fontId="42" fillId="30" borderId="69" xfId="0" applyFont="1" applyFill="1" applyBorder="1" applyAlignment="1">
      <alignment horizontal="center" vertical="center" wrapText="1"/>
    </xf>
    <xf numFmtId="0" fontId="43" fillId="0" borderId="72" xfId="0" applyFont="1" applyBorder="1"/>
    <xf numFmtId="0" fontId="41" fillId="30" borderId="70" xfId="0" applyFont="1" applyFill="1" applyBorder="1" applyAlignment="1">
      <alignment horizontal="center" vertical="center" wrapText="1"/>
    </xf>
    <xf numFmtId="0" fontId="41" fillId="30" borderId="62" xfId="0" applyFont="1" applyFill="1" applyBorder="1" applyAlignment="1">
      <alignment horizontal="center" vertical="center" wrapText="1"/>
    </xf>
    <xf numFmtId="0" fontId="42" fillId="31" borderId="69" xfId="0" applyFont="1" applyFill="1" applyBorder="1" applyAlignment="1">
      <alignment horizontal="center" vertical="center" wrapText="1"/>
    </xf>
    <xf numFmtId="0" fontId="41" fillId="31" borderId="70" xfId="0" applyFont="1" applyFill="1" applyBorder="1" applyAlignment="1">
      <alignment horizontal="center" vertical="center" wrapText="1"/>
    </xf>
    <xf numFmtId="0" fontId="41" fillId="31" borderId="70" xfId="0" applyFont="1" applyFill="1" applyBorder="1" applyAlignment="1">
      <alignment horizontal="center" vertical="center"/>
    </xf>
    <xf numFmtId="0" fontId="42" fillId="32" borderId="69" xfId="0" applyFont="1" applyFill="1" applyBorder="1" applyAlignment="1">
      <alignment horizontal="center" vertical="center" wrapText="1"/>
    </xf>
    <xf numFmtId="0" fontId="43" fillId="0" borderId="73" xfId="0" applyFont="1" applyBorder="1"/>
    <xf numFmtId="0" fontId="44" fillId="32" borderId="70" xfId="0" applyFont="1" applyFill="1" applyBorder="1" applyAlignment="1">
      <alignment horizontal="center" vertical="center" wrapText="1"/>
    </xf>
    <xf numFmtId="0" fontId="43" fillId="0" borderId="74" xfId="0" applyFont="1" applyBorder="1"/>
    <xf numFmtId="0" fontId="44" fillId="32" borderId="62" xfId="0" applyFont="1" applyFill="1" applyBorder="1" applyAlignment="1">
      <alignment horizontal="center" vertical="center" wrapText="1"/>
    </xf>
    <xf numFmtId="0" fontId="44" fillId="27" borderId="62" xfId="0" applyFont="1" applyFill="1" applyBorder="1" applyAlignment="1">
      <alignment horizontal="center" vertical="center" wrapText="1"/>
    </xf>
    <xf numFmtId="0" fontId="43" fillId="0" borderId="68" xfId="0" applyFont="1" applyBorder="1"/>
    <xf numFmtId="0" fontId="42" fillId="28" borderId="72" xfId="0" applyFont="1" applyFill="1" applyBorder="1" applyAlignment="1">
      <alignment horizontal="center" vertical="center" wrapText="1"/>
    </xf>
    <xf numFmtId="0" fontId="41" fillId="28" borderId="65" xfId="0" applyFont="1" applyFill="1" applyBorder="1" applyAlignment="1">
      <alignment horizontal="center" vertical="center" wrapText="1"/>
    </xf>
    <xf numFmtId="0" fontId="42" fillId="29" borderId="69" xfId="0" applyFont="1" applyFill="1" applyBorder="1" applyAlignment="1">
      <alignment horizontal="center" vertical="center" wrapText="1"/>
    </xf>
    <xf numFmtId="0" fontId="41" fillId="29" borderId="70" xfId="0" applyFont="1" applyFill="1" applyBorder="1" applyAlignment="1">
      <alignment horizontal="center" vertical="center" wrapText="1"/>
    </xf>
    <xf numFmtId="0" fontId="41" fillId="29" borderId="62" xfId="0" applyFont="1" applyFill="1" applyBorder="1" applyAlignment="1">
      <alignment horizontal="center" vertical="center" wrapText="1"/>
    </xf>
    <xf numFmtId="0" fontId="50" fillId="7" borderId="29" xfId="0" applyFont="1" applyFill="1" applyBorder="1" applyAlignment="1" applyProtection="1">
      <alignment horizontal="center" vertical="center" wrapText="1"/>
    </xf>
    <xf numFmtId="0" fontId="50" fillId="7" borderId="18" xfId="0" applyFont="1" applyFill="1" applyBorder="1" applyAlignment="1" applyProtection="1">
      <alignment horizontal="center" vertical="center" wrapText="1"/>
    </xf>
    <xf numFmtId="0" fontId="50" fillId="7" borderId="16" xfId="0" applyFont="1" applyFill="1" applyBorder="1" applyAlignment="1" applyProtection="1">
      <alignment horizontal="center" vertical="center" wrapText="1"/>
    </xf>
    <xf numFmtId="0" fontId="50" fillId="7" borderId="2" xfId="0" applyFont="1" applyFill="1" applyBorder="1" applyAlignment="1" applyProtection="1">
      <alignment horizontal="center" vertical="center" wrapText="1"/>
    </xf>
    <xf numFmtId="0" fontId="0" fillId="2" borderId="0" xfId="0" applyFill="1" applyAlignment="1">
      <alignment horizontal="center"/>
    </xf>
    <xf numFmtId="0" fontId="0" fillId="2" borderId="79" xfId="0" applyFill="1" applyBorder="1" applyAlignment="1">
      <alignment horizontal="center"/>
    </xf>
    <xf numFmtId="0" fontId="50" fillId="7" borderId="20" xfId="0" applyFont="1" applyFill="1" applyBorder="1" applyAlignment="1" applyProtection="1">
      <alignment horizontal="center" vertical="center" wrapText="1"/>
    </xf>
    <xf numFmtId="0" fontId="50" fillId="7" borderId="41" xfId="0" applyFont="1" applyFill="1" applyBorder="1" applyAlignment="1" applyProtection="1">
      <alignment horizontal="center" vertical="center" wrapText="1"/>
    </xf>
    <xf numFmtId="0" fontId="50" fillId="7" borderId="31" xfId="0" applyFont="1" applyFill="1" applyBorder="1" applyAlignment="1" applyProtection="1">
      <alignment horizontal="center" vertical="center" wrapText="1"/>
    </xf>
    <xf numFmtId="0" fontId="50" fillId="7" borderId="58" xfId="0" applyFont="1" applyFill="1" applyBorder="1" applyAlignment="1" applyProtection="1">
      <alignment horizontal="center" vertical="center" wrapText="1"/>
    </xf>
    <xf numFmtId="0" fontId="48" fillId="0" borderId="15" xfId="0" applyFont="1" applyBorder="1" applyAlignment="1">
      <alignment horizontal="center" vertical="center" textRotation="255"/>
    </xf>
    <xf numFmtId="0" fontId="48" fillId="0" borderId="14" xfId="0" applyFont="1" applyBorder="1" applyAlignment="1">
      <alignment horizontal="center" vertical="center" textRotation="255"/>
    </xf>
    <xf numFmtId="0" fontId="48" fillId="0" borderId="22" xfId="0" applyFont="1" applyBorder="1" applyAlignment="1">
      <alignment horizontal="center" vertical="center" textRotation="255"/>
    </xf>
    <xf numFmtId="0" fontId="46" fillId="25" borderId="16" xfId="0" applyFont="1" applyFill="1" applyBorder="1" applyAlignment="1">
      <alignment horizontal="center" vertical="center" wrapText="1"/>
    </xf>
    <xf numFmtId="0" fontId="43" fillId="0" borderId="1" xfId="0" applyFont="1" applyBorder="1"/>
    <xf numFmtId="0" fontId="43" fillId="0" borderId="23" xfId="0" applyFont="1" applyBorder="1"/>
    <xf numFmtId="0" fontId="46" fillId="0" borderId="16" xfId="0" applyFont="1" applyBorder="1" applyAlignment="1">
      <alignment horizontal="center" vertical="center" wrapText="1"/>
    </xf>
    <xf numFmtId="0" fontId="45" fillId="0" borderId="16" xfId="0" applyFont="1" applyBorder="1" applyAlignment="1">
      <alignment horizontal="center" vertical="center" wrapText="1"/>
    </xf>
    <xf numFmtId="0" fontId="45" fillId="26"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9" fillId="0" borderId="15" xfId="0" applyFont="1" applyBorder="1" applyAlignment="1">
      <alignment horizontal="center" vertical="center" textRotation="255"/>
    </xf>
    <xf numFmtId="0" fontId="49" fillId="0" borderId="14" xfId="0" applyFont="1" applyBorder="1" applyAlignment="1">
      <alignment horizontal="center" vertical="center" textRotation="255"/>
    </xf>
    <xf numFmtId="0" fontId="49" fillId="0" borderId="67" xfId="0" applyFont="1" applyBorder="1" applyAlignment="1">
      <alignment horizontal="center" vertical="center" textRotation="255"/>
    </xf>
    <xf numFmtId="0" fontId="48" fillId="0" borderId="15" xfId="0" applyFont="1" applyBorder="1" applyAlignment="1">
      <alignment horizontal="center" textRotation="255"/>
    </xf>
    <xf numFmtId="0" fontId="48" fillId="0" borderId="14" xfId="0" applyFont="1" applyBorder="1" applyAlignment="1">
      <alignment horizontal="center" textRotation="255"/>
    </xf>
    <xf numFmtId="0" fontId="48" fillId="0" borderId="67" xfId="0" applyFont="1" applyBorder="1" applyAlignment="1">
      <alignment horizontal="center" textRotation="255"/>
    </xf>
    <xf numFmtId="0" fontId="46" fillId="26" borderId="1" xfId="0" applyFont="1" applyFill="1" applyBorder="1" applyAlignment="1">
      <alignment horizontal="center" vertical="center" wrapText="1"/>
    </xf>
    <xf numFmtId="0" fontId="43" fillId="0" borderId="2" xfId="0" applyFont="1" applyBorder="1"/>
    <xf numFmtId="0" fontId="4" fillId="4" borderId="50" xfId="0" applyFont="1" applyFill="1" applyBorder="1" applyAlignment="1" applyProtection="1">
      <alignment horizontal="center" vertical="center" wrapText="1"/>
    </xf>
    <xf numFmtId="0" fontId="4" fillId="4" borderId="51" xfId="0" applyFont="1" applyFill="1" applyBorder="1" applyAlignment="1" applyProtection="1">
      <alignment horizontal="center" vertical="center" wrapText="1"/>
    </xf>
    <xf numFmtId="0" fontId="4" fillId="4" borderId="31" xfId="0" applyFont="1" applyFill="1" applyBorder="1" applyAlignment="1" applyProtection="1">
      <alignment horizontal="center" vertical="center" wrapText="1"/>
    </xf>
    <xf numFmtId="0" fontId="4" fillId="4" borderId="58" xfId="0" applyFont="1" applyFill="1" applyBorder="1" applyAlignment="1" applyProtection="1">
      <alignment horizontal="center" vertical="center" wrapText="1"/>
    </xf>
    <xf numFmtId="0" fontId="1" fillId="0" borderId="22" xfId="0" applyFont="1" applyBorder="1" applyAlignment="1" applyProtection="1">
      <alignment horizontal="left" wrapText="1"/>
      <protection locked="0"/>
    </xf>
    <xf numFmtId="0" fontId="1" fillId="0" borderId="23" xfId="0" applyFont="1" applyBorder="1" applyAlignment="1" applyProtection="1">
      <alignment horizontal="left" wrapText="1"/>
      <protection locked="0"/>
    </xf>
    <xf numFmtId="14" fontId="6" fillId="3" borderId="6" xfId="1" applyNumberFormat="1" applyFont="1" applyFill="1" applyBorder="1" applyAlignment="1" applyProtection="1">
      <alignment horizontal="center" vertical="center" wrapText="1"/>
      <protection locked="0"/>
    </xf>
    <xf numFmtId="14" fontId="6" fillId="3" borderId="7" xfId="1" applyNumberFormat="1" applyFont="1" applyFill="1" applyBorder="1" applyAlignment="1" applyProtection="1">
      <alignment vertical="top" wrapText="1"/>
      <protection locked="0"/>
    </xf>
    <xf numFmtId="14" fontId="6" fillId="3" borderId="8" xfId="1" applyNumberFormat="1" applyFont="1" applyFill="1" applyBorder="1" applyAlignment="1" applyProtection="1">
      <alignment horizontal="center" vertical="center" wrapText="1"/>
      <protection locked="0"/>
    </xf>
    <xf numFmtId="14" fontId="6" fillId="3" borderId="9" xfId="1" applyNumberFormat="1" applyFont="1" applyFill="1" applyBorder="1" applyAlignment="1" applyProtection="1">
      <alignment horizontal="center" vertical="center" wrapText="1"/>
      <protection locked="0"/>
    </xf>
    <xf numFmtId="14" fontId="6" fillId="3" borderId="0" xfId="1" applyNumberFormat="1" applyFont="1" applyFill="1" applyBorder="1" applyAlignment="1" applyProtection="1">
      <alignment vertical="top" wrapText="1"/>
      <protection locked="0"/>
    </xf>
    <xf numFmtId="14" fontId="6" fillId="3" borderId="10" xfId="1" applyNumberFormat="1" applyFont="1" applyFill="1" applyBorder="1" applyAlignment="1" applyProtection="1">
      <alignment horizontal="center" vertical="center" wrapText="1"/>
      <protection locked="0"/>
    </xf>
    <xf numFmtId="14" fontId="6" fillId="3" borderId="11" xfId="1" applyNumberFormat="1" applyFont="1" applyFill="1" applyBorder="1" applyAlignment="1" applyProtection="1">
      <alignment horizontal="center" vertical="center" wrapText="1"/>
      <protection locked="0"/>
    </xf>
    <xf numFmtId="14" fontId="6" fillId="3" borderId="12" xfId="1" applyNumberFormat="1" applyFont="1" applyFill="1" applyBorder="1" applyAlignment="1" applyProtection="1">
      <alignment vertical="top" wrapText="1"/>
      <protection locked="0"/>
    </xf>
    <xf numFmtId="14" fontId="6" fillId="3" borderId="13" xfId="1" applyNumberFormat="1" applyFont="1" applyFill="1" applyBorder="1" applyAlignment="1" applyProtection="1">
      <alignment horizontal="center" vertical="center" wrapText="1"/>
      <protection locked="0"/>
    </xf>
    <xf numFmtId="0" fontId="1" fillId="0" borderId="22" xfId="0" applyFont="1" applyBorder="1" applyAlignment="1" applyProtection="1">
      <alignment horizontal="left" vertical="center" wrapText="1"/>
      <protection locked="0"/>
    </xf>
    <xf numFmtId="0" fontId="1" fillId="0" borderId="23" xfId="0" applyFont="1" applyBorder="1" applyAlignment="1" applyProtection="1">
      <alignment horizontal="left" vertical="center" wrapText="1"/>
      <protection locked="0"/>
    </xf>
    <xf numFmtId="0" fontId="1" fillId="0" borderId="33" xfId="0" applyFont="1" applyBorder="1" applyAlignment="1" applyProtection="1">
      <alignment horizontal="left" vertical="center" wrapText="1"/>
      <protection locked="0"/>
    </xf>
    <xf numFmtId="0" fontId="1" fillId="0" borderId="15" xfId="0" applyFont="1" applyBorder="1" applyAlignment="1" applyProtection="1">
      <alignment horizontal="left" wrapText="1"/>
      <protection locked="0"/>
    </xf>
    <xf numFmtId="0" fontId="1" fillId="0" borderId="16" xfId="0" applyFont="1" applyBorder="1" applyAlignment="1" applyProtection="1">
      <alignment horizontal="left" wrapText="1"/>
      <protection locked="0"/>
    </xf>
    <xf numFmtId="0" fontId="1" fillId="0" borderId="15" xfId="0" applyFont="1" applyBorder="1" applyAlignment="1" applyProtection="1">
      <alignment horizontal="center" vertical="center" wrapText="1"/>
      <protection locked="0"/>
    </xf>
    <xf numFmtId="0" fontId="1" fillId="0" borderId="19" xfId="0" applyFont="1" applyBorder="1" applyAlignment="1" applyProtection="1">
      <alignment horizontal="center" vertical="center" wrapText="1"/>
      <protection locked="0"/>
    </xf>
    <xf numFmtId="0" fontId="1" fillId="0" borderId="39" xfId="0" applyFont="1" applyBorder="1" applyAlignment="1" applyProtection="1">
      <alignment horizontal="center" vertical="center" wrapText="1"/>
      <protection locked="0"/>
    </xf>
    <xf numFmtId="0" fontId="1" fillId="0" borderId="42"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1" fillId="0" borderId="32"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1" fillId="0" borderId="33" xfId="0" applyFont="1" applyBorder="1" applyAlignment="1" applyProtection="1">
      <alignment horizontal="center" vertical="center" wrapText="1"/>
      <protection locked="0"/>
    </xf>
    <xf numFmtId="0" fontId="1" fillId="0" borderId="14" xfId="0" applyFont="1" applyBorder="1" applyAlignment="1" applyProtection="1">
      <alignment horizontal="left" wrapText="1"/>
      <protection locked="0"/>
    </xf>
    <xf numFmtId="0" fontId="1" fillId="0" borderId="1" xfId="0" applyFont="1" applyBorder="1" applyAlignment="1" applyProtection="1">
      <alignment horizontal="left" wrapText="1"/>
      <protection locked="0"/>
    </xf>
    <xf numFmtId="14" fontId="6" fillId="3" borderId="23" xfId="1" applyNumberFormat="1" applyFont="1" applyFill="1" applyBorder="1" applyAlignment="1" applyProtection="1">
      <alignment horizontal="center" vertical="center" wrapText="1"/>
      <protection locked="0"/>
    </xf>
    <xf numFmtId="14" fontId="6" fillId="3" borderId="23" xfId="1" applyNumberFormat="1" applyFont="1" applyFill="1" applyBorder="1" applyAlignment="1" applyProtection="1">
      <alignment vertical="center" wrapText="1"/>
      <protection locked="0"/>
    </xf>
    <xf numFmtId="14" fontId="25" fillId="3" borderId="24" xfId="1" applyNumberFormat="1" applyFont="1" applyFill="1" applyBorder="1" applyAlignment="1" applyProtection="1">
      <alignment horizontal="left" vertical="center" wrapText="1"/>
      <protection locked="0"/>
    </xf>
    <xf numFmtId="0" fontId="9" fillId="2" borderId="7" xfId="0" applyFont="1" applyFill="1" applyBorder="1" applyAlignment="1" applyProtection="1">
      <alignment vertical="top" wrapText="1"/>
      <protection locked="0"/>
    </xf>
    <xf numFmtId="0" fontId="9" fillId="2" borderId="0" xfId="0" applyFont="1" applyFill="1" applyBorder="1" applyAlignment="1" applyProtection="1">
      <alignment vertical="top" wrapText="1"/>
      <protection locked="0"/>
    </xf>
    <xf numFmtId="0" fontId="3" fillId="2" borderId="3"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vertical="top" wrapText="1"/>
      <protection locked="0"/>
    </xf>
    <xf numFmtId="0" fontId="10" fillId="0" borderId="16" xfId="0" applyFont="1" applyBorder="1" applyAlignment="1" applyProtection="1">
      <alignment horizontal="center" vertical="center" wrapText="1"/>
      <protection locked="0"/>
    </xf>
    <xf numFmtId="0" fontId="10" fillId="0" borderId="16" xfId="0" applyFont="1" applyBorder="1" applyAlignment="1" applyProtection="1">
      <alignment vertical="center" wrapText="1"/>
      <protection locked="0"/>
    </xf>
    <xf numFmtId="14" fontId="7" fillId="3" borderId="23" xfId="1" applyNumberFormat="1" applyFill="1" applyBorder="1" applyAlignment="1" applyProtection="1">
      <alignment horizontal="center" vertical="center" wrapText="1"/>
      <protection locked="0"/>
    </xf>
    <xf numFmtId="0" fontId="10" fillId="0" borderId="23" xfId="0" applyFont="1" applyBorder="1" applyAlignment="1" applyProtection="1">
      <alignment horizontal="center" vertical="center" wrapText="1"/>
      <protection locked="0"/>
    </xf>
    <xf numFmtId="0" fontId="10" fillId="0" borderId="23" xfId="0" applyFont="1" applyBorder="1" applyAlignment="1" applyProtection="1">
      <alignment vertical="center" wrapText="1"/>
      <protection locked="0"/>
    </xf>
    <xf numFmtId="0" fontId="7" fillId="0" borderId="3" xfId="1" applyBorder="1" applyAlignment="1" applyProtection="1">
      <alignment horizontal="center" vertical="center" wrapText="1"/>
      <protection locked="0"/>
    </xf>
    <xf numFmtId="0" fontId="7" fillId="0" borderId="4" xfId="1" applyBorder="1" applyAlignment="1" applyProtection="1">
      <alignment vertical="center" wrapText="1"/>
      <protection locked="0"/>
    </xf>
    <xf numFmtId="0" fontId="24" fillId="0" borderId="5" xfId="1" applyFont="1" applyBorder="1" applyAlignment="1" applyProtection="1">
      <alignment horizontal="left" vertical="center" wrapText="1"/>
      <protection locked="0"/>
    </xf>
    <xf numFmtId="0" fontId="1" fillId="0" borderId="15" xfId="0" applyFont="1" applyBorder="1" applyAlignment="1" applyProtection="1">
      <alignment horizontal="left" vertical="center" wrapText="1"/>
      <protection locked="0"/>
    </xf>
    <xf numFmtId="0" fontId="1" fillId="0" borderId="16" xfId="0" applyFont="1" applyBorder="1" applyAlignment="1" applyProtection="1">
      <alignment horizontal="left" vertical="center" wrapText="1"/>
      <protection locked="0"/>
    </xf>
    <xf numFmtId="14" fontId="0" fillId="3" borderId="16" xfId="0" applyNumberFormat="1" applyFill="1"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1" fillId="0" borderId="26" xfId="0" applyFont="1" applyBorder="1" applyAlignment="1" applyProtection="1">
      <alignment horizontal="left" vertical="center" wrapText="1"/>
      <protection locked="0"/>
    </xf>
    <xf numFmtId="0" fontId="1" fillId="0" borderId="27" xfId="0" applyFont="1" applyBorder="1" applyAlignment="1" applyProtection="1">
      <alignment horizontal="left" vertical="center" wrapText="1"/>
      <protection locked="0"/>
    </xf>
    <xf numFmtId="14" fontId="6" fillId="3" borderId="16" xfId="1" applyNumberFormat="1" applyFont="1" applyFill="1" applyBorder="1" applyAlignment="1" applyProtection="1">
      <alignment horizontal="center" vertical="center" wrapText="1"/>
      <protection locked="0"/>
    </xf>
    <xf numFmtId="14" fontId="6" fillId="3" borderId="16" xfId="1" applyNumberFormat="1" applyFont="1" applyFill="1" applyBorder="1" applyAlignment="1" applyProtection="1">
      <alignment vertical="center" wrapText="1"/>
      <protection locked="0"/>
    </xf>
    <xf numFmtId="14" fontId="25" fillId="3" borderId="20" xfId="1" applyNumberFormat="1" applyFont="1" applyFill="1" applyBorder="1" applyAlignment="1" applyProtection="1">
      <alignment horizontal="left" vertical="center" wrapText="1"/>
      <protection locked="0"/>
    </xf>
    <xf numFmtId="0" fontId="10" fillId="4" borderId="50" xfId="0" applyFont="1" applyFill="1" applyBorder="1" applyAlignment="1" applyProtection="1">
      <alignment horizontal="center" vertical="center" wrapText="1"/>
    </xf>
    <xf numFmtId="0" fontId="10" fillId="4" borderId="51" xfId="0" applyFont="1" applyFill="1" applyBorder="1" applyAlignment="1" applyProtection="1">
      <alignment horizontal="center" vertical="center" wrapText="1"/>
    </xf>
    <xf numFmtId="0" fontId="27" fillId="4" borderId="50" xfId="0" applyFont="1" applyFill="1" applyBorder="1" applyAlignment="1" applyProtection="1">
      <alignment horizontal="center" vertical="center" wrapText="1"/>
    </xf>
    <xf numFmtId="0" fontId="27" fillId="4" borderId="51" xfId="0" applyFont="1" applyFill="1" applyBorder="1" applyAlignment="1" applyProtection="1">
      <alignment horizontal="center" vertical="center" wrapText="1"/>
    </xf>
    <xf numFmtId="0" fontId="1" fillId="0" borderId="19" xfId="0" applyFont="1" applyBorder="1" applyAlignment="1" applyProtection="1">
      <alignment horizontal="left" vertical="center" wrapText="1"/>
      <protection locked="0"/>
    </xf>
    <xf numFmtId="0" fontId="1" fillId="0" borderId="14" xfId="0" applyFont="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 fillId="0" borderId="32" xfId="0" applyFont="1" applyBorder="1" applyAlignment="1" applyProtection="1">
      <alignment horizontal="left" vertical="center" wrapText="1"/>
      <protection locked="0"/>
    </xf>
    <xf numFmtId="0" fontId="41" fillId="27" borderId="84" xfId="0" applyFont="1" applyFill="1" applyBorder="1" applyAlignment="1">
      <alignment horizontal="center" vertical="center" wrapText="1"/>
    </xf>
    <xf numFmtId="14" fontId="6" fillId="3" borderId="1" xfId="1" applyNumberFormat="1" applyFont="1" applyFill="1" applyBorder="1" applyAlignment="1" applyProtection="1">
      <alignment horizontal="center" vertical="center" wrapText="1"/>
      <protection locked="0"/>
    </xf>
    <xf numFmtId="14" fontId="6" fillId="3" borderId="1" xfId="1" applyNumberFormat="1" applyFont="1" applyFill="1" applyBorder="1" applyAlignment="1" applyProtection="1">
      <alignment vertical="center" wrapText="1"/>
      <protection locked="0"/>
    </xf>
    <xf numFmtId="14" fontId="25" fillId="3" borderId="21" xfId="1" applyNumberFormat="1" applyFont="1" applyFill="1" applyBorder="1" applyAlignment="1" applyProtection="1">
      <alignment horizontal="left" vertical="center" wrapText="1"/>
      <protection locked="0"/>
    </xf>
    <xf numFmtId="0" fontId="41" fillId="27" borderId="70" xfId="0" applyFont="1" applyFill="1" applyBorder="1" applyAlignment="1">
      <alignment horizontal="center" vertical="center" wrapText="1"/>
    </xf>
    <xf numFmtId="0" fontId="30" fillId="0" borderId="26" xfId="0" applyFont="1" applyBorder="1" applyAlignment="1" applyProtection="1">
      <alignment horizontal="left" vertical="center" wrapText="1"/>
    </xf>
    <xf numFmtId="0" fontId="30" fillId="0" borderId="27" xfId="0" applyFont="1" applyBorder="1" applyAlignment="1" applyProtection="1">
      <alignment horizontal="left" vertical="center" wrapText="1"/>
    </xf>
    <xf numFmtId="0" fontId="2" fillId="0" borderId="22"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8" fillId="0" borderId="1" xfId="0" applyFont="1" applyBorder="1" applyAlignment="1">
      <alignment horizontal="center" vertical="center"/>
    </xf>
    <xf numFmtId="0" fontId="30" fillId="0" borderId="9" xfId="0" applyFont="1" applyBorder="1" applyAlignment="1" applyProtection="1">
      <alignment horizontal="center" wrapText="1"/>
    </xf>
    <xf numFmtId="0" fontId="30" fillId="0" borderId="0" xfId="0" applyFont="1" applyBorder="1" applyAlignment="1" applyProtection="1">
      <alignment horizontal="center" wrapText="1"/>
    </xf>
    <xf numFmtId="0" fontId="17" fillId="0" borderId="3" xfId="0" applyFont="1" applyBorder="1" applyAlignment="1" applyProtection="1">
      <alignment horizontal="left"/>
    </xf>
    <xf numFmtId="0" fontId="17" fillId="0" borderId="4" xfId="0" applyFont="1" applyBorder="1" applyAlignment="1" applyProtection="1">
      <alignment horizontal="left"/>
    </xf>
    <xf numFmtId="0" fontId="17" fillId="0" borderId="5" xfId="0" applyFont="1" applyBorder="1" applyAlignment="1" applyProtection="1">
      <alignment horizontal="left"/>
    </xf>
    <xf numFmtId="0" fontId="1" fillId="0" borderId="15" xfId="0" applyFont="1" applyFill="1" applyBorder="1" applyAlignment="1" applyProtection="1">
      <alignment horizontal="center" vertical="center" wrapText="1"/>
    </xf>
    <xf numFmtId="0" fontId="1" fillId="0" borderId="16" xfId="0"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14" fontId="29" fillId="3" borderId="16" xfId="1" applyNumberFormat="1" applyFont="1" applyFill="1" applyBorder="1" applyAlignment="1" applyProtection="1">
      <alignment horizontal="center" vertical="center" wrapText="1"/>
    </xf>
    <xf numFmtId="0" fontId="32" fillId="0" borderId="16" xfId="0" applyFont="1" applyBorder="1" applyAlignment="1" applyProtection="1">
      <alignment horizontal="center" vertical="center" wrapText="1"/>
    </xf>
    <xf numFmtId="0" fontId="30" fillId="0" borderId="15" xfId="0" applyFont="1" applyBorder="1" applyAlignment="1" applyProtection="1">
      <alignment horizontal="left" vertical="center" wrapText="1"/>
    </xf>
    <xf numFmtId="0" fontId="30" fillId="0" borderId="16" xfId="0" applyFont="1" applyBorder="1" applyAlignment="1" applyProtection="1">
      <alignment horizontal="left" vertical="center" wrapText="1"/>
    </xf>
    <xf numFmtId="0" fontId="30" fillId="0" borderId="22" xfId="0" applyFont="1" applyBorder="1" applyAlignment="1" applyProtection="1">
      <alignment horizontal="left" vertical="center" wrapText="1"/>
    </xf>
    <xf numFmtId="0" fontId="30" fillId="0" borderId="23" xfId="0" applyFont="1" applyBorder="1" applyAlignment="1" applyProtection="1">
      <alignment horizontal="left" vertical="center" wrapText="1"/>
    </xf>
    <xf numFmtId="14" fontId="22" fillId="3" borderId="23" xfId="1" applyNumberFormat="1" applyFont="1" applyFill="1" applyBorder="1" applyAlignment="1" applyProtection="1">
      <alignment horizontal="center" vertical="center" wrapText="1"/>
    </xf>
    <xf numFmtId="14" fontId="59" fillId="3" borderId="23" xfId="1" applyNumberFormat="1" applyFont="1" applyFill="1" applyBorder="1" applyAlignment="1" applyProtection="1">
      <alignment horizontal="center" vertical="center" wrapText="1"/>
    </xf>
    <xf numFmtId="14" fontId="59" fillId="3" borderId="33" xfId="1" applyNumberFormat="1" applyFont="1" applyFill="1" applyBorder="1" applyAlignment="1" applyProtection="1">
      <alignment horizontal="center" vertical="center" wrapText="1"/>
    </xf>
    <xf numFmtId="14" fontId="59" fillId="3" borderId="24" xfId="1" applyNumberFormat="1"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wrapText="1"/>
    </xf>
    <xf numFmtId="0" fontId="50" fillId="7" borderId="67" xfId="0" applyFont="1" applyFill="1" applyBorder="1" applyAlignment="1" applyProtection="1">
      <alignment horizontal="center" vertical="center" wrapText="1"/>
    </xf>
    <xf numFmtId="0" fontId="30" fillId="0" borderId="28" xfId="0" applyFont="1" applyBorder="1" applyAlignment="1" applyProtection="1">
      <alignment horizontal="center" vertical="center" wrapText="1"/>
    </xf>
    <xf numFmtId="0" fontId="30" fillId="0" borderId="4" xfId="0" applyFont="1" applyBorder="1" applyAlignment="1" applyProtection="1">
      <alignment horizontal="center" vertical="center" wrapText="1"/>
    </xf>
    <xf numFmtId="49" fontId="31" fillId="2" borderId="29" xfId="0" applyNumberFormat="1" applyFont="1" applyFill="1" applyBorder="1" applyAlignment="1" applyProtection="1">
      <alignment horizontal="center" vertical="center"/>
      <protection locked="0"/>
    </xf>
    <xf numFmtId="49" fontId="31" fillId="2" borderId="18" xfId="0" applyNumberFormat="1" applyFont="1" applyFill="1" applyBorder="1" applyAlignment="1" applyProtection="1">
      <alignment horizontal="center" vertical="center"/>
      <protection locked="0"/>
    </xf>
    <xf numFmtId="49" fontId="31" fillId="2" borderId="57" xfId="0" applyNumberFormat="1" applyFont="1" applyFill="1" applyBorder="1" applyAlignment="1" applyProtection="1">
      <alignment horizontal="center" vertical="center"/>
      <protection locked="0"/>
    </xf>
    <xf numFmtId="49" fontId="31" fillId="37" borderId="29" xfId="0" applyNumberFormat="1" applyFont="1" applyFill="1" applyBorder="1" applyAlignment="1" applyProtection="1">
      <alignment horizontal="center" vertical="center"/>
      <protection locked="0"/>
    </xf>
    <xf numFmtId="49" fontId="31" fillId="37" borderId="18" xfId="0" applyNumberFormat="1" applyFont="1" applyFill="1" applyBorder="1" applyAlignment="1" applyProtection="1">
      <alignment horizontal="center" vertical="center"/>
      <protection locked="0"/>
    </xf>
    <xf numFmtId="49" fontId="31" fillId="37" borderId="66" xfId="0" applyNumberFormat="1" applyFont="1" applyFill="1" applyBorder="1" applyAlignment="1" applyProtection="1">
      <alignment horizontal="center" vertical="center"/>
      <protection locked="0"/>
    </xf>
    <xf numFmtId="49" fontId="31" fillId="37" borderId="2" xfId="0" applyNumberFormat="1" applyFont="1" applyFill="1" applyBorder="1" applyAlignment="1" applyProtection="1">
      <alignment horizontal="center" vertical="center"/>
      <protection locked="0"/>
    </xf>
    <xf numFmtId="0" fontId="7" fillId="14" borderId="6" xfId="1" applyFill="1" applyBorder="1" applyAlignment="1" applyProtection="1">
      <alignment horizontal="center" vertical="center"/>
    </xf>
    <xf numFmtId="0" fontId="7" fillId="14" borderId="7" xfId="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30" fillId="0" borderId="25" xfId="0" applyFont="1" applyBorder="1" applyAlignment="1" applyProtection="1">
      <alignment horizontal="left" vertical="center" wrapText="1"/>
    </xf>
    <xf numFmtId="0" fontId="30" fillId="0" borderId="48" xfId="0" applyFont="1" applyBorder="1" applyAlignment="1" applyProtection="1">
      <alignment horizontal="left" vertical="center" wrapText="1"/>
    </xf>
    <xf numFmtId="14" fontId="31" fillId="3" borderId="16" xfId="0" applyNumberFormat="1" applyFont="1" applyFill="1" applyBorder="1" applyAlignment="1" applyProtection="1">
      <alignment horizontal="center" vertical="center" wrapText="1"/>
    </xf>
    <xf numFmtId="14" fontId="35" fillId="3" borderId="16" xfId="0" applyNumberFormat="1" applyFont="1" applyFill="1" applyBorder="1" applyAlignment="1" applyProtection="1">
      <alignment horizontal="center" vertical="center" wrapText="1"/>
    </xf>
    <xf numFmtId="0" fontId="9" fillId="2" borderId="10"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xf>
    <xf numFmtId="0" fontId="9" fillId="2" borderId="12" xfId="0" applyFont="1" applyFill="1" applyBorder="1" applyAlignment="1" applyProtection="1">
      <alignment horizontal="center" vertical="center" wrapText="1"/>
    </xf>
    <xf numFmtId="0" fontId="9" fillId="2" borderId="13"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0" fontId="30" fillId="0" borderId="19" xfId="0" applyFont="1" applyBorder="1" applyAlignment="1" applyProtection="1">
      <alignment horizontal="center" vertical="center" wrapText="1"/>
    </xf>
    <xf numFmtId="0" fontId="30" fillId="0" borderId="55" xfId="0" applyFont="1" applyBorder="1" applyAlignment="1" applyProtection="1">
      <alignment horizontal="center" vertical="center" wrapText="1"/>
    </xf>
    <xf numFmtId="0" fontId="30" fillId="0" borderId="48" xfId="0" applyFont="1" applyBorder="1" applyAlignment="1" applyProtection="1">
      <alignment horizontal="center" vertical="center" wrapText="1"/>
    </xf>
    <xf numFmtId="14" fontId="7" fillId="3" borderId="28" xfId="1" applyNumberFormat="1" applyFill="1" applyBorder="1" applyAlignment="1" applyProtection="1">
      <alignment horizontal="center" vertical="center" wrapText="1"/>
    </xf>
    <xf numFmtId="14" fontId="7" fillId="3" borderId="4" xfId="1" applyNumberFormat="1" applyFill="1" applyBorder="1" applyAlignment="1" applyProtection="1">
      <alignment horizontal="center" vertical="center" wrapText="1"/>
    </xf>
    <xf numFmtId="14" fontId="31" fillId="3" borderId="4" xfId="0" applyNumberFormat="1" applyFont="1" applyFill="1" applyBorder="1" applyAlignment="1" applyProtection="1">
      <alignment horizontal="center" vertical="center" wrapText="1"/>
    </xf>
    <xf numFmtId="14" fontId="31" fillId="3" borderId="5" xfId="0" applyNumberFormat="1" applyFont="1" applyFill="1" applyBorder="1" applyAlignment="1" applyProtection="1">
      <alignment horizontal="center" vertical="center" wrapText="1"/>
    </xf>
    <xf numFmtId="0" fontId="9" fillId="2" borderId="7"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wrapText="1"/>
    </xf>
    <xf numFmtId="0" fontId="30" fillId="0" borderId="47" xfId="0" applyFont="1" applyBorder="1" applyAlignment="1" applyProtection="1">
      <alignment horizontal="left" vertical="center" wrapText="1"/>
    </xf>
    <xf numFmtId="0" fontId="30" fillId="0" borderId="45" xfId="0" applyFont="1" applyBorder="1" applyAlignment="1" applyProtection="1">
      <alignment horizontal="left" vertical="center" wrapText="1"/>
    </xf>
    <xf numFmtId="14" fontId="7" fillId="3" borderId="33" xfId="1" applyNumberFormat="1" applyFill="1" applyBorder="1" applyAlignment="1" applyProtection="1">
      <alignment horizontal="center" vertical="center" wrapText="1"/>
    </xf>
    <xf numFmtId="14" fontId="33" fillId="3" borderId="17" xfId="1" applyNumberFormat="1" applyFont="1" applyFill="1" applyBorder="1" applyAlignment="1" applyProtection="1">
      <alignment horizontal="center" vertical="center" wrapText="1"/>
    </xf>
    <xf numFmtId="14" fontId="33" fillId="3" borderId="40" xfId="1" applyNumberFormat="1" applyFont="1" applyFill="1" applyBorder="1" applyAlignment="1" applyProtection="1">
      <alignment horizontal="center" vertical="center" wrapText="1"/>
    </xf>
    <xf numFmtId="0" fontId="32" fillId="5" borderId="85" xfId="0" applyFont="1" applyFill="1" applyBorder="1" applyAlignment="1" applyProtection="1">
      <alignment horizontal="center" vertical="center" wrapText="1"/>
    </xf>
    <xf numFmtId="0" fontId="32" fillId="5" borderId="7" xfId="0" applyFont="1" applyFill="1" applyBorder="1" applyAlignment="1" applyProtection="1">
      <alignment horizontal="center" vertical="center" wrapText="1"/>
    </xf>
    <xf numFmtId="0" fontId="32" fillId="5" borderId="8" xfId="0" applyFont="1" applyFill="1" applyBorder="1" applyAlignment="1" applyProtection="1">
      <alignment horizontal="center" vertical="center" wrapText="1"/>
    </xf>
    <xf numFmtId="0" fontId="34" fillId="36" borderId="15" xfId="0" applyFont="1" applyFill="1" applyBorder="1" applyAlignment="1" applyProtection="1">
      <alignment horizontal="center" vertical="center" wrapText="1"/>
    </xf>
    <xf numFmtId="0" fontId="34" fillId="36" borderId="67" xfId="0" applyFont="1" applyFill="1" applyBorder="1" applyAlignment="1" applyProtection="1">
      <alignment horizontal="center" vertical="center" wrapText="1"/>
    </xf>
    <xf numFmtId="0" fontId="34" fillId="36" borderId="20" xfId="0" applyFont="1" applyFill="1" applyBorder="1" applyAlignment="1" applyProtection="1">
      <alignment horizontal="center" vertical="center" wrapText="1"/>
    </xf>
    <xf numFmtId="0" fontId="34" fillId="36" borderId="41" xfId="0" applyFont="1" applyFill="1" applyBorder="1" applyAlignment="1" applyProtection="1">
      <alignment horizontal="center" vertical="center" wrapText="1"/>
    </xf>
    <xf numFmtId="0" fontId="34" fillId="36" borderId="29"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4" fillId="7" borderId="29" xfId="0" applyFont="1" applyFill="1" applyBorder="1" applyAlignment="1" applyProtection="1">
      <alignment horizontal="center" vertical="center" wrapText="1"/>
    </xf>
    <xf numFmtId="0" fontId="34" fillId="7" borderId="57" xfId="0" applyFont="1" applyFill="1" applyBorder="1" applyAlignment="1" applyProtection="1">
      <alignment horizontal="center" vertical="center" wrapText="1"/>
    </xf>
    <xf numFmtId="0" fontId="34" fillId="7" borderId="19" xfId="0" applyFont="1" applyFill="1" applyBorder="1" applyAlignment="1" applyProtection="1">
      <alignment horizontal="center" vertical="center" wrapText="1"/>
    </xf>
    <xf numFmtId="0" fontId="34" fillId="7" borderId="86" xfId="0" applyFont="1" applyFill="1" applyBorder="1" applyAlignment="1" applyProtection="1">
      <alignment horizontal="center" vertical="center" wrapText="1"/>
    </xf>
    <xf numFmtId="0" fontId="34" fillId="36" borderId="16" xfId="0" applyFont="1" applyFill="1" applyBorder="1" applyAlignment="1" applyProtection="1">
      <alignment horizontal="center" vertical="center" wrapText="1"/>
    </xf>
    <xf numFmtId="0" fontId="34" fillId="36" borderId="2" xfId="0" applyFont="1" applyFill="1" applyBorder="1" applyAlignment="1" applyProtection="1">
      <alignment horizontal="center" vertical="center" wrapText="1"/>
    </xf>
    <xf numFmtId="0" fontId="34" fillId="36" borderId="57" xfId="0" applyFont="1" applyFill="1" applyBorder="1" applyAlignment="1" applyProtection="1">
      <alignment horizontal="center" vertical="center" wrapText="1"/>
    </xf>
    <xf numFmtId="49" fontId="31" fillId="37" borderId="57" xfId="0" applyNumberFormat="1" applyFont="1" applyFill="1" applyBorder="1" applyAlignment="1" applyProtection="1">
      <alignment horizontal="center" vertical="center"/>
      <protection locked="0"/>
    </xf>
    <xf numFmtId="9" fontId="38" fillId="0" borderId="2" xfId="0" applyNumberFormat="1" applyFont="1" applyBorder="1" applyAlignment="1">
      <alignment horizontal="center" vertical="center"/>
    </xf>
    <xf numFmtId="9" fontId="38" fillId="0" borderId="18" xfId="0" applyNumberFormat="1" applyFont="1" applyBorder="1" applyAlignment="1">
      <alignment horizontal="center" vertical="center"/>
    </xf>
    <xf numFmtId="9" fontId="38" fillId="0" borderId="57" xfId="0" applyNumberFormat="1" applyFont="1" applyBorder="1" applyAlignment="1">
      <alignment horizontal="center" vertical="center"/>
    </xf>
    <xf numFmtId="49" fontId="31" fillId="2" borderId="16"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49" fontId="31" fillId="2" borderId="23" xfId="0" applyNumberFormat="1" applyFont="1" applyFill="1" applyBorder="1" applyAlignment="1" applyProtection="1">
      <alignment horizontal="center" vertical="center"/>
      <protection locked="0"/>
    </xf>
    <xf numFmtId="0" fontId="0" fillId="0" borderId="11" xfId="0" applyBorder="1" applyAlignment="1" applyProtection="1">
      <alignment horizontal="left" vertical="top" wrapText="1"/>
    </xf>
    <xf numFmtId="0" fontId="0" fillId="0" borderId="12" xfId="0" applyBorder="1" applyAlignment="1" applyProtection="1">
      <alignment horizontal="left" vertical="top" wrapText="1"/>
    </xf>
    <xf numFmtId="0" fontId="0" fillId="0" borderId="13" xfId="0" applyBorder="1" applyAlignment="1" applyProtection="1">
      <alignment horizontal="left" vertical="top" wrapText="1"/>
    </xf>
    <xf numFmtId="0" fontId="16" fillId="0" borderId="6" xfId="0" applyFont="1" applyBorder="1" applyAlignment="1" applyProtection="1">
      <alignment horizontal="center" vertical="top" wrapText="1"/>
    </xf>
    <xf numFmtId="0" fontId="16" fillId="0" borderId="7" xfId="0" applyFont="1" applyBorder="1" applyAlignment="1" applyProtection="1">
      <alignment horizontal="center" vertical="top" wrapText="1"/>
    </xf>
    <xf numFmtId="0" fontId="16" fillId="0" borderId="8" xfId="0" applyFont="1" applyBorder="1" applyAlignment="1" applyProtection="1">
      <alignment horizontal="center" vertical="top" wrapText="1"/>
    </xf>
    <xf numFmtId="0" fontId="16" fillId="0" borderId="11" xfId="0" applyFont="1" applyBorder="1" applyAlignment="1" applyProtection="1">
      <alignment horizontal="center" vertical="top" wrapText="1"/>
    </xf>
    <xf numFmtId="0" fontId="16" fillId="0" borderId="12" xfId="0" applyFont="1" applyBorder="1" applyAlignment="1" applyProtection="1">
      <alignment horizontal="center" vertical="top" wrapText="1"/>
    </xf>
    <xf numFmtId="0" fontId="16" fillId="0" borderId="13" xfId="0" applyFont="1" applyBorder="1" applyAlignment="1" applyProtection="1">
      <alignment horizontal="center" vertical="top" wrapText="1"/>
    </xf>
    <xf numFmtId="9" fontId="17" fillId="2" borderId="47" xfId="0" applyNumberFormat="1" applyFont="1" applyFill="1" applyBorder="1" applyAlignment="1" applyProtection="1">
      <alignment horizontal="center" vertical="center"/>
    </xf>
    <xf numFmtId="9" fontId="17" fillId="2" borderId="40" xfId="0" applyNumberFormat="1" applyFont="1" applyFill="1" applyBorder="1" applyAlignment="1" applyProtection="1">
      <alignment horizontal="center" vertical="center"/>
    </xf>
    <xf numFmtId="0" fontId="17" fillId="13" borderId="3" xfId="0" applyFont="1" applyFill="1" applyBorder="1" applyAlignment="1" applyProtection="1">
      <alignment horizontal="center"/>
    </xf>
    <xf numFmtId="0" fontId="17" fillId="13" borderId="5" xfId="0" applyFont="1" applyFill="1" applyBorder="1" applyAlignment="1" applyProtection="1">
      <alignment horizontal="center"/>
    </xf>
    <xf numFmtId="0" fontId="36" fillId="5" borderId="26" xfId="0" applyFont="1" applyFill="1" applyBorder="1" applyAlignment="1" applyProtection="1">
      <alignment horizontal="right" vertical="center" wrapText="1" readingOrder="1"/>
    </xf>
    <xf numFmtId="0" fontId="36" fillId="5" borderId="27" xfId="0" applyFont="1" applyFill="1" applyBorder="1" applyAlignment="1" applyProtection="1">
      <alignment horizontal="right" vertical="center" wrapText="1" readingOrder="1"/>
    </xf>
    <xf numFmtId="0" fontId="0" fillId="0" borderId="16" xfId="0" applyBorder="1" applyAlignment="1" applyProtection="1">
      <alignment horizontal="center" vertical="center"/>
    </xf>
    <xf numFmtId="0" fontId="0" fillId="0" borderId="1" xfId="0" applyBorder="1" applyAlignment="1" applyProtection="1">
      <alignment horizontal="center" vertical="center" wrapText="1"/>
    </xf>
    <xf numFmtId="0" fontId="0" fillId="0" borderId="2" xfId="0" applyBorder="1" applyAlignment="1" applyProtection="1">
      <alignment horizontal="center" vertical="center" wrapText="1"/>
    </xf>
    <xf numFmtId="14" fontId="12" fillId="21" borderId="25" xfId="0" applyNumberFormat="1" applyFont="1" applyFill="1" applyBorder="1" applyAlignment="1" applyProtection="1">
      <alignment horizontal="center" vertical="center" wrapText="1"/>
    </xf>
    <xf numFmtId="14" fontId="12" fillId="21" borderId="87" xfId="0" applyNumberFormat="1" applyFont="1" applyFill="1" applyBorder="1" applyAlignment="1" applyProtection="1">
      <alignment horizontal="center" vertical="center" wrapText="1"/>
    </xf>
    <xf numFmtId="9" fontId="17" fillId="2" borderId="43" xfId="0" applyNumberFormat="1" applyFont="1" applyFill="1" applyBorder="1" applyAlignment="1" applyProtection="1">
      <alignment horizontal="center" vertical="center"/>
    </xf>
    <xf numFmtId="9" fontId="17" fillId="2" borderId="63" xfId="0" applyNumberFormat="1" applyFont="1" applyFill="1" applyBorder="1" applyAlignment="1" applyProtection="1">
      <alignment horizontal="center" vertical="center"/>
    </xf>
    <xf numFmtId="0" fontId="47" fillId="0" borderId="3" xfId="0" applyFont="1" applyBorder="1" applyAlignment="1" applyProtection="1">
      <alignment horizontal="center" vertical="top" wrapText="1"/>
    </xf>
    <xf numFmtId="0" fontId="47" fillId="0" borderId="4" xfId="0" applyFont="1" applyBorder="1" applyAlignment="1" applyProtection="1">
      <alignment horizontal="center" vertical="top" wrapText="1"/>
    </xf>
    <xf numFmtId="0" fontId="47" fillId="0" borderId="5" xfId="0" applyFont="1" applyBorder="1" applyAlignment="1" applyProtection="1">
      <alignment horizontal="center" vertical="top" wrapText="1"/>
    </xf>
    <xf numFmtId="9" fontId="38" fillId="0" borderId="1" xfId="0" applyNumberFormat="1" applyFont="1" applyBorder="1" applyAlignment="1">
      <alignment horizontal="center" vertical="center"/>
    </xf>
    <xf numFmtId="0" fontId="1" fillId="0" borderId="6" xfId="0" applyFont="1" applyBorder="1" applyAlignment="1" applyProtection="1">
      <alignment horizontal="left" wrapText="1"/>
    </xf>
    <xf numFmtId="0" fontId="1" fillId="0" borderId="7" xfId="0" applyFont="1" applyBorder="1" applyAlignment="1" applyProtection="1">
      <alignment horizontal="left"/>
    </xf>
    <xf numFmtId="0" fontId="1" fillId="0" borderId="8" xfId="0" applyFont="1" applyBorder="1" applyAlignment="1" applyProtection="1">
      <alignment horizontal="left"/>
    </xf>
    <xf numFmtId="0" fontId="46" fillId="25" borderId="15" xfId="0" applyFont="1" applyFill="1" applyBorder="1" applyAlignment="1">
      <alignment horizontal="center" vertical="center" wrapText="1"/>
    </xf>
    <xf numFmtId="0" fontId="43" fillId="0" borderId="14" xfId="0" applyFont="1" applyBorder="1"/>
    <xf numFmtId="0" fontId="43" fillId="0" borderId="22" xfId="0" applyFont="1" applyBorder="1"/>
    <xf numFmtId="49" fontId="31" fillId="37" borderId="16" xfId="0" applyNumberFormat="1" applyFont="1" applyFill="1" applyBorder="1" applyAlignment="1" applyProtection="1">
      <alignment horizontal="center" vertical="center"/>
      <protection locked="0"/>
    </xf>
    <xf numFmtId="49" fontId="31" fillId="37" borderId="1" xfId="0" applyNumberFormat="1" applyFont="1" applyFill="1" applyBorder="1" applyAlignment="1" applyProtection="1">
      <alignment horizontal="center" vertical="center"/>
      <protection locked="0"/>
    </xf>
    <xf numFmtId="49" fontId="31" fillId="37" borderId="23" xfId="0" applyNumberFormat="1" applyFont="1" applyFill="1" applyBorder="1" applyAlignment="1" applyProtection="1">
      <alignment horizontal="center" vertical="center"/>
      <protection locked="0"/>
    </xf>
    <xf numFmtId="166" fontId="38" fillId="0" borderId="29" xfId="0" applyNumberFormat="1" applyFont="1" applyBorder="1" applyAlignment="1">
      <alignment horizontal="center" vertical="center"/>
    </xf>
    <xf numFmtId="166" fontId="38" fillId="0" borderId="18" xfId="0" applyNumberFormat="1" applyFont="1" applyBorder="1" applyAlignment="1">
      <alignment horizontal="center" vertical="center"/>
    </xf>
    <xf numFmtId="166" fontId="38" fillId="0" borderId="66" xfId="0" applyNumberFormat="1" applyFont="1" applyBorder="1" applyAlignment="1">
      <alignment horizontal="center" vertical="center"/>
    </xf>
    <xf numFmtId="10" fontId="38" fillId="0" borderId="29" xfId="0" applyNumberFormat="1" applyFont="1" applyBorder="1" applyAlignment="1">
      <alignment horizontal="center" vertical="center"/>
    </xf>
    <xf numFmtId="10" fontId="38" fillId="0" borderId="18" xfId="0" applyNumberFormat="1" applyFont="1" applyBorder="1" applyAlignment="1">
      <alignment horizontal="center" vertical="center"/>
    </xf>
    <xf numFmtId="10" fontId="38" fillId="0" borderId="66" xfId="0" applyNumberFormat="1" applyFont="1" applyBorder="1" applyAlignment="1">
      <alignment horizontal="center" vertical="center"/>
    </xf>
    <xf numFmtId="0" fontId="43" fillId="0" borderId="67" xfId="0" applyFont="1" applyBorder="1"/>
    <xf numFmtId="14" fontId="7" fillId="3" borderId="1" xfId="1" applyNumberFormat="1" applyFill="1" applyBorder="1" applyAlignment="1" applyProtection="1">
      <alignment horizontal="center" vertical="center" wrapText="1"/>
      <protection locked="0"/>
    </xf>
    <xf numFmtId="14" fontId="5" fillId="0" borderId="97" xfId="0" applyNumberFormat="1" applyFont="1" applyBorder="1" applyAlignment="1">
      <alignment horizontal="center" vertical="center" wrapText="1"/>
    </xf>
    <xf numFmtId="0" fontId="5" fillId="0" borderId="35" xfId="0" applyFont="1" applyBorder="1" applyAlignment="1">
      <alignment horizontal="center" vertical="center" wrapText="1"/>
    </xf>
    <xf numFmtId="0" fontId="62" fillId="27" borderId="84" xfId="0" applyFont="1" applyFill="1" applyBorder="1" applyAlignment="1">
      <alignment horizontal="center" vertical="center" wrapText="1"/>
    </xf>
    <xf numFmtId="0" fontId="63" fillId="0" borderId="80" xfId="0" applyFont="1" applyBorder="1"/>
    <xf numFmtId="0" fontId="63" fillId="0" borderId="46" xfId="0" applyFont="1" applyBorder="1"/>
    <xf numFmtId="0" fontId="62" fillId="27" borderId="70" xfId="0" applyFont="1" applyFill="1" applyBorder="1" applyAlignment="1">
      <alignment horizontal="center" vertical="center" wrapText="1"/>
    </xf>
    <xf numFmtId="0" fontId="63" fillId="0" borderId="65" xfId="0" applyFont="1" applyBorder="1"/>
    <xf numFmtId="0" fontId="63" fillId="0" borderId="61" xfId="0" applyFont="1" applyBorder="1"/>
    <xf numFmtId="0" fontId="62" fillId="27" borderId="62" xfId="0" applyFont="1" applyFill="1" applyBorder="1" applyAlignment="1">
      <alignment horizontal="center" vertical="center" wrapText="1"/>
    </xf>
    <xf numFmtId="0" fontId="64" fillId="27" borderId="62" xfId="0" applyFont="1" applyFill="1" applyBorder="1" applyAlignment="1">
      <alignment horizontal="center" vertical="center" wrapText="1"/>
    </xf>
    <xf numFmtId="0" fontId="63" fillId="0" borderId="68" xfId="0" applyFont="1" applyBorder="1"/>
    <xf numFmtId="0" fontId="69" fillId="38" borderId="50" xfId="0" applyFont="1" applyFill="1" applyBorder="1" applyAlignment="1">
      <alignment horizontal="center" vertical="center" wrapText="1"/>
    </xf>
    <xf numFmtId="0" fontId="69" fillId="38" borderId="101" xfId="0" applyFont="1" applyFill="1" applyBorder="1" applyAlignment="1">
      <alignment horizontal="center" vertical="center" wrapText="1"/>
    </xf>
    <xf numFmtId="0" fontId="65" fillId="30" borderId="69" xfId="0" applyFont="1" applyFill="1" applyBorder="1" applyAlignment="1">
      <alignment horizontal="center" vertical="center" wrapText="1"/>
    </xf>
    <xf numFmtId="0" fontId="63" fillId="0" borderId="72" xfId="0" applyFont="1" applyBorder="1"/>
    <xf numFmtId="0" fontId="62" fillId="30" borderId="70" xfId="0" applyFont="1" applyFill="1" applyBorder="1" applyAlignment="1">
      <alignment horizontal="center" vertical="center" wrapText="1"/>
    </xf>
    <xf numFmtId="0" fontId="62" fillId="30" borderId="62" xfId="0" applyFont="1" applyFill="1" applyBorder="1" applyAlignment="1">
      <alignment horizontal="center" vertical="center" wrapText="1"/>
    </xf>
    <xf numFmtId="0" fontId="65" fillId="31" borderId="69" xfId="0" applyFont="1" applyFill="1" applyBorder="1" applyAlignment="1">
      <alignment horizontal="center" vertical="center" wrapText="1"/>
    </xf>
    <xf numFmtId="0" fontId="62" fillId="31" borderId="70" xfId="0" applyFont="1" applyFill="1" applyBorder="1" applyAlignment="1">
      <alignment horizontal="center" vertical="center" wrapText="1"/>
    </xf>
    <xf numFmtId="0" fontId="62" fillId="31" borderId="70" xfId="0" applyFont="1" applyFill="1" applyBorder="1" applyAlignment="1">
      <alignment horizontal="center" vertical="center"/>
    </xf>
    <xf numFmtId="0" fontId="65" fillId="28" borderId="72" xfId="0" applyFont="1" applyFill="1" applyBorder="1" applyAlignment="1">
      <alignment horizontal="center" vertical="center" wrapText="1"/>
    </xf>
    <xf numFmtId="0" fontId="62" fillId="28" borderId="65" xfId="0" applyFont="1" applyFill="1" applyBorder="1" applyAlignment="1">
      <alignment horizontal="center" vertical="center" wrapText="1"/>
    </xf>
    <xf numFmtId="0" fontId="65" fillId="29" borderId="69" xfId="0" applyFont="1" applyFill="1" applyBorder="1" applyAlignment="1">
      <alignment horizontal="center" vertical="center" wrapText="1"/>
    </xf>
    <xf numFmtId="0" fontId="63" fillId="0" borderId="73" xfId="0" applyFont="1" applyBorder="1"/>
    <xf numFmtId="0" fontId="62" fillId="29" borderId="70" xfId="0" applyFont="1" applyFill="1" applyBorder="1" applyAlignment="1">
      <alignment horizontal="center" vertical="center" wrapText="1"/>
    </xf>
    <xf numFmtId="0" fontId="63" fillId="0" borderId="74" xfId="0" applyFont="1" applyBorder="1"/>
    <xf numFmtId="0" fontId="62" fillId="29" borderId="62" xfId="0" applyFont="1" applyFill="1" applyBorder="1" applyAlignment="1">
      <alignment horizontal="center" vertical="center" wrapText="1"/>
    </xf>
    <xf numFmtId="0" fontId="65" fillId="32" borderId="69" xfId="0" applyFont="1" applyFill="1" applyBorder="1" applyAlignment="1">
      <alignment horizontal="center" vertical="center" wrapText="1"/>
    </xf>
    <xf numFmtId="0" fontId="64" fillId="32" borderId="70" xfId="0" applyFont="1" applyFill="1" applyBorder="1" applyAlignment="1">
      <alignment horizontal="center" vertical="center" wrapText="1"/>
    </xf>
    <xf numFmtId="0" fontId="64" fillId="32" borderId="62" xfId="0" applyFont="1" applyFill="1" applyBorder="1" applyAlignment="1">
      <alignment horizontal="center" vertical="center" wrapText="1"/>
    </xf>
    <xf numFmtId="49" fontId="29" fillId="3" borderId="19" xfId="0" applyNumberFormat="1" applyFont="1" applyFill="1" applyBorder="1" applyAlignment="1" applyProtection="1">
      <alignment horizontal="center" vertical="center" wrapText="1"/>
    </xf>
    <xf numFmtId="49" fontId="29" fillId="3" borderId="55" xfId="0" applyNumberFormat="1" applyFont="1" applyFill="1" applyBorder="1" applyAlignment="1" applyProtection="1">
      <alignment horizontal="center" vertical="center" wrapText="1"/>
    </xf>
    <xf numFmtId="49" fontId="29" fillId="3" borderId="48" xfId="0" applyNumberFormat="1" applyFont="1" applyFill="1" applyBorder="1" applyAlignment="1" applyProtection="1">
      <alignment horizontal="center" vertical="center" wrapText="1"/>
    </xf>
    <xf numFmtId="0" fontId="68" fillId="5" borderId="85"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wrapText="1"/>
    </xf>
    <xf numFmtId="14" fontId="7" fillId="3" borderId="23" xfId="1" applyNumberFormat="1" applyFill="1" applyBorder="1" applyAlignment="1" applyProtection="1">
      <alignment horizontal="center" vertical="center" wrapText="1"/>
    </xf>
    <xf numFmtId="14" fontId="33" fillId="3" borderId="23" xfId="1" applyNumberFormat="1" applyFont="1" applyFill="1" applyBorder="1" applyAlignment="1" applyProtection="1">
      <alignment horizontal="center" vertical="center" wrapText="1"/>
    </xf>
    <xf numFmtId="14" fontId="33" fillId="3" borderId="33" xfId="1" applyNumberFormat="1" applyFont="1" applyFill="1" applyBorder="1" applyAlignment="1" applyProtection="1">
      <alignment horizontal="center" vertical="center" wrapText="1"/>
    </xf>
    <xf numFmtId="14" fontId="33" fillId="3" borderId="24" xfId="1" applyNumberFormat="1" applyFont="1" applyFill="1" applyBorder="1" applyAlignment="1" applyProtection="1">
      <alignment horizontal="center" vertical="center" wrapText="1"/>
    </xf>
    <xf numFmtId="0" fontId="66" fillId="25" borderId="15" xfId="0" applyFont="1" applyFill="1" applyBorder="1" applyAlignment="1">
      <alignment horizontal="center" vertical="center" wrapText="1"/>
    </xf>
    <xf numFmtId="0" fontId="63" fillId="0" borderId="14" xfId="0" applyFont="1" applyBorder="1"/>
    <xf numFmtId="0" fontId="63" fillId="0" borderId="22" xfId="0" applyFont="1" applyBorder="1"/>
    <xf numFmtId="0" fontId="66" fillId="0" borderId="16" xfId="0" applyFont="1" applyBorder="1" applyAlignment="1">
      <alignment horizontal="center" vertical="center" wrapText="1"/>
    </xf>
    <xf numFmtId="0" fontId="63" fillId="0" borderId="1" xfId="0" applyFont="1" applyBorder="1"/>
    <xf numFmtId="0" fontId="67" fillId="0" borderId="16" xfId="0" applyFont="1" applyBorder="1" applyAlignment="1">
      <alignment horizontal="center" vertical="center" wrapText="1"/>
    </xf>
    <xf numFmtId="166" fontId="38" fillId="0" borderId="109" xfId="0" applyNumberFormat="1" applyFont="1" applyBorder="1" applyAlignment="1">
      <alignment horizontal="center" vertical="center"/>
    </xf>
    <xf numFmtId="0" fontId="29" fillId="0" borderId="110" xfId="0" applyFont="1" applyBorder="1"/>
    <xf numFmtId="0" fontId="29" fillId="0" borderId="111" xfId="0" applyFont="1" applyBorder="1"/>
    <xf numFmtId="0" fontId="66" fillId="26" borderId="1" xfId="0" applyFont="1" applyFill="1" applyBorder="1" applyAlignment="1">
      <alignment horizontal="center" vertical="center" wrapText="1"/>
    </xf>
    <xf numFmtId="0" fontId="63" fillId="0" borderId="23" xfId="0" applyFont="1" applyBorder="1"/>
    <xf numFmtId="0" fontId="67" fillId="0" borderId="1" xfId="0" applyFont="1" applyBorder="1" applyAlignment="1">
      <alignment horizontal="center" vertical="center" wrapText="1"/>
    </xf>
    <xf numFmtId="9" fontId="38" fillId="0" borderId="109" xfId="0" applyNumberFormat="1" applyFont="1" applyBorder="1" applyAlignment="1">
      <alignment horizontal="center" vertical="center"/>
    </xf>
    <xf numFmtId="0" fontId="63" fillId="0" borderId="2" xfId="0" applyFont="1" applyBorder="1"/>
    <xf numFmtId="0" fontId="67" fillId="26" borderId="1" xfId="0" applyFont="1" applyFill="1" applyBorder="1" applyAlignment="1">
      <alignment horizontal="center" vertical="center" wrapText="1"/>
    </xf>
    <xf numFmtId="0" fontId="29" fillId="0" borderId="112" xfId="0" applyFont="1" applyBorder="1"/>
    <xf numFmtId="0" fontId="63" fillId="0" borderId="67" xfId="0" applyFont="1" applyBorder="1"/>
    <xf numFmtId="0" fontId="34" fillId="7" borderId="18" xfId="0" applyFont="1" applyFill="1" applyBorder="1" applyAlignment="1" applyProtection="1">
      <alignment horizontal="center" vertical="center" wrapText="1"/>
    </xf>
    <xf numFmtId="166" fontId="38" fillId="0" borderId="16" xfId="0" applyNumberFormat="1" applyFont="1" applyBorder="1" applyAlignment="1">
      <alignment horizontal="center" vertical="center"/>
    </xf>
    <xf numFmtId="0" fontId="29" fillId="0" borderId="1" xfId="0" applyFont="1" applyBorder="1"/>
    <xf numFmtId="49" fontId="31" fillId="2" borderId="19" xfId="0" applyNumberFormat="1" applyFont="1" applyFill="1" applyBorder="1" applyAlignment="1" applyProtection="1">
      <alignment horizontal="center" vertical="center"/>
      <protection locked="0"/>
    </xf>
    <xf numFmtId="49" fontId="31" fillId="2" borderId="32" xfId="0" applyNumberFormat="1" applyFont="1" applyFill="1" applyBorder="1" applyAlignment="1" applyProtection="1">
      <alignment horizontal="center" vertical="center"/>
      <protection locked="0"/>
    </xf>
    <xf numFmtId="49" fontId="31" fillId="2" borderId="86" xfId="0" applyNumberFormat="1" applyFont="1" applyFill="1" applyBorder="1" applyAlignment="1" applyProtection="1">
      <alignment horizontal="center" vertical="center"/>
      <protection locked="0"/>
    </xf>
    <xf numFmtId="0" fontId="29" fillId="0" borderId="2" xfId="0" applyFont="1" applyBorder="1"/>
    <xf numFmtId="9" fontId="38" fillId="0" borderId="16" xfId="0" applyNumberFormat="1" applyFont="1" applyBorder="1" applyAlignment="1">
      <alignment horizontal="center" vertical="center"/>
    </xf>
    <xf numFmtId="9" fontId="29" fillId="0" borderId="1" xfId="0" applyNumberFormat="1" applyFont="1" applyBorder="1"/>
    <xf numFmtId="0" fontId="29" fillId="0" borderId="23" xfId="0" applyFont="1" applyBorder="1"/>
    <xf numFmtId="49" fontId="31" fillId="2" borderId="33" xfId="0" applyNumberFormat="1" applyFont="1" applyFill="1" applyBorder="1" applyAlignment="1" applyProtection="1">
      <alignment horizontal="center" vertical="center"/>
      <protection locked="0"/>
    </xf>
    <xf numFmtId="0" fontId="76" fillId="0" borderId="6" xfId="0" applyFont="1" applyBorder="1" applyAlignment="1" applyProtection="1">
      <alignment horizontal="left" vertical="center" wrapText="1"/>
    </xf>
    <xf numFmtId="0" fontId="76" fillId="0" borderId="7" xfId="0" applyFont="1" applyBorder="1" applyAlignment="1" applyProtection="1">
      <alignment horizontal="left" vertical="center" wrapText="1"/>
    </xf>
    <xf numFmtId="0" fontId="76" fillId="0" borderId="8" xfId="0" applyFont="1" applyBorder="1" applyAlignment="1" applyProtection="1">
      <alignment horizontal="left" vertical="center" wrapText="1"/>
    </xf>
    <xf numFmtId="0" fontId="76" fillId="0" borderId="9"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76" fillId="0" borderId="10" xfId="0" applyFont="1" applyBorder="1" applyAlignment="1" applyProtection="1">
      <alignment horizontal="left" vertical="center" wrapText="1"/>
    </xf>
    <xf numFmtId="0" fontId="76" fillId="0" borderId="11" xfId="0" applyFont="1" applyBorder="1" applyAlignment="1" applyProtection="1">
      <alignment horizontal="left" vertical="center" wrapText="1"/>
    </xf>
    <xf numFmtId="0" fontId="76" fillId="0" borderId="12" xfId="0" applyFont="1" applyBorder="1" applyAlignment="1" applyProtection="1">
      <alignment horizontal="left" vertical="center" wrapText="1"/>
    </xf>
    <xf numFmtId="0" fontId="76" fillId="0" borderId="13" xfId="0" applyFont="1" applyBorder="1" applyAlignment="1" applyProtection="1">
      <alignment horizontal="left" vertical="center" wrapText="1"/>
    </xf>
    <xf numFmtId="0" fontId="15" fillId="0" borderId="6" xfId="0" applyFont="1" applyBorder="1" applyAlignment="1" applyProtection="1">
      <alignment horizontal="center" vertical="center" wrapText="1"/>
    </xf>
    <xf numFmtId="0" fontId="15" fillId="0" borderId="36"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7" fillId="14" borderId="3" xfId="1" applyFill="1" applyBorder="1" applyAlignment="1">
      <alignment horizontal="center" vertical="center"/>
    </xf>
    <xf numFmtId="0" fontId="7" fillId="14" borderId="5" xfId="1" applyFill="1" applyBorder="1" applyAlignment="1">
      <alignment horizontal="center" vertical="center"/>
    </xf>
    <xf numFmtId="0" fontId="19" fillId="12" borderId="6" xfId="0" applyFont="1" applyFill="1" applyBorder="1" applyAlignment="1">
      <alignment horizontal="center"/>
    </xf>
    <xf numFmtId="0" fontId="19" fillId="12" borderId="7" xfId="0" applyFont="1" applyFill="1" applyBorder="1" applyAlignment="1">
      <alignment horizontal="center"/>
    </xf>
    <xf numFmtId="0" fontId="19" fillId="12" borderId="8" xfId="0" applyFont="1" applyFill="1" applyBorder="1" applyAlignment="1">
      <alignment horizontal="center"/>
    </xf>
    <xf numFmtId="0" fontId="18" fillId="0" borderId="14" xfId="0" applyFont="1" applyBorder="1" applyAlignment="1">
      <alignment horizontal="left" vertical="center"/>
    </xf>
    <xf numFmtId="0" fontId="18" fillId="0" borderId="1" xfId="0" applyFont="1" applyBorder="1" applyAlignment="1">
      <alignment horizontal="left" vertical="center"/>
    </xf>
    <xf numFmtId="0" fontId="18" fillId="0" borderId="49" xfId="0" applyFont="1" applyBorder="1" applyAlignment="1">
      <alignment horizontal="left" vertical="center"/>
    </xf>
    <xf numFmtId="0" fontId="18" fillId="0" borderId="57" xfId="0" applyFont="1" applyBorder="1" applyAlignment="1">
      <alignment horizontal="left" vertical="center"/>
    </xf>
    <xf numFmtId="0" fontId="14" fillId="13" borderId="3" xfId="0" applyFont="1" applyFill="1" applyBorder="1" applyAlignment="1">
      <alignment horizontal="center"/>
    </xf>
    <xf numFmtId="0" fontId="14" fillId="13" borderId="5" xfId="0" applyFont="1" applyFill="1" applyBorder="1" applyAlignment="1">
      <alignment horizontal="center"/>
    </xf>
    <xf numFmtId="0" fontId="15" fillId="11" borderId="9" xfId="0" applyFont="1" applyFill="1" applyBorder="1" applyAlignment="1" applyProtection="1">
      <alignment horizontal="center" vertical="center" wrapText="1"/>
    </xf>
    <xf numFmtId="0" fontId="15" fillId="11" borderId="35" xfId="0" applyFont="1" applyFill="1" applyBorder="1" applyAlignment="1" applyProtection="1">
      <alignment horizontal="center" vertical="center" wrapText="1"/>
    </xf>
    <xf numFmtId="0" fontId="15" fillId="9" borderId="9" xfId="0" applyFont="1" applyFill="1" applyBorder="1" applyAlignment="1" applyProtection="1">
      <alignment horizontal="center" vertical="center" wrapText="1"/>
    </xf>
    <xf numFmtId="0" fontId="15" fillId="9" borderId="35" xfId="0" applyFont="1" applyFill="1" applyBorder="1" applyAlignment="1" applyProtection="1">
      <alignment horizontal="center" vertical="center" wrapText="1"/>
    </xf>
    <xf numFmtId="0" fontId="15" fillId="10" borderId="11" xfId="0" applyFont="1" applyFill="1" applyBorder="1" applyAlignment="1" applyProtection="1">
      <alignment horizontal="center" vertical="center" wrapText="1"/>
    </xf>
    <xf numFmtId="0" fontId="15" fillId="10" borderId="38" xfId="0" applyFont="1" applyFill="1" applyBorder="1" applyAlignment="1" applyProtection="1">
      <alignment horizontal="center" vertical="center" wrapText="1"/>
    </xf>
    <xf numFmtId="0" fontId="16" fillId="12" borderId="6" xfId="0" applyFont="1" applyFill="1" applyBorder="1" applyAlignment="1">
      <alignment horizontal="center"/>
    </xf>
    <xf numFmtId="0" fontId="16" fillId="12" borderId="7" xfId="0" applyFont="1" applyFill="1" applyBorder="1" applyAlignment="1">
      <alignment horizontal="center"/>
    </xf>
    <xf numFmtId="0" fontId="16" fillId="12" borderId="8" xfId="0" applyFont="1" applyFill="1" applyBorder="1" applyAlignment="1">
      <alignment horizontal="center"/>
    </xf>
    <xf numFmtId="0" fontId="16" fillId="12" borderId="6" xfId="0" applyFont="1" applyFill="1" applyBorder="1" applyAlignment="1">
      <alignment horizontal="center" vertical="center"/>
    </xf>
    <xf numFmtId="0" fontId="16" fillId="12" borderId="7" xfId="0" applyFont="1" applyFill="1" applyBorder="1" applyAlignment="1">
      <alignment horizontal="center" vertical="center"/>
    </xf>
    <xf numFmtId="0" fontId="16" fillId="12" borderId="8" xfId="0" applyFont="1" applyFill="1" applyBorder="1" applyAlignment="1">
      <alignment horizontal="center" vertical="center"/>
    </xf>
    <xf numFmtId="0" fontId="3" fillId="0" borderId="11"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0" fillId="0" borderId="9" xfId="0" applyFont="1" applyBorder="1" applyAlignment="1">
      <alignment horizontal="left" vertical="center" wrapText="1"/>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0" fillId="2" borderId="0" xfId="0" applyFill="1" applyAlignment="1">
      <alignment horizontal="left" vertical="top" wrapText="1"/>
    </xf>
    <xf numFmtId="0" fontId="0" fillId="2" borderId="10" xfId="0" applyFill="1" applyBorder="1" applyAlignment="1">
      <alignment horizontal="left" vertical="top" wrapText="1"/>
    </xf>
    <xf numFmtId="0" fontId="79" fillId="40" borderId="1" xfId="0" applyFont="1" applyFill="1" applyBorder="1" applyAlignment="1">
      <alignment horizontal="center" vertical="center" wrapText="1"/>
    </xf>
    <xf numFmtId="0" fontId="79" fillId="40" borderId="21" xfId="0" applyFont="1" applyFill="1" applyBorder="1" applyAlignment="1">
      <alignment horizontal="center" vertical="center" wrapText="1"/>
    </xf>
    <xf numFmtId="0" fontId="83" fillId="41" borderId="15" xfId="0" applyFont="1" applyFill="1" applyBorder="1" applyAlignment="1">
      <alignment horizontal="center" vertical="center" wrapText="1"/>
    </xf>
    <xf numFmtId="0" fontId="83" fillId="41" borderId="16" xfId="0" applyFont="1" applyFill="1" applyBorder="1" applyAlignment="1">
      <alignment horizontal="center" vertical="center" wrapText="1"/>
    </xf>
    <xf numFmtId="0" fontId="83" fillId="41" borderId="20" xfId="0" applyFont="1" applyFill="1" applyBorder="1" applyAlignment="1">
      <alignment horizontal="center" vertical="center" wrapText="1"/>
    </xf>
    <xf numFmtId="0" fontId="81" fillId="40" borderId="2" xfId="0" applyFont="1" applyFill="1" applyBorder="1" applyAlignment="1">
      <alignment horizontal="center" vertical="center"/>
    </xf>
    <xf numFmtId="0" fontId="81" fillId="40" borderId="18" xfId="0" applyFont="1" applyFill="1" applyBorder="1" applyAlignment="1">
      <alignment horizontal="center" vertical="center"/>
    </xf>
    <xf numFmtId="0" fontId="81" fillId="40" borderId="66" xfId="0" applyFont="1" applyFill="1" applyBorder="1" applyAlignment="1">
      <alignment horizontal="center" vertical="center"/>
    </xf>
    <xf numFmtId="0" fontId="81" fillId="40" borderId="2" xfId="0" applyFont="1" applyFill="1" applyBorder="1" applyAlignment="1">
      <alignment horizontal="center" vertical="center" wrapText="1"/>
    </xf>
    <xf numFmtId="0" fontId="81" fillId="40" borderId="18" xfId="0" applyFont="1" applyFill="1" applyBorder="1" applyAlignment="1">
      <alignment horizontal="center" vertical="center" wrapText="1"/>
    </xf>
    <xf numFmtId="0" fontId="81" fillId="40" borderId="66" xfId="0" applyFont="1" applyFill="1" applyBorder="1" applyAlignment="1">
      <alignment horizontal="center" vertical="center" wrapText="1"/>
    </xf>
    <xf numFmtId="0" fontId="81" fillId="40" borderId="67" xfId="0" applyFont="1" applyFill="1" applyBorder="1" applyAlignment="1">
      <alignment horizontal="center" vertical="center" wrapText="1"/>
    </xf>
    <xf numFmtId="0" fontId="81" fillId="40" borderId="58" xfId="0" applyFont="1" applyFill="1" applyBorder="1" applyAlignment="1">
      <alignment horizontal="center" vertical="center" wrapText="1"/>
    </xf>
    <xf numFmtId="0" fontId="81" fillId="40" borderId="39" xfId="0" applyFont="1" applyFill="1" applyBorder="1" applyAlignment="1">
      <alignment horizontal="center" vertical="center" wrapText="1"/>
    </xf>
    <xf numFmtId="0" fontId="80" fillId="40" borderId="2" xfId="0" applyFont="1" applyFill="1" applyBorder="1" applyAlignment="1">
      <alignment horizontal="center" vertical="center"/>
    </xf>
    <xf numFmtId="0" fontId="80" fillId="40" borderId="18" xfId="0" applyFont="1" applyFill="1" applyBorder="1" applyAlignment="1">
      <alignment horizontal="center" vertical="center"/>
    </xf>
    <xf numFmtId="0" fontId="80" fillId="40" borderId="66" xfId="0" applyFont="1" applyFill="1" applyBorder="1" applyAlignment="1">
      <alignment horizontal="center" vertical="center"/>
    </xf>
    <xf numFmtId="0" fontId="80" fillId="40" borderId="2" xfId="0" applyFont="1" applyFill="1" applyBorder="1" applyAlignment="1">
      <alignment horizontal="center" vertical="center" wrapText="1"/>
    </xf>
    <xf numFmtId="0" fontId="80" fillId="40" borderId="18" xfId="0" applyFont="1" applyFill="1" applyBorder="1" applyAlignment="1">
      <alignment horizontal="center" vertical="center" wrapText="1"/>
    </xf>
    <xf numFmtId="0" fontId="80" fillId="40" borderId="66" xfId="0" applyFont="1" applyFill="1" applyBorder="1" applyAlignment="1">
      <alignment horizontal="center" vertical="center" wrapText="1"/>
    </xf>
    <xf numFmtId="0" fontId="78" fillId="40" borderId="2" xfId="0" applyFont="1" applyFill="1" applyBorder="1" applyAlignment="1">
      <alignment horizontal="center" vertical="center" wrapText="1"/>
    </xf>
    <xf numFmtId="0" fontId="78" fillId="40" borderId="18" xfId="0" applyFont="1" applyFill="1" applyBorder="1" applyAlignment="1">
      <alignment horizontal="center" vertical="center" wrapText="1"/>
    </xf>
    <xf numFmtId="0" fontId="78" fillId="40" borderId="66" xfId="0" applyFont="1" applyFill="1" applyBorder="1" applyAlignment="1">
      <alignment horizontal="center" vertical="center" wrapText="1"/>
    </xf>
    <xf numFmtId="0" fontId="77" fillId="40" borderId="2" xfId="0" applyFont="1" applyFill="1" applyBorder="1" applyAlignment="1">
      <alignment horizontal="center" vertical="center"/>
    </xf>
    <xf numFmtId="0" fontId="77" fillId="40" borderId="18" xfId="0" applyFont="1" applyFill="1" applyBorder="1" applyAlignment="1">
      <alignment horizontal="center" vertical="center"/>
    </xf>
    <xf numFmtId="0" fontId="77" fillId="40" borderId="66" xfId="0" applyFont="1" applyFill="1" applyBorder="1" applyAlignment="1">
      <alignment horizontal="center" vertical="center"/>
    </xf>
    <xf numFmtId="0" fontId="77" fillId="40" borderId="2" xfId="0" applyFont="1" applyFill="1" applyBorder="1" applyAlignment="1">
      <alignment horizontal="center" vertical="center" wrapText="1"/>
    </xf>
    <xf numFmtId="0" fontId="77" fillId="40" borderId="18" xfId="0" applyFont="1" applyFill="1" applyBorder="1" applyAlignment="1">
      <alignment horizontal="center" vertical="center" wrapText="1"/>
    </xf>
    <xf numFmtId="0" fontId="77" fillId="40" borderId="66" xfId="0" applyFont="1" applyFill="1" applyBorder="1" applyAlignment="1">
      <alignment horizontal="center" vertical="center" wrapText="1"/>
    </xf>
    <xf numFmtId="0" fontId="85" fillId="27" borderId="71" xfId="0" applyFont="1" applyFill="1" applyBorder="1" applyAlignment="1">
      <alignment horizontal="center" vertical="center" wrapText="1"/>
    </xf>
    <xf numFmtId="0" fontId="46" fillId="0" borderId="16" xfId="0" applyFont="1" applyBorder="1" applyAlignment="1">
      <alignment horizontal="left" vertical="center" wrapText="1"/>
    </xf>
    <xf numFmtId="0" fontId="38" fillId="0" borderId="70" xfId="0" applyFont="1" applyBorder="1" applyAlignment="1">
      <alignment horizontal="center" vertical="center" wrapText="1"/>
    </xf>
    <xf numFmtId="0" fontId="30" fillId="0" borderId="71" xfId="0" applyFont="1" applyBorder="1" applyAlignment="1">
      <alignment horizontal="center" vertical="center" wrapText="1"/>
    </xf>
    <xf numFmtId="0" fontId="31" fillId="0" borderId="78" xfId="0" applyFont="1" applyBorder="1" applyAlignment="1">
      <alignment horizontal="center" vertical="center" wrapText="1"/>
    </xf>
    <xf numFmtId="0" fontId="38" fillId="0" borderId="77" xfId="0" applyFont="1" applyBorder="1" applyAlignment="1">
      <alignment horizontal="center" vertical="center" wrapText="1"/>
    </xf>
    <xf numFmtId="0" fontId="38" fillId="0" borderId="117" xfId="0" applyFont="1" applyBorder="1" applyAlignment="1">
      <alignment horizontal="center" vertical="center" wrapText="1"/>
    </xf>
    <xf numFmtId="0" fontId="86" fillId="0" borderId="65" xfId="0" applyFont="1" applyBorder="1" applyAlignment="1">
      <alignment horizontal="center" vertical="center" wrapText="1"/>
    </xf>
    <xf numFmtId="0" fontId="31" fillId="0" borderId="56" xfId="0" applyFont="1" applyBorder="1" applyAlignment="1">
      <alignment horizontal="center" vertical="center" wrapText="1"/>
    </xf>
    <xf numFmtId="0" fontId="31" fillId="0" borderId="61" xfId="0" applyFont="1" applyBorder="1" applyAlignment="1">
      <alignment horizontal="center" vertical="center" wrapText="1"/>
    </xf>
    <xf numFmtId="0" fontId="89" fillId="0" borderId="77" xfId="0" applyFont="1" applyBorder="1" applyAlignment="1">
      <alignment horizontal="center" vertical="center" wrapText="1"/>
    </xf>
    <xf numFmtId="0" fontId="38" fillId="0" borderId="56" xfId="0" applyFont="1" applyBorder="1" applyAlignment="1">
      <alignment horizontal="center" vertical="center" wrapText="1"/>
    </xf>
    <xf numFmtId="0" fontId="46" fillId="0" borderId="56" xfId="0" applyFont="1" applyBorder="1" applyAlignment="1">
      <alignment horizontal="center" vertical="center" wrapText="1"/>
    </xf>
    <xf numFmtId="0" fontId="38" fillId="0" borderId="59" xfId="0" applyFont="1" applyBorder="1" applyAlignment="1">
      <alignment horizontal="center" vertical="center" wrapText="1"/>
    </xf>
    <xf numFmtId="0" fontId="38" fillId="0" borderId="62" xfId="0" applyFont="1" applyBorder="1" applyAlignment="1">
      <alignment horizontal="center" vertical="center" wrapText="1"/>
    </xf>
    <xf numFmtId="0" fontId="33" fillId="0" borderId="56" xfId="0" applyFont="1" applyBorder="1" applyAlignment="1">
      <alignment horizontal="center" vertical="center" wrapText="1"/>
    </xf>
    <xf numFmtId="0" fontId="91" fillId="0" borderId="56" xfId="0" applyFont="1" applyBorder="1" applyAlignment="1">
      <alignment horizontal="center" vertical="center" wrapText="1"/>
    </xf>
    <xf numFmtId="0" fontId="95" fillId="0" borderId="115" xfId="0" applyFont="1" applyBorder="1" applyAlignment="1">
      <alignment horizontal="center" vertical="center" wrapText="1"/>
    </xf>
    <xf numFmtId="0" fontId="33" fillId="0" borderId="60" xfId="0" applyFont="1" applyBorder="1" applyAlignment="1">
      <alignment horizontal="center" vertical="center" wrapText="1"/>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cellXfs>
  <cellStyles count="5">
    <cellStyle name="Hipervínculo" xfId="1" builtinId="8"/>
    <cellStyle name="Normal" xfId="0" builtinId="0"/>
    <cellStyle name="Normal 10" xfId="2" xr:uid="{00000000-0005-0000-0000-000002000000}"/>
    <cellStyle name="Normal 2" xfId="4" xr:uid="{00000000-0005-0000-0000-000003000000}"/>
    <cellStyle name="Porcentaje" xfId="3" builtinId="5"/>
  </cellStyles>
  <dxfs count="1731">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theme="9" tint="-0.24994659260841701"/>
        </patternFill>
      </fill>
    </dxf>
    <dxf>
      <fill>
        <patternFill>
          <bgColor rgb="FFFFC000"/>
        </patternFill>
      </fill>
    </dxf>
    <dxf>
      <fill>
        <patternFill>
          <bgColor rgb="FFFFFF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theme="9" tint="-0.24994659260841701"/>
        </patternFill>
      </fill>
    </dxf>
    <dxf>
      <fill>
        <patternFill>
          <bgColor rgb="FFFFC000"/>
        </patternFill>
      </fill>
    </dxf>
    <dxf>
      <fill>
        <patternFill>
          <bgColor rgb="FFFFFF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theme="9" tint="-0.24994659260841701"/>
        </patternFill>
      </fill>
    </dxf>
    <dxf>
      <fill>
        <patternFill>
          <bgColor rgb="FFFFC000"/>
        </patternFill>
      </fill>
    </dxf>
    <dxf>
      <fill>
        <patternFill>
          <bgColor rgb="FFFFFF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s>
  <tableStyles count="0" defaultTableStyle="TableStyleMedium2" defaultPivotStyle="PivotStyleLight16"/>
  <colors>
    <mruColors>
      <color rgb="FF0000FF"/>
      <color rgb="FFFFFFCC"/>
      <color rgb="FF008000"/>
      <color rgb="FFF9FF05"/>
      <color rgb="FFFFFF00"/>
      <color rgb="FFFFFA00"/>
      <color rgb="FFFFBC01"/>
      <color rgb="FFFFCCFF"/>
      <color rgb="FFCCCC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6DB9-4564-B460-533E20AB40C8}"/>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6DB9-4564-B460-533E20AB40C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ABRIL'!$F$136:$F$138</c:f>
              <c:strCache>
                <c:ptCount val="3"/>
                <c:pt idx="0">
                  <c:v>CUMPLE</c:v>
                </c:pt>
                <c:pt idx="1">
                  <c:v>PARCIAL</c:v>
                </c:pt>
                <c:pt idx="2">
                  <c:v>NO CUMPLE</c:v>
                </c:pt>
              </c:strCache>
            </c:strRef>
          </c:cat>
          <c:val>
            <c:numRef>
              <c:f>'Sgto AP ABRIL'!$H$136:$H$138</c:f>
              <c:numCache>
                <c:formatCode>General</c:formatCode>
                <c:ptCount val="3"/>
                <c:pt idx="0">
                  <c:v>94</c:v>
                </c:pt>
                <c:pt idx="1">
                  <c:v>12</c:v>
                </c:pt>
                <c:pt idx="2">
                  <c:v>0</c:v>
                </c:pt>
              </c:numCache>
            </c:numRef>
          </c:val>
          <c:extLst>
            <c:ext xmlns:c16="http://schemas.microsoft.com/office/drawing/2014/chart" uri="{C3380CC4-5D6E-409C-BE32-E72D297353CC}">
              <c16:uniqueId val="{00000005-6DB9-4564-B460-533E20AB40C8}"/>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11375555280052"/>
          <c:y val="0.11044981240511707"/>
          <c:w val="0.44564232628106126"/>
          <c:h val="0.88955018759488291"/>
        </c:manualLayout>
      </c:layout>
      <c:doughnutChart>
        <c:varyColors val="1"/>
        <c:ser>
          <c:idx val="0"/>
          <c:order val="0"/>
          <c:tx>
            <c:strRef>
              <c:f>'[1]Sgto PA DICIEMBRE'!$B$59</c:f>
              <c:strCache>
                <c:ptCount val="1"/>
                <c:pt idx="0">
                  <c:v>FINALIZADAS</c:v>
                </c:pt>
              </c:strCache>
            </c:strRef>
          </c:tx>
          <c:spPr>
            <a:solidFill>
              <a:srgbClr val="00B050"/>
            </a:solidFill>
          </c:spPr>
          <c:explosion val="10"/>
          <c:dPt>
            <c:idx val="0"/>
            <c:bubble3D val="0"/>
            <c:spPr>
              <a:solidFill>
                <a:srgbClr val="00B050"/>
              </a:solidFill>
              <a:ln w="19050">
                <a:solidFill>
                  <a:schemeClr val="lt1"/>
                </a:solidFill>
              </a:ln>
              <a:effectLst/>
            </c:spPr>
            <c:extLst>
              <c:ext xmlns:c16="http://schemas.microsoft.com/office/drawing/2014/chart" uri="{C3380CC4-5D6E-409C-BE32-E72D297353CC}">
                <c16:uniqueId val="{00000001-AD66-4CB2-9EDB-12CEA6F67F5A}"/>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AD66-4CB2-9EDB-12CEA6F67F5A}"/>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AD66-4CB2-9EDB-12CEA6F67F5A}"/>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AD66-4CB2-9EDB-12CEA6F67F5A}"/>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AD66-4CB2-9EDB-12CEA6F67F5A}"/>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AD66-4CB2-9EDB-12CEA6F67F5A}"/>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D-AD66-4CB2-9EDB-12CEA6F67F5A}"/>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F-AD66-4CB2-9EDB-12CEA6F67F5A}"/>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AD66-4CB2-9EDB-12CEA6F67F5A}"/>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AD66-4CB2-9EDB-12CEA6F67F5A}"/>
              </c:ext>
            </c:extLst>
          </c:dPt>
          <c:dPt>
            <c:idx val="10"/>
            <c:bubble3D val="0"/>
            <c:spPr>
              <a:solidFill>
                <a:srgbClr val="00B050"/>
              </a:solidFill>
              <a:ln w="19050">
                <a:solidFill>
                  <a:schemeClr val="lt1"/>
                </a:solidFill>
              </a:ln>
              <a:effectLst/>
            </c:spPr>
            <c:extLst>
              <c:ext xmlns:c16="http://schemas.microsoft.com/office/drawing/2014/chart" uri="{C3380CC4-5D6E-409C-BE32-E72D297353CC}">
                <c16:uniqueId val="{00000015-AD66-4CB2-9EDB-12CEA6F67F5A}"/>
              </c:ext>
            </c:extLst>
          </c:dPt>
          <c:dPt>
            <c:idx val="11"/>
            <c:bubble3D val="0"/>
            <c:spPr>
              <a:solidFill>
                <a:srgbClr val="00B050"/>
              </a:solidFill>
              <a:ln w="19050">
                <a:solidFill>
                  <a:schemeClr val="lt1"/>
                </a:solidFill>
              </a:ln>
              <a:effectLst/>
            </c:spPr>
            <c:extLst>
              <c:ext xmlns:c16="http://schemas.microsoft.com/office/drawing/2014/chart" uri="{C3380CC4-5D6E-409C-BE32-E72D297353CC}">
                <c16:uniqueId val="{00000017-AD66-4CB2-9EDB-12CEA6F67F5A}"/>
              </c:ext>
            </c:extLst>
          </c:dPt>
          <c:dPt>
            <c:idx val="12"/>
            <c:bubble3D val="0"/>
            <c:spPr>
              <a:solidFill>
                <a:srgbClr val="00B050"/>
              </a:solidFill>
              <a:ln w="19050">
                <a:solidFill>
                  <a:schemeClr val="lt1"/>
                </a:solidFill>
              </a:ln>
              <a:effectLst/>
            </c:spPr>
            <c:extLst>
              <c:ext xmlns:c16="http://schemas.microsoft.com/office/drawing/2014/chart" uri="{C3380CC4-5D6E-409C-BE32-E72D297353CC}">
                <c16:uniqueId val="{00000019-AD66-4CB2-9EDB-12CEA6F67F5A}"/>
              </c:ext>
            </c:extLst>
          </c:dPt>
          <c:dPt>
            <c:idx val="13"/>
            <c:bubble3D val="0"/>
            <c:spPr>
              <a:solidFill>
                <a:srgbClr val="00B050"/>
              </a:solidFill>
              <a:ln w="19050">
                <a:solidFill>
                  <a:schemeClr val="lt1"/>
                </a:solidFill>
              </a:ln>
              <a:effectLst/>
            </c:spPr>
            <c:extLst>
              <c:ext xmlns:c16="http://schemas.microsoft.com/office/drawing/2014/chart" uri="{C3380CC4-5D6E-409C-BE32-E72D297353CC}">
                <c16:uniqueId val="{0000001B-AD66-4CB2-9EDB-12CEA6F67F5A}"/>
              </c:ext>
            </c:extLst>
          </c:dPt>
          <c:dPt>
            <c:idx val="14"/>
            <c:bubble3D val="0"/>
            <c:spPr>
              <a:solidFill>
                <a:srgbClr val="00B050"/>
              </a:solidFill>
              <a:ln w="19050">
                <a:solidFill>
                  <a:schemeClr val="lt1"/>
                </a:solidFill>
              </a:ln>
              <a:effectLst/>
            </c:spPr>
            <c:extLst>
              <c:ext xmlns:c16="http://schemas.microsoft.com/office/drawing/2014/chart" uri="{C3380CC4-5D6E-409C-BE32-E72D297353CC}">
                <c16:uniqueId val="{0000001D-AD66-4CB2-9EDB-12CEA6F67F5A}"/>
              </c:ext>
            </c:extLst>
          </c:dPt>
          <c:dPt>
            <c:idx val="15"/>
            <c:bubble3D val="0"/>
            <c:spPr>
              <a:solidFill>
                <a:srgbClr val="00B050"/>
              </a:solidFill>
              <a:ln w="19050">
                <a:solidFill>
                  <a:schemeClr val="lt1"/>
                </a:solidFill>
              </a:ln>
              <a:effectLst/>
            </c:spPr>
            <c:extLst>
              <c:ext xmlns:c16="http://schemas.microsoft.com/office/drawing/2014/chart" uri="{C3380CC4-5D6E-409C-BE32-E72D297353CC}">
                <c16:uniqueId val="{0000001F-AD66-4CB2-9EDB-12CEA6F67F5A}"/>
              </c:ext>
            </c:extLst>
          </c:dPt>
          <c:dPt>
            <c:idx val="16"/>
            <c:bubble3D val="0"/>
            <c:spPr>
              <a:solidFill>
                <a:srgbClr val="00B050"/>
              </a:solidFill>
              <a:ln w="19050">
                <a:solidFill>
                  <a:schemeClr val="lt1"/>
                </a:solidFill>
              </a:ln>
              <a:effectLst/>
            </c:spPr>
            <c:extLst>
              <c:ext xmlns:c16="http://schemas.microsoft.com/office/drawing/2014/chart" uri="{C3380CC4-5D6E-409C-BE32-E72D297353CC}">
                <c16:uniqueId val="{00000021-AD66-4CB2-9EDB-12CEA6F67F5A}"/>
              </c:ext>
            </c:extLst>
          </c:dPt>
          <c:dPt>
            <c:idx val="17"/>
            <c:bubble3D val="0"/>
            <c:spPr>
              <a:solidFill>
                <a:srgbClr val="00B050"/>
              </a:solidFill>
              <a:ln w="19050">
                <a:solidFill>
                  <a:schemeClr val="lt1"/>
                </a:solidFill>
              </a:ln>
              <a:effectLst/>
            </c:spPr>
            <c:extLst>
              <c:ext xmlns:c16="http://schemas.microsoft.com/office/drawing/2014/chart" uri="{C3380CC4-5D6E-409C-BE32-E72D297353CC}">
                <c16:uniqueId val="{00000023-AD66-4CB2-9EDB-12CEA6F67F5A}"/>
              </c:ext>
            </c:extLst>
          </c:dPt>
          <c:dPt>
            <c:idx val="18"/>
            <c:bubble3D val="0"/>
            <c:spPr>
              <a:solidFill>
                <a:srgbClr val="00B050"/>
              </a:solidFill>
              <a:ln w="19050">
                <a:solidFill>
                  <a:schemeClr val="lt1"/>
                </a:solidFill>
              </a:ln>
              <a:effectLst/>
            </c:spPr>
            <c:extLst>
              <c:ext xmlns:c16="http://schemas.microsoft.com/office/drawing/2014/chart" uri="{C3380CC4-5D6E-409C-BE32-E72D297353CC}">
                <c16:uniqueId val="{00000025-AD66-4CB2-9EDB-12CEA6F67F5A}"/>
              </c:ext>
            </c:extLst>
          </c:dPt>
          <c:dPt>
            <c:idx val="19"/>
            <c:bubble3D val="0"/>
            <c:spPr>
              <a:solidFill>
                <a:srgbClr val="00B050"/>
              </a:solidFill>
              <a:ln w="19050">
                <a:solidFill>
                  <a:schemeClr val="lt1"/>
                </a:solidFill>
              </a:ln>
              <a:effectLst/>
            </c:spPr>
            <c:extLst>
              <c:ext xmlns:c16="http://schemas.microsoft.com/office/drawing/2014/chart" uri="{C3380CC4-5D6E-409C-BE32-E72D297353CC}">
                <c16:uniqueId val="{00000027-AD66-4CB2-9EDB-12CEA6F67F5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AD66-4CB2-9EDB-12CEA6F67F5A}"/>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'[2]Sgto PA DICIEMBRE'!$B$62</c:f>
              <c:strCache>
                <c:ptCount val="1"/>
                <c:pt idx="0">
                  <c:v>FINALIZADAS</c:v>
                </c:pt>
              </c:strCache>
            </c:strRef>
          </c:tx>
          <c:spPr>
            <a:solidFill>
              <a:schemeClr val="bg1"/>
            </a:solidFill>
          </c:spPr>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AD66-4CB2-9EDB-12CEA6F67F5A}"/>
              </c:ext>
            </c:extLst>
          </c:dPt>
          <c:dPt>
            <c:idx val="1"/>
            <c:bubble3D val="0"/>
            <c:spPr>
              <a:solidFill>
                <a:schemeClr val="bg1">
                  <a:alpha val="75000"/>
                </a:schemeClr>
              </a:solidFill>
              <a:ln w="19050">
                <a:solidFill>
                  <a:schemeClr val="lt1"/>
                </a:solidFill>
              </a:ln>
              <a:effectLst/>
            </c:spPr>
            <c:extLst>
              <c:ext xmlns:c16="http://schemas.microsoft.com/office/drawing/2014/chart" uri="{C3380CC4-5D6E-409C-BE32-E72D297353CC}">
                <c16:uniqueId val="{0000002C-AD66-4CB2-9EDB-12CEA6F67F5A}"/>
              </c:ext>
            </c:extLst>
          </c:dPt>
          <c:val>
            <c:numRef>
              <c:f>'[1]Sgto PA DICIEMBRE'!$D$59:$E$59</c:f>
              <c:numCache>
                <c:formatCode>General</c:formatCode>
                <c:ptCount val="2"/>
                <c:pt idx="0">
                  <c:v>0.94285714285714284</c:v>
                </c:pt>
                <c:pt idx="1">
                  <c:v>5.7142857142857162E-2</c:v>
                </c:pt>
              </c:numCache>
            </c:numRef>
          </c:val>
          <c:extLst>
            <c:ext xmlns:c16="http://schemas.microsoft.com/office/drawing/2014/chart" uri="{C3380CC4-5D6E-409C-BE32-E72D297353CC}">
              <c16:uniqueId val="{0000002D-AD66-4CB2-9EDB-12CEA6F67F5A}"/>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DICIEMBRE'!$B$61</c:f>
              <c:strCache>
                <c:ptCount val="1"/>
                <c:pt idx="0">
                  <c:v>VENCIDAS CON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FE74-4704-9FA1-D74090737776}"/>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FE74-4704-9FA1-D7409073777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FE74-4704-9FA1-D74090737776}"/>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FE74-4704-9FA1-D74090737776}"/>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FE74-4704-9FA1-D74090737776}"/>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FE74-4704-9FA1-D74090737776}"/>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FE74-4704-9FA1-D74090737776}"/>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FE74-4704-9FA1-D74090737776}"/>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FE74-4704-9FA1-D74090737776}"/>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FE74-4704-9FA1-D74090737776}"/>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FE74-4704-9FA1-D74090737776}"/>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FE74-4704-9FA1-D74090737776}"/>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FE74-4704-9FA1-D74090737776}"/>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FE74-4704-9FA1-D74090737776}"/>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FE74-4704-9FA1-D74090737776}"/>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FE74-4704-9FA1-D74090737776}"/>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FE74-4704-9FA1-D74090737776}"/>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FE74-4704-9FA1-D74090737776}"/>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FE74-4704-9FA1-D74090737776}"/>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FE74-4704-9FA1-D7409073777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FE74-4704-9FA1-D74090737776}"/>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FE74-4704-9FA1-D74090737776}"/>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FE74-4704-9FA1-D74090737776}"/>
              </c:ext>
            </c:extLst>
          </c:dPt>
          <c:val>
            <c:numRef>
              <c:f>'[1]Sgto PA DICIEMBRE'!$D$61:$E$61</c:f>
              <c:numCache>
                <c:formatCode>General</c:formatCode>
                <c:ptCount val="2"/>
                <c:pt idx="0">
                  <c:v>0</c:v>
                </c:pt>
                <c:pt idx="1">
                  <c:v>1</c:v>
                </c:pt>
              </c:numCache>
            </c:numRef>
          </c:val>
          <c:extLst>
            <c:ext xmlns:c16="http://schemas.microsoft.com/office/drawing/2014/chart" uri="{C3380CC4-5D6E-409C-BE32-E72D297353CC}">
              <c16:uniqueId val="{0000002D-FE74-4704-9FA1-D74090737776}"/>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DICIEMBRE'!$B$62</c:f>
              <c:strCache>
                <c:ptCount val="1"/>
                <c:pt idx="0">
                  <c:v>VENCIDAS SIN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BF13-46D4-BD92-B2C5F87ED657}"/>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BF13-46D4-BD92-B2C5F87ED657}"/>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BF13-46D4-BD92-B2C5F87ED657}"/>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BF13-46D4-BD92-B2C5F87ED657}"/>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BF13-46D4-BD92-B2C5F87ED657}"/>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BF13-46D4-BD92-B2C5F87ED657}"/>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BF13-46D4-BD92-B2C5F87ED657}"/>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BF13-46D4-BD92-B2C5F87ED657}"/>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BF13-46D4-BD92-B2C5F87ED657}"/>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BF13-46D4-BD92-B2C5F87ED657}"/>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BF13-46D4-BD92-B2C5F87ED657}"/>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BF13-46D4-BD92-B2C5F87ED657}"/>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BF13-46D4-BD92-B2C5F87ED657}"/>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BF13-46D4-BD92-B2C5F87ED657}"/>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BF13-46D4-BD92-B2C5F87ED657}"/>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BF13-46D4-BD92-B2C5F87ED657}"/>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BF13-46D4-BD92-B2C5F87ED657}"/>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BF13-46D4-BD92-B2C5F87ED657}"/>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BF13-46D4-BD92-B2C5F87ED657}"/>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BF13-46D4-BD92-B2C5F87ED65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BF13-46D4-BD92-B2C5F87ED657}"/>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BF13-46D4-BD92-B2C5F87ED657}"/>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BF13-46D4-BD92-B2C5F87ED657}"/>
              </c:ext>
            </c:extLst>
          </c:dPt>
          <c:val>
            <c:numRef>
              <c:f>'[1]Sgto PA DICIEMBRE'!$D$62:$E$62</c:f>
              <c:numCache>
                <c:formatCode>General</c:formatCode>
                <c:ptCount val="2"/>
                <c:pt idx="0">
                  <c:v>0</c:v>
                </c:pt>
                <c:pt idx="1">
                  <c:v>1</c:v>
                </c:pt>
              </c:numCache>
            </c:numRef>
          </c:val>
          <c:extLst>
            <c:ext xmlns:c16="http://schemas.microsoft.com/office/drawing/2014/chart" uri="{C3380CC4-5D6E-409C-BE32-E72D297353CC}">
              <c16:uniqueId val="{0000002D-BF13-46D4-BD92-B2C5F87ED657}"/>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Cumplimiento Acciones Permanentes</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cat>
            <c:strRef>
              <c:f>'Sgto AP DICIEMBRE'!$G$136:$G$138</c:f>
              <c:strCache>
                <c:ptCount val="3"/>
                <c:pt idx="0">
                  <c:v>CUMPLE</c:v>
                </c:pt>
                <c:pt idx="1">
                  <c:v>PARCIAL</c:v>
                </c:pt>
                <c:pt idx="2">
                  <c:v>NO CUMPLE</c:v>
                </c:pt>
              </c:strCache>
            </c:strRef>
          </c:cat>
          <c:val>
            <c:numRef>
              <c:f>'Sgto AP DICIEMBRE'!$I$136:$I$138</c:f>
              <c:numCache>
                <c:formatCode>General</c:formatCode>
                <c:ptCount val="3"/>
                <c:pt idx="0">
                  <c:v>106</c:v>
                </c:pt>
                <c:pt idx="1">
                  <c:v>0</c:v>
                </c:pt>
                <c:pt idx="2">
                  <c:v>0</c:v>
                </c:pt>
              </c:numCache>
            </c:numRef>
          </c:val>
          <c:extLst>
            <c:ext xmlns:c16="http://schemas.microsoft.com/office/drawing/2014/chart" uri="{C3380CC4-5D6E-409C-BE32-E72D297353CC}">
              <c16:uniqueId val="{00000000-9169-4F91-BE1C-AD46B064BC62}"/>
            </c:ext>
          </c:extLst>
        </c:ser>
        <c:dLbls>
          <c:showLegendKey val="0"/>
          <c:showVal val="0"/>
          <c:showCatName val="0"/>
          <c:showSerName val="0"/>
          <c:showPercent val="0"/>
          <c:showBubbleSize val="0"/>
        </c:dLbls>
        <c:gapWidth val="355"/>
        <c:overlap val="-70"/>
        <c:axId val="578381968"/>
        <c:axId val="578383280"/>
      </c:barChart>
      <c:catAx>
        <c:axId val="57838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383280"/>
        <c:crosses val="autoZero"/>
        <c:auto val="1"/>
        <c:lblAlgn val="ctr"/>
        <c:lblOffset val="100"/>
        <c:noMultiLvlLbl val="0"/>
      </c:catAx>
      <c:valAx>
        <c:axId val="578383280"/>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38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7499999999999996"/>
          <c:h val="0.88657407407407407"/>
        </c:manualLayout>
      </c:layout>
      <c:doughnutChart>
        <c:varyColors val="1"/>
        <c:ser>
          <c:idx val="0"/>
          <c:order val="0"/>
          <c:tx>
            <c:strRef>
              <c:f>'[1]Sgto PA DICIEMBRE'!$B$63</c:f>
              <c:strCache>
                <c:ptCount val="1"/>
                <c:pt idx="0">
                  <c:v>NO INICIADAS</c:v>
                </c:pt>
              </c:strCache>
            </c:strRef>
          </c:tx>
          <c:spPr>
            <a:solidFill>
              <a:srgbClr val="FFFA00"/>
            </a:solidFill>
          </c:spPr>
          <c:explosion val="17"/>
          <c:dPt>
            <c:idx val="0"/>
            <c:bubble3D val="0"/>
            <c:spPr>
              <a:solidFill>
                <a:srgbClr val="FFFA00"/>
              </a:solidFill>
              <a:ln w="19050">
                <a:solidFill>
                  <a:schemeClr val="lt1"/>
                </a:solidFill>
              </a:ln>
              <a:effectLst/>
            </c:spPr>
            <c:extLst>
              <c:ext xmlns:c16="http://schemas.microsoft.com/office/drawing/2014/chart" uri="{C3380CC4-5D6E-409C-BE32-E72D297353CC}">
                <c16:uniqueId val="{00000001-17A5-45D1-8F7E-72C1B2044466}"/>
              </c:ext>
            </c:extLst>
          </c:dPt>
          <c:dPt>
            <c:idx val="1"/>
            <c:bubble3D val="0"/>
            <c:spPr>
              <a:solidFill>
                <a:srgbClr val="FFFA00"/>
              </a:solidFill>
              <a:ln w="19050">
                <a:solidFill>
                  <a:schemeClr val="lt1"/>
                </a:solidFill>
              </a:ln>
              <a:effectLst/>
            </c:spPr>
            <c:extLst>
              <c:ext xmlns:c16="http://schemas.microsoft.com/office/drawing/2014/chart" uri="{C3380CC4-5D6E-409C-BE32-E72D297353CC}">
                <c16:uniqueId val="{00000003-17A5-45D1-8F7E-72C1B2044466}"/>
              </c:ext>
            </c:extLst>
          </c:dPt>
          <c:dPt>
            <c:idx val="2"/>
            <c:bubble3D val="0"/>
            <c:spPr>
              <a:solidFill>
                <a:srgbClr val="FFFA00"/>
              </a:solidFill>
              <a:ln w="19050">
                <a:solidFill>
                  <a:schemeClr val="lt1"/>
                </a:solidFill>
              </a:ln>
              <a:effectLst/>
            </c:spPr>
            <c:extLst>
              <c:ext xmlns:c16="http://schemas.microsoft.com/office/drawing/2014/chart" uri="{C3380CC4-5D6E-409C-BE32-E72D297353CC}">
                <c16:uniqueId val="{00000005-17A5-45D1-8F7E-72C1B2044466}"/>
              </c:ext>
            </c:extLst>
          </c:dPt>
          <c:dPt>
            <c:idx val="3"/>
            <c:bubble3D val="0"/>
            <c:spPr>
              <a:solidFill>
                <a:srgbClr val="FFFA00"/>
              </a:solidFill>
              <a:ln w="19050">
                <a:solidFill>
                  <a:schemeClr val="lt1"/>
                </a:solidFill>
              </a:ln>
              <a:effectLst/>
            </c:spPr>
            <c:extLst>
              <c:ext xmlns:c16="http://schemas.microsoft.com/office/drawing/2014/chart" uri="{C3380CC4-5D6E-409C-BE32-E72D297353CC}">
                <c16:uniqueId val="{00000007-17A5-45D1-8F7E-72C1B2044466}"/>
              </c:ext>
            </c:extLst>
          </c:dPt>
          <c:dPt>
            <c:idx val="4"/>
            <c:bubble3D val="0"/>
            <c:spPr>
              <a:solidFill>
                <a:srgbClr val="FFFA00"/>
              </a:solidFill>
              <a:ln w="19050">
                <a:solidFill>
                  <a:schemeClr val="lt1"/>
                </a:solidFill>
              </a:ln>
              <a:effectLst/>
            </c:spPr>
            <c:extLst>
              <c:ext xmlns:c16="http://schemas.microsoft.com/office/drawing/2014/chart" uri="{C3380CC4-5D6E-409C-BE32-E72D297353CC}">
                <c16:uniqueId val="{00000009-17A5-45D1-8F7E-72C1B2044466}"/>
              </c:ext>
            </c:extLst>
          </c:dPt>
          <c:dPt>
            <c:idx val="5"/>
            <c:bubble3D val="0"/>
            <c:spPr>
              <a:solidFill>
                <a:srgbClr val="FFFA00"/>
              </a:solidFill>
              <a:ln w="19050">
                <a:solidFill>
                  <a:schemeClr val="lt1"/>
                </a:solidFill>
              </a:ln>
              <a:effectLst/>
            </c:spPr>
            <c:extLst>
              <c:ext xmlns:c16="http://schemas.microsoft.com/office/drawing/2014/chart" uri="{C3380CC4-5D6E-409C-BE32-E72D297353CC}">
                <c16:uniqueId val="{0000000B-17A5-45D1-8F7E-72C1B2044466}"/>
              </c:ext>
            </c:extLst>
          </c:dPt>
          <c:dPt>
            <c:idx val="6"/>
            <c:bubble3D val="0"/>
            <c:spPr>
              <a:solidFill>
                <a:srgbClr val="FFFA00"/>
              </a:solidFill>
              <a:ln w="19050">
                <a:solidFill>
                  <a:schemeClr val="lt1"/>
                </a:solidFill>
              </a:ln>
              <a:effectLst/>
            </c:spPr>
            <c:extLst>
              <c:ext xmlns:c16="http://schemas.microsoft.com/office/drawing/2014/chart" uri="{C3380CC4-5D6E-409C-BE32-E72D297353CC}">
                <c16:uniqueId val="{0000000D-17A5-45D1-8F7E-72C1B2044466}"/>
              </c:ext>
            </c:extLst>
          </c:dPt>
          <c:dPt>
            <c:idx val="7"/>
            <c:bubble3D val="0"/>
            <c:spPr>
              <a:solidFill>
                <a:srgbClr val="FFFA00"/>
              </a:solidFill>
              <a:ln w="19050">
                <a:solidFill>
                  <a:schemeClr val="lt1"/>
                </a:solidFill>
              </a:ln>
              <a:effectLst/>
            </c:spPr>
            <c:extLst>
              <c:ext xmlns:c16="http://schemas.microsoft.com/office/drawing/2014/chart" uri="{C3380CC4-5D6E-409C-BE32-E72D297353CC}">
                <c16:uniqueId val="{0000000F-17A5-45D1-8F7E-72C1B2044466}"/>
              </c:ext>
            </c:extLst>
          </c:dPt>
          <c:dPt>
            <c:idx val="8"/>
            <c:bubble3D val="0"/>
            <c:spPr>
              <a:solidFill>
                <a:srgbClr val="FFFA00"/>
              </a:solidFill>
              <a:ln w="19050">
                <a:solidFill>
                  <a:schemeClr val="lt1"/>
                </a:solidFill>
              </a:ln>
              <a:effectLst/>
            </c:spPr>
            <c:extLst>
              <c:ext xmlns:c16="http://schemas.microsoft.com/office/drawing/2014/chart" uri="{C3380CC4-5D6E-409C-BE32-E72D297353CC}">
                <c16:uniqueId val="{00000011-17A5-45D1-8F7E-72C1B2044466}"/>
              </c:ext>
            </c:extLst>
          </c:dPt>
          <c:dPt>
            <c:idx val="9"/>
            <c:bubble3D val="0"/>
            <c:spPr>
              <a:solidFill>
                <a:srgbClr val="FFFA00"/>
              </a:solidFill>
              <a:ln w="19050">
                <a:solidFill>
                  <a:schemeClr val="lt1"/>
                </a:solidFill>
              </a:ln>
              <a:effectLst/>
            </c:spPr>
            <c:extLst>
              <c:ext xmlns:c16="http://schemas.microsoft.com/office/drawing/2014/chart" uri="{C3380CC4-5D6E-409C-BE32-E72D297353CC}">
                <c16:uniqueId val="{00000013-17A5-45D1-8F7E-72C1B2044466}"/>
              </c:ext>
            </c:extLst>
          </c:dPt>
          <c:dPt>
            <c:idx val="10"/>
            <c:bubble3D val="0"/>
            <c:spPr>
              <a:solidFill>
                <a:srgbClr val="FFFA00"/>
              </a:solidFill>
              <a:ln w="19050">
                <a:solidFill>
                  <a:schemeClr val="lt1"/>
                </a:solidFill>
              </a:ln>
              <a:effectLst/>
            </c:spPr>
            <c:extLst>
              <c:ext xmlns:c16="http://schemas.microsoft.com/office/drawing/2014/chart" uri="{C3380CC4-5D6E-409C-BE32-E72D297353CC}">
                <c16:uniqueId val="{00000015-17A5-45D1-8F7E-72C1B2044466}"/>
              </c:ext>
            </c:extLst>
          </c:dPt>
          <c:dPt>
            <c:idx val="11"/>
            <c:bubble3D val="0"/>
            <c:spPr>
              <a:solidFill>
                <a:srgbClr val="FFFA00"/>
              </a:solidFill>
              <a:ln w="19050">
                <a:solidFill>
                  <a:schemeClr val="lt1"/>
                </a:solidFill>
              </a:ln>
              <a:effectLst/>
            </c:spPr>
            <c:extLst>
              <c:ext xmlns:c16="http://schemas.microsoft.com/office/drawing/2014/chart" uri="{C3380CC4-5D6E-409C-BE32-E72D297353CC}">
                <c16:uniqueId val="{00000017-17A5-45D1-8F7E-72C1B2044466}"/>
              </c:ext>
            </c:extLst>
          </c:dPt>
          <c:dPt>
            <c:idx val="12"/>
            <c:bubble3D val="0"/>
            <c:spPr>
              <a:solidFill>
                <a:srgbClr val="FFFA00"/>
              </a:solidFill>
              <a:ln w="19050">
                <a:solidFill>
                  <a:schemeClr val="lt1"/>
                </a:solidFill>
              </a:ln>
              <a:effectLst/>
            </c:spPr>
            <c:extLst>
              <c:ext xmlns:c16="http://schemas.microsoft.com/office/drawing/2014/chart" uri="{C3380CC4-5D6E-409C-BE32-E72D297353CC}">
                <c16:uniqueId val="{00000019-17A5-45D1-8F7E-72C1B2044466}"/>
              </c:ext>
            </c:extLst>
          </c:dPt>
          <c:dPt>
            <c:idx val="13"/>
            <c:bubble3D val="0"/>
            <c:spPr>
              <a:solidFill>
                <a:srgbClr val="FFFA00"/>
              </a:solidFill>
              <a:ln w="19050">
                <a:solidFill>
                  <a:schemeClr val="lt1"/>
                </a:solidFill>
              </a:ln>
              <a:effectLst/>
            </c:spPr>
            <c:extLst>
              <c:ext xmlns:c16="http://schemas.microsoft.com/office/drawing/2014/chart" uri="{C3380CC4-5D6E-409C-BE32-E72D297353CC}">
                <c16:uniqueId val="{0000001B-17A5-45D1-8F7E-72C1B2044466}"/>
              </c:ext>
            </c:extLst>
          </c:dPt>
          <c:dPt>
            <c:idx val="14"/>
            <c:bubble3D val="0"/>
            <c:spPr>
              <a:solidFill>
                <a:srgbClr val="FFFA00"/>
              </a:solidFill>
              <a:ln w="19050">
                <a:solidFill>
                  <a:schemeClr val="lt1"/>
                </a:solidFill>
              </a:ln>
              <a:effectLst/>
            </c:spPr>
            <c:extLst>
              <c:ext xmlns:c16="http://schemas.microsoft.com/office/drawing/2014/chart" uri="{C3380CC4-5D6E-409C-BE32-E72D297353CC}">
                <c16:uniqueId val="{0000001D-17A5-45D1-8F7E-72C1B2044466}"/>
              </c:ext>
            </c:extLst>
          </c:dPt>
          <c:dPt>
            <c:idx val="15"/>
            <c:bubble3D val="0"/>
            <c:spPr>
              <a:solidFill>
                <a:srgbClr val="FFFA00"/>
              </a:solidFill>
              <a:ln w="19050">
                <a:solidFill>
                  <a:schemeClr val="lt1"/>
                </a:solidFill>
              </a:ln>
              <a:effectLst/>
            </c:spPr>
            <c:extLst>
              <c:ext xmlns:c16="http://schemas.microsoft.com/office/drawing/2014/chart" uri="{C3380CC4-5D6E-409C-BE32-E72D297353CC}">
                <c16:uniqueId val="{0000001F-17A5-45D1-8F7E-72C1B2044466}"/>
              </c:ext>
            </c:extLst>
          </c:dPt>
          <c:dPt>
            <c:idx val="16"/>
            <c:bubble3D val="0"/>
            <c:spPr>
              <a:solidFill>
                <a:srgbClr val="FFFA00"/>
              </a:solidFill>
              <a:ln w="19050">
                <a:solidFill>
                  <a:schemeClr val="lt1"/>
                </a:solidFill>
              </a:ln>
              <a:effectLst/>
            </c:spPr>
            <c:extLst>
              <c:ext xmlns:c16="http://schemas.microsoft.com/office/drawing/2014/chart" uri="{C3380CC4-5D6E-409C-BE32-E72D297353CC}">
                <c16:uniqueId val="{00000021-17A5-45D1-8F7E-72C1B2044466}"/>
              </c:ext>
            </c:extLst>
          </c:dPt>
          <c:dPt>
            <c:idx val="17"/>
            <c:bubble3D val="0"/>
            <c:spPr>
              <a:solidFill>
                <a:srgbClr val="FFFA00"/>
              </a:solidFill>
              <a:ln w="19050">
                <a:solidFill>
                  <a:schemeClr val="lt1"/>
                </a:solidFill>
              </a:ln>
              <a:effectLst/>
            </c:spPr>
            <c:extLst>
              <c:ext xmlns:c16="http://schemas.microsoft.com/office/drawing/2014/chart" uri="{C3380CC4-5D6E-409C-BE32-E72D297353CC}">
                <c16:uniqueId val="{00000023-17A5-45D1-8F7E-72C1B2044466}"/>
              </c:ext>
            </c:extLst>
          </c:dPt>
          <c:dPt>
            <c:idx val="18"/>
            <c:bubble3D val="0"/>
            <c:spPr>
              <a:solidFill>
                <a:srgbClr val="FFFA00"/>
              </a:solidFill>
              <a:ln w="19050">
                <a:solidFill>
                  <a:schemeClr val="lt1"/>
                </a:solidFill>
              </a:ln>
              <a:effectLst/>
            </c:spPr>
            <c:extLst>
              <c:ext xmlns:c16="http://schemas.microsoft.com/office/drawing/2014/chart" uri="{C3380CC4-5D6E-409C-BE32-E72D297353CC}">
                <c16:uniqueId val="{00000025-17A5-45D1-8F7E-72C1B2044466}"/>
              </c:ext>
            </c:extLst>
          </c:dPt>
          <c:dPt>
            <c:idx val="19"/>
            <c:bubble3D val="0"/>
            <c:spPr>
              <a:solidFill>
                <a:srgbClr val="FFFA00"/>
              </a:solidFill>
              <a:ln w="19050">
                <a:solidFill>
                  <a:schemeClr val="lt1"/>
                </a:solidFill>
              </a:ln>
              <a:effectLst/>
            </c:spPr>
            <c:extLst>
              <c:ext xmlns:c16="http://schemas.microsoft.com/office/drawing/2014/chart" uri="{C3380CC4-5D6E-409C-BE32-E72D297353CC}">
                <c16:uniqueId val="{00000027-17A5-45D1-8F7E-72C1B204446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17A5-45D1-8F7E-72C1B2044466}"/>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DICIEMBRE'!$B$63</c:f>
              <c:strCache>
                <c:ptCount val="1"/>
                <c:pt idx="0">
                  <c:v>NO INICIADAS</c:v>
                </c:pt>
              </c:strCache>
            </c:strRef>
          </c:tx>
          <c:dPt>
            <c:idx val="0"/>
            <c:bubble3D val="0"/>
            <c:spPr>
              <a:noFill/>
              <a:ln w="19050">
                <a:solidFill>
                  <a:schemeClr val="lt1"/>
                </a:solidFill>
              </a:ln>
              <a:effectLst/>
            </c:spPr>
            <c:extLst>
              <c:ext xmlns:c16="http://schemas.microsoft.com/office/drawing/2014/chart" uri="{C3380CC4-5D6E-409C-BE32-E72D297353CC}">
                <c16:uniqueId val="{0000002A-17A5-45D1-8F7E-72C1B2044466}"/>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17A5-45D1-8F7E-72C1B2044466}"/>
              </c:ext>
            </c:extLst>
          </c:dPt>
          <c:val>
            <c:numRef>
              <c:f>'[1]Sgto PA DICIEMBRE'!$D$63:$E$63</c:f>
              <c:numCache>
                <c:formatCode>General</c:formatCode>
                <c:ptCount val="2"/>
                <c:pt idx="0">
                  <c:v>0</c:v>
                </c:pt>
                <c:pt idx="1">
                  <c:v>1</c:v>
                </c:pt>
              </c:numCache>
            </c:numRef>
          </c:val>
          <c:extLst>
            <c:ext xmlns:c16="http://schemas.microsoft.com/office/drawing/2014/chart" uri="{C3380CC4-5D6E-409C-BE32-E72D297353CC}">
              <c16:uniqueId val="{0000002D-17A5-45D1-8F7E-72C1B2044466}"/>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10030938342437"/>
          <c:y val="0.10895863650713131"/>
          <c:w val="0.57499999999999996"/>
          <c:h val="0.88657407407407407"/>
        </c:manualLayout>
      </c:layout>
      <c:doughnutChart>
        <c:varyColors val="1"/>
        <c:ser>
          <c:idx val="0"/>
          <c:order val="0"/>
          <c:tx>
            <c:strRef>
              <c:f>'[1]Sgto PA DICIEMBRE'!$B$63</c:f>
              <c:strCache>
                <c:ptCount val="1"/>
                <c:pt idx="0">
                  <c:v>NO INICIADAS</c:v>
                </c:pt>
              </c:strCache>
            </c:strRef>
          </c:tx>
          <c:spPr>
            <a:solidFill>
              <a:srgbClr val="FFFA00"/>
            </a:solidFill>
          </c:spPr>
          <c:explosion val="17"/>
          <c:dPt>
            <c:idx val="0"/>
            <c:bubble3D val="0"/>
            <c:spPr>
              <a:solidFill>
                <a:srgbClr val="FFFA00"/>
              </a:solidFill>
              <a:ln w="19050">
                <a:solidFill>
                  <a:schemeClr val="lt1"/>
                </a:solidFill>
              </a:ln>
              <a:effectLst/>
            </c:spPr>
            <c:extLst>
              <c:ext xmlns:c16="http://schemas.microsoft.com/office/drawing/2014/chart" uri="{C3380CC4-5D6E-409C-BE32-E72D297353CC}">
                <c16:uniqueId val="{00000001-EB89-4AE4-B6C1-031601371F18}"/>
              </c:ext>
            </c:extLst>
          </c:dPt>
          <c:dPt>
            <c:idx val="1"/>
            <c:bubble3D val="0"/>
            <c:spPr>
              <a:solidFill>
                <a:srgbClr val="FFFA00"/>
              </a:solidFill>
              <a:ln w="19050">
                <a:solidFill>
                  <a:schemeClr val="lt1"/>
                </a:solidFill>
              </a:ln>
              <a:effectLst/>
            </c:spPr>
            <c:extLst>
              <c:ext xmlns:c16="http://schemas.microsoft.com/office/drawing/2014/chart" uri="{C3380CC4-5D6E-409C-BE32-E72D297353CC}">
                <c16:uniqueId val="{00000003-EB89-4AE4-B6C1-031601371F18}"/>
              </c:ext>
            </c:extLst>
          </c:dPt>
          <c:dPt>
            <c:idx val="2"/>
            <c:bubble3D val="0"/>
            <c:spPr>
              <a:solidFill>
                <a:srgbClr val="FFFA00"/>
              </a:solidFill>
              <a:ln w="19050">
                <a:solidFill>
                  <a:schemeClr val="lt1"/>
                </a:solidFill>
              </a:ln>
              <a:effectLst/>
            </c:spPr>
            <c:extLst>
              <c:ext xmlns:c16="http://schemas.microsoft.com/office/drawing/2014/chart" uri="{C3380CC4-5D6E-409C-BE32-E72D297353CC}">
                <c16:uniqueId val="{00000005-EB89-4AE4-B6C1-031601371F18}"/>
              </c:ext>
            </c:extLst>
          </c:dPt>
          <c:dPt>
            <c:idx val="3"/>
            <c:bubble3D val="0"/>
            <c:spPr>
              <a:solidFill>
                <a:srgbClr val="FFFA00"/>
              </a:solidFill>
              <a:ln w="19050">
                <a:solidFill>
                  <a:schemeClr val="lt1"/>
                </a:solidFill>
              </a:ln>
              <a:effectLst/>
            </c:spPr>
            <c:extLst>
              <c:ext xmlns:c16="http://schemas.microsoft.com/office/drawing/2014/chart" uri="{C3380CC4-5D6E-409C-BE32-E72D297353CC}">
                <c16:uniqueId val="{00000007-EB89-4AE4-B6C1-031601371F18}"/>
              </c:ext>
            </c:extLst>
          </c:dPt>
          <c:dPt>
            <c:idx val="4"/>
            <c:bubble3D val="0"/>
            <c:spPr>
              <a:solidFill>
                <a:srgbClr val="FFFA00"/>
              </a:solidFill>
              <a:ln w="19050">
                <a:solidFill>
                  <a:schemeClr val="lt1"/>
                </a:solidFill>
              </a:ln>
              <a:effectLst/>
            </c:spPr>
            <c:extLst>
              <c:ext xmlns:c16="http://schemas.microsoft.com/office/drawing/2014/chart" uri="{C3380CC4-5D6E-409C-BE32-E72D297353CC}">
                <c16:uniqueId val="{00000009-EB89-4AE4-B6C1-031601371F18}"/>
              </c:ext>
            </c:extLst>
          </c:dPt>
          <c:dPt>
            <c:idx val="5"/>
            <c:bubble3D val="0"/>
            <c:spPr>
              <a:solidFill>
                <a:srgbClr val="FFFA00"/>
              </a:solidFill>
              <a:ln w="19050">
                <a:solidFill>
                  <a:schemeClr val="lt1"/>
                </a:solidFill>
              </a:ln>
              <a:effectLst/>
            </c:spPr>
            <c:extLst>
              <c:ext xmlns:c16="http://schemas.microsoft.com/office/drawing/2014/chart" uri="{C3380CC4-5D6E-409C-BE32-E72D297353CC}">
                <c16:uniqueId val="{0000000B-EB89-4AE4-B6C1-031601371F18}"/>
              </c:ext>
            </c:extLst>
          </c:dPt>
          <c:dPt>
            <c:idx val="6"/>
            <c:bubble3D val="0"/>
            <c:spPr>
              <a:solidFill>
                <a:srgbClr val="FFFA00"/>
              </a:solidFill>
              <a:ln w="19050">
                <a:solidFill>
                  <a:schemeClr val="lt1"/>
                </a:solidFill>
              </a:ln>
              <a:effectLst/>
            </c:spPr>
            <c:extLst>
              <c:ext xmlns:c16="http://schemas.microsoft.com/office/drawing/2014/chart" uri="{C3380CC4-5D6E-409C-BE32-E72D297353CC}">
                <c16:uniqueId val="{0000000D-EB89-4AE4-B6C1-031601371F18}"/>
              </c:ext>
            </c:extLst>
          </c:dPt>
          <c:dPt>
            <c:idx val="7"/>
            <c:bubble3D val="0"/>
            <c:spPr>
              <a:solidFill>
                <a:srgbClr val="FFFA00"/>
              </a:solidFill>
              <a:ln w="19050">
                <a:solidFill>
                  <a:schemeClr val="lt1"/>
                </a:solidFill>
              </a:ln>
              <a:effectLst/>
            </c:spPr>
            <c:extLst>
              <c:ext xmlns:c16="http://schemas.microsoft.com/office/drawing/2014/chart" uri="{C3380CC4-5D6E-409C-BE32-E72D297353CC}">
                <c16:uniqueId val="{0000000F-EB89-4AE4-B6C1-031601371F18}"/>
              </c:ext>
            </c:extLst>
          </c:dPt>
          <c:dPt>
            <c:idx val="8"/>
            <c:bubble3D val="0"/>
            <c:spPr>
              <a:solidFill>
                <a:srgbClr val="FFFA00"/>
              </a:solidFill>
              <a:ln w="19050">
                <a:solidFill>
                  <a:schemeClr val="lt1"/>
                </a:solidFill>
              </a:ln>
              <a:effectLst/>
            </c:spPr>
            <c:extLst>
              <c:ext xmlns:c16="http://schemas.microsoft.com/office/drawing/2014/chart" uri="{C3380CC4-5D6E-409C-BE32-E72D297353CC}">
                <c16:uniqueId val="{00000011-EB89-4AE4-B6C1-031601371F18}"/>
              </c:ext>
            </c:extLst>
          </c:dPt>
          <c:dPt>
            <c:idx val="9"/>
            <c:bubble3D val="0"/>
            <c:spPr>
              <a:solidFill>
                <a:srgbClr val="FFFA00"/>
              </a:solidFill>
              <a:ln w="19050">
                <a:solidFill>
                  <a:schemeClr val="lt1"/>
                </a:solidFill>
              </a:ln>
              <a:effectLst/>
            </c:spPr>
            <c:extLst>
              <c:ext xmlns:c16="http://schemas.microsoft.com/office/drawing/2014/chart" uri="{C3380CC4-5D6E-409C-BE32-E72D297353CC}">
                <c16:uniqueId val="{00000013-EB89-4AE4-B6C1-031601371F18}"/>
              </c:ext>
            </c:extLst>
          </c:dPt>
          <c:dPt>
            <c:idx val="10"/>
            <c:bubble3D val="0"/>
            <c:spPr>
              <a:solidFill>
                <a:srgbClr val="FFFA00"/>
              </a:solidFill>
              <a:ln w="19050">
                <a:solidFill>
                  <a:schemeClr val="lt1"/>
                </a:solidFill>
              </a:ln>
              <a:effectLst/>
            </c:spPr>
            <c:extLst>
              <c:ext xmlns:c16="http://schemas.microsoft.com/office/drawing/2014/chart" uri="{C3380CC4-5D6E-409C-BE32-E72D297353CC}">
                <c16:uniqueId val="{00000015-EB89-4AE4-B6C1-031601371F18}"/>
              </c:ext>
            </c:extLst>
          </c:dPt>
          <c:dPt>
            <c:idx val="11"/>
            <c:bubble3D val="0"/>
            <c:spPr>
              <a:solidFill>
                <a:srgbClr val="FFFA00"/>
              </a:solidFill>
              <a:ln w="19050">
                <a:solidFill>
                  <a:schemeClr val="lt1"/>
                </a:solidFill>
              </a:ln>
              <a:effectLst/>
            </c:spPr>
            <c:extLst>
              <c:ext xmlns:c16="http://schemas.microsoft.com/office/drawing/2014/chart" uri="{C3380CC4-5D6E-409C-BE32-E72D297353CC}">
                <c16:uniqueId val="{00000017-EB89-4AE4-B6C1-031601371F18}"/>
              </c:ext>
            </c:extLst>
          </c:dPt>
          <c:dPt>
            <c:idx val="12"/>
            <c:bubble3D val="0"/>
            <c:spPr>
              <a:solidFill>
                <a:srgbClr val="FFFA00"/>
              </a:solidFill>
              <a:ln w="19050">
                <a:solidFill>
                  <a:schemeClr val="lt1"/>
                </a:solidFill>
              </a:ln>
              <a:effectLst/>
            </c:spPr>
            <c:extLst>
              <c:ext xmlns:c16="http://schemas.microsoft.com/office/drawing/2014/chart" uri="{C3380CC4-5D6E-409C-BE32-E72D297353CC}">
                <c16:uniqueId val="{00000019-EB89-4AE4-B6C1-031601371F18}"/>
              </c:ext>
            </c:extLst>
          </c:dPt>
          <c:dPt>
            <c:idx val="13"/>
            <c:bubble3D val="0"/>
            <c:spPr>
              <a:solidFill>
                <a:srgbClr val="FFFA00"/>
              </a:solidFill>
              <a:ln w="19050">
                <a:solidFill>
                  <a:schemeClr val="lt1"/>
                </a:solidFill>
              </a:ln>
              <a:effectLst/>
            </c:spPr>
            <c:extLst>
              <c:ext xmlns:c16="http://schemas.microsoft.com/office/drawing/2014/chart" uri="{C3380CC4-5D6E-409C-BE32-E72D297353CC}">
                <c16:uniqueId val="{0000001B-EB89-4AE4-B6C1-031601371F18}"/>
              </c:ext>
            </c:extLst>
          </c:dPt>
          <c:dPt>
            <c:idx val="14"/>
            <c:bubble3D val="0"/>
            <c:spPr>
              <a:solidFill>
                <a:srgbClr val="FFFA00"/>
              </a:solidFill>
              <a:ln w="19050">
                <a:solidFill>
                  <a:schemeClr val="lt1"/>
                </a:solidFill>
              </a:ln>
              <a:effectLst/>
            </c:spPr>
            <c:extLst>
              <c:ext xmlns:c16="http://schemas.microsoft.com/office/drawing/2014/chart" uri="{C3380CC4-5D6E-409C-BE32-E72D297353CC}">
                <c16:uniqueId val="{0000001D-EB89-4AE4-B6C1-031601371F18}"/>
              </c:ext>
            </c:extLst>
          </c:dPt>
          <c:dPt>
            <c:idx val="15"/>
            <c:bubble3D val="0"/>
            <c:spPr>
              <a:solidFill>
                <a:srgbClr val="FFFA00"/>
              </a:solidFill>
              <a:ln w="19050">
                <a:solidFill>
                  <a:schemeClr val="lt1"/>
                </a:solidFill>
              </a:ln>
              <a:effectLst/>
            </c:spPr>
            <c:extLst>
              <c:ext xmlns:c16="http://schemas.microsoft.com/office/drawing/2014/chart" uri="{C3380CC4-5D6E-409C-BE32-E72D297353CC}">
                <c16:uniqueId val="{0000001F-EB89-4AE4-B6C1-031601371F18}"/>
              </c:ext>
            </c:extLst>
          </c:dPt>
          <c:dPt>
            <c:idx val="16"/>
            <c:bubble3D val="0"/>
            <c:spPr>
              <a:solidFill>
                <a:srgbClr val="FFFA00"/>
              </a:solidFill>
              <a:ln w="19050">
                <a:solidFill>
                  <a:schemeClr val="lt1"/>
                </a:solidFill>
              </a:ln>
              <a:effectLst/>
            </c:spPr>
            <c:extLst>
              <c:ext xmlns:c16="http://schemas.microsoft.com/office/drawing/2014/chart" uri="{C3380CC4-5D6E-409C-BE32-E72D297353CC}">
                <c16:uniqueId val="{00000021-EB89-4AE4-B6C1-031601371F18}"/>
              </c:ext>
            </c:extLst>
          </c:dPt>
          <c:dPt>
            <c:idx val="17"/>
            <c:bubble3D val="0"/>
            <c:spPr>
              <a:solidFill>
                <a:srgbClr val="FFFA00"/>
              </a:solidFill>
              <a:ln w="19050">
                <a:solidFill>
                  <a:schemeClr val="lt1"/>
                </a:solidFill>
              </a:ln>
              <a:effectLst/>
            </c:spPr>
            <c:extLst>
              <c:ext xmlns:c16="http://schemas.microsoft.com/office/drawing/2014/chart" uri="{C3380CC4-5D6E-409C-BE32-E72D297353CC}">
                <c16:uniqueId val="{00000023-EB89-4AE4-B6C1-031601371F18}"/>
              </c:ext>
            </c:extLst>
          </c:dPt>
          <c:dPt>
            <c:idx val="18"/>
            <c:bubble3D val="0"/>
            <c:spPr>
              <a:solidFill>
                <a:srgbClr val="FFFA00"/>
              </a:solidFill>
              <a:ln w="19050">
                <a:solidFill>
                  <a:schemeClr val="lt1"/>
                </a:solidFill>
              </a:ln>
              <a:effectLst/>
            </c:spPr>
            <c:extLst>
              <c:ext xmlns:c16="http://schemas.microsoft.com/office/drawing/2014/chart" uri="{C3380CC4-5D6E-409C-BE32-E72D297353CC}">
                <c16:uniqueId val="{00000025-EB89-4AE4-B6C1-031601371F18}"/>
              </c:ext>
            </c:extLst>
          </c:dPt>
          <c:dPt>
            <c:idx val="19"/>
            <c:bubble3D val="0"/>
            <c:spPr>
              <a:solidFill>
                <a:srgbClr val="FFFA00"/>
              </a:solidFill>
              <a:ln w="19050">
                <a:solidFill>
                  <a:schemeClr val="lt1"/>
                </a:solidFill>
              </a:ln>
              <a:effectLst/>
            </c:spPr>
            <c:extLst>
              <c:ext xmlns:c16="http://schemas.microsoft.com/office/drawing/2014/chart" uri="{C3380CC4-5D6E-409C-BE32-E72D297353CC}">
                <c16:uniqueId val="{00000027-EB89-4AE4-B6C1-031601371F18}"/>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EB89-4AE4-B6C1-031601371F18}"/>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DICIEMBRE'!$B$63</c:f>
              <c:strCache>
                <c:ptCount val="1"/>
                <c:pt idx="0">
                  <c:v>NO INICIADAS</c:v>
                </c:pt>
              </c:strCache>
            </c:strRef>
          </c:tx>
          <c:dPt>
            <c:idx val="0"/>
            <c:bubble3D val="0"/>
            <c:spPr>
              <a:noFill/>
              <a:ln w="19050">
                <a:solidFill>
                  <a:schemeClr val="lt1"/>
                </a:solidFill>
              </a:ln>
              <a:effectLst/>
            </c:spPr>
            <c:extLst>
              <c:ext xmlns:c16="http://schemas.microsoft.com/office/drawing/2014/chart" uri="{C3380CC4-5D6E-409C-BE32-E72D297353CC}">
                <c16:uniqueId val="{0000002A-EB89-4AE4-B6C1-031601371F18}"/>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EB89-4AE4-B6C1-031601371F18}"/>
              </c:ext>
            </c:extLst>
          </c:dPt>
          <c:val>
            <c:numRef>
              <c:f>'[1]Sgto PA DICIEMBRE'!$D$63:$E$63</c:f>
              <c:numCache>
                <c:formatCode>General</c:formatCode>
                <c:ptCount val="2"/>
                <c:pt idx="0">
                  <c:v>0</c:v>
                </c:pt>
                <c:pt idx="1">
                  <c:v>1</c:v>
                </c:pt>
              </c:numCache>
            </c:numRef>
          </c:val>
          <c:extLst>
            <c:ext xmlns:c16="http://schemas.microsoft.com/office/drawing/2014/chart" uri="{C3380CC4-5D6E-409C-BE32-E72D297353CC}">
              <c16:uniqueId val="{0000002D-EB89-4AE4-B6C1-031601371F18}"/>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11375555280052"/>
          <c:y val="0.11044981240511707"/>
          <c:w val="0.44564232628106126"/>
          <c:h val="0.88955018759488291"/>
        </c:manualLayout>
      </c:layout>
      <c:doughnutChart>
        <c:varyColors val="1"/>
        <c:ser>
          <c:idx val="1"/>
          <c:order val="1"/>
          <c:tx>
            <c:strRef>
              <c:f>'[2]Sgto PA DICIEMBRE'!$B$62</c:f>
              <c:strCache>
                <c:ptCount val="1"/>
                <c:pt idx="0">
                  <c:v>FINALIZADAS</c:v>
                </c:pt>
              </c:strCache>
            </c:strRef>
          </c:tx>
          <c:spPr>
            <a:solidFill>
              <a:schemeClr val="bg1"/>
            </a:solidFill>
          </c:spPr>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C595-4500-B3A8-98E88B008416}"/>
              </c:ext>
            </c:extLst>
          </c:dPt>
          <c:dPt>
            <c:idx val="1"/>
            <c:bubble3D val="0"/>
            <c:spPr>
              <a:solidFill>
                <a:schemeClr val="bg1">
                  <a:alpha val="75000"/>
                </a:schemeClr>
              </a:solidFill>
              <a:ln w="19050">
                <a:solidFill>
                  <a:schemeClr val="lt1"/>
                </a:solidFill>
              </a:ln>
              <a:effectLst/>
            </c:spPr>
            <c:extLst>
              <c:ext xmlns:c16="http://schemas.microsoft.com/office/drawing/2014/chart" uri="{C3380CC4-5D6E-409C-BE32-E72D297353CC}">
                <c16:uniqueId val="{0000002C-C595-4500-B3A8-98E88B008416}"/>
              </c:ext>
            </c:extLst>
          </c:dPt>
          <c:val>
            <c:numRef>
              <c:f>'[1]Sgto PA DICIEMBRE'!$D$59:$E$59</c:f>
              <c:numCache>
                <c:formatCode>General</c:formatCode>
                <c:ptCount val="2"/>
                <c:pt idx="0">
                  <c:v>0.94285714285714284</c:v>
                </c:pt>
                <c:pt idx="1">
                  <c:v>5.7142857142857162E-2</c:v>
                </c:pt>
              </c:numCache>
            </c:numRef>
          </c:val>
          <c:extLst>
            <c:ext xmlns:c16="http://schemas.microsoft.com/office/drawing/2014/chart" uri="{C3380CC4-5D6E-409C-BE32-E72D297353CC}">
              <c16:uniqueId val="{0000002D-C595-4500-B3A8-98E88B008416}"/>
            </c:ext>
          </c:extLst>
        </c:ser>
        <c:dLbls>
          <c:showLegendKey val="0"/>
          <c:showVal val="0"/>
          <c:showCatName val="0"/>
          <c:showSerName val="0"/>
          <c:showPercent val="0"/>
          <c:showBubbleSize val="0"/>
          <c:showLeaderLines val="1"/>
        </c:dLbls>
        <c:firstSliceAng val="0"/>
        <c:holeSize val="50"/>
      </c:doughnutChart>
      <c:doughnutChart>
        <c:varyColors val="1"/>
        <c:ser>
          <c:idx val="0"/>
          <c:order val="0"/>
          <c:tx>
            <c:strRef>
              <c:f>'[1]Sgto PA DICIEMBRE'!$B$59</c:f>
              <c:strCache>
                <c:ptCount val="1"/>
                <c:pt idx="0">
                  <c:v>FINALIZADAS</c:v>
                </c:pt>
              </c:strCache>
            </c:strRef>
          </c:tx>
          <c:spPr>
            <a:solidFill>
              <a:srgbClr val="00B050"/>
            </a:solidFill>
          </c:spPr>
          <c:dPt>
            <c:idx val="0"/>
            <c:bubble3D val="0"/>
            <c:spPr>
              <a:solidFill>
                <a:srgbClr val="00B050"/>
              </a:solidFill>
              <a:ln w="19050">
                <a:solidFill>
                  <a:schemeClr val="lt1"/>
                </a:solidFill>
              </a:ln>
              <a:effectLst/>
            </c:spPr>
            <c:extLst>
              <c:ext xmlns:c16="http://schemas.microsoft.com/office/drawing/2014/chart" uri="{C3380CC4-5D6E-409C-BE32-E72D297353CC}">
                <c16:uniqueId val="{00000001-C595-4500-B3A8-98E88B008416}"/>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C595-4500-B3A8-98E88B008416}"/>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C595-4500-B3A8-98E88B008416}"/>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C595-4500-B3A8-98E88B008416}"/>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C595-4500-B3A8-98E88B008416}"/>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C595-4500-B3A8-98E88B008416}"/>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D-C595-4500-B3A8-98E88B008416}"/>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F-C595-4500-B3A8-98E88B008416}"/>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C595-4500-B3A8-98E88B008416}"/>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C595-4500-B3A8-98E88B008416}"/>
              </c:ext>
            </c:extLst>
          </c:dPt>
          <c:dPt>
            <c:idx val="10"/>
            <c:bubble3D val="0"/>
            <c:spPr>
              <a:solidFill>
                <a:srgbClr val="00B050"/>
              </a:solidFill>
              <a:ln w="19050">
                <a:solidFill>
                  <a:schemeClr val="lt1"/>
                </a:solidFill>
              </a:ln>
              <a:effectLst/>
            </c:spPr>
            <c:extLst>
              <c:ext xmlns:c16="http://schemas.microsoft.com/office/drawing/2014/chart" uri="{C3380CC4-5D6E-409C-BE32-E72D297353CC}">
                <c16:uniqueId val="{00000015-C595-4500-B3A8-98E88B008416}"/>
              </c:ext>
            </c:extLst>
          </c:dPt>
          <c:dPt>
            <c:idx val="11"/>
            <c:bubble3D val="0"/>
            <c:spPr>
              <a:solidFill>
                <a:srgbClr val="00B050"/>
              </a:solidFill>
              <a:ln w="19050">
                <a:solidFill>
                  <a:schemeClr val="lt1"/>
                </a:solidFill>
              </a:ln>
              <a:effectLst/>
            </c:spPr>
            <c:extLst>
              <c:ext xmlns:c16="http://schemas.microsoft.com/office/drawing/2014/chart" uri="{C3380CC4-5D6E-409C-BE32-E72D297353CC}">
                <c16:uniqueId val="{00000017-C595-4500-B3A8-98E88B008416}"/>
              </c:ext>
            </c:extLst>
          </c:dPt>
          <c:dPt>
            <c:idx val="12"/>
            <c:bubble3D val="0"/>
            <c:spPr>
              <a:solidFill>
                <a:srgbClr val="00B050"/>
              </a:solidFill>
              <a:ln w="19050">
                <a:solidFill>
                  <a:schemeClr val="lt1"/>
                </a:solidFill>
              </a:ln>
              <a:effectLst/>
            </c:spPr>
            <c:extLst>
              <c:ext xmlns:c16="http://schemas.microsoft.com/office/drawing/2014/chart" uri="{C3380CC4-5D6E-409C-BE32-E72D297353CC}">
                <c16:uniqueId val="{00000019-C595-4500-B3A8-98E88B008416}"/>
              </c:ext>
            </c:extLst>
          </c:dPt>
          <c:dPt>
            <c:idx val="13"/>
            <c:bubble3D val="0"/>
            <c:spPr>
              <a:solidFill>
                <a:srgbClr val="00B050"/>
              </a:solidFill>
              <a:ln w="19050">
                <a:solidFill>
                  <a:schemeClr val="lt1"/>
                </a:solidFill>
              </a:ln>
              <a:effectLst/>
            </c:spPr>
            <c:extLst>
              <c:ext xmlns:c16="http://schemas.microsoft.com/office/drawing/2014/chart" uri="{C3380CC4-5D6E-409C-BE32-E72D297353CC}">
                <c16:uniqueId val="{0000001B-C595-4500-B3A8-98E88B008416}"/>
              </c:ext>
            </c:extLst>
          </c:dPt>
          <c:dPt>
            <c:idx val="14"/>
            <c:bubble3D val="0"/>
            <c:spPr>
              <a:solidFill>
                <a:srgbClr val="00B050"/>
              </a:solidFill>
              <a:ln w="19050">
                <a:solidFill>
                  <a:schemeClr val="lt1"/>
                </a:solidFill>
              </a:ln>
              <a:effectLst/>
            </c:spPr>
            <c:extLst>
              <c:ext xmlns:c16="http://schemas.microsoft.com/office/drawing/2014/chart" uri="{C3380CC4-5D6E-409C-BE32-E72D297353CC}">
                <c16:uniqueId val="{0000001D-C595-4500-B3A8-98E88B008416}"/>
              </c:ext>
            </c:extLst>
          </c:dPt>
          <c:dPt>
            <c:idx val="15"/>
            <c:bubble3D val="0"/>
            <c:spPr>
              <a:solidFill>
                <a:srgbClr val="00B050"/>
              </a:solidFill>
              <a:ln w="19050">
                <a:solidFill>
                  <a:schemeClr val="lt1"/>
                </a:solidFill>
              </a:ln>
              <a:effectLst/>
            </c:spPr>
            <c:extLst>
              <c:ext xmlns:c16="http://schemas.microsoft.com/office/drawing/2014/chart" uri="{C3380CC4-5D6E-409C-BE32-E72D297353CC}">
                <c16:uniqueId val="{0000001F-C595-4500-B3A8-98E88B008416}"/>
              </c:ext>
            </c:extLst>
          </c:dPt>
          <c:dPt>
            <c:idx val="16"/>
            <c:bubble3D val="0"/>
            <c:spPr>
              <a:solidFill>
                <a:srgbClr val="00B050"/>
              </a:solidFill>
              <a:ln w="19050">
                <a:solidFill>
                  <a:schemeClr val="lt1"/>
                </a:solidFill>
              </a:ln>
              <a:effectLst/>
            </c:spPr>
            <c:extLst>
              <c:ext xmlns:c16="http://schemas.microsoft.com/office/drawing/2014/chart" uri="{C3380CC4-5D6E-409C-BE32-E72D297353CC}">
                <c16:uniqueId val="{00000021-C595-4500-B3A8-98E88B008416}"/>
              </c:ext>
            </c:extLst>
          </c:dPt>
          <c:dPt>
            <c:idx val="17"/>
            <c:bubble3D val="0"/>
            <c:spPr>
              <a:solidFill>
                <a:srgbClr val="00B050"/>
              </a:solidFill>
              <a:ln w="19050">
                <a:solidFill>
                  <a:schemeClr val="lt1"/>
                </a:solidFill>
              </a:ln>
              <a:effectLst/>
            </c:spPr>
            <c:extLst>
              <c:ext xmlns:c16="http://schemas.microsoft.com/office/drawing/2014/chart" uri="{C3380CC4-5D6E-409C-BE32-E72D297353CC}">
                <c16:uniqueId val="{00000023-C595-4500-B3A8-98E88B008416}"/>
              </c:ext>
            </c:extLst>
          </c:dPt>
          <c:dPt>
            <c:idx val="18"/>
            <c:bubble3D val="0"/>
            <c:spPr>
              <a:solidFill>
                <a:srgbClr val="00B050"/>
              </a:solidFill>
              <a:ln w="19050">
                <a:solidFill>
                  <a:schemeClr val="lt1"/>
                </a:solidFill>
              </a:ln>
              <a:effectLst/>
            </c:spPr>
            <c:extLst>
              <c:ext xmlns:c16="http://schemas.microsoft.com/office/drawing/2014/chart" uri="{C3380CC4-5D6E-409C-BE32-E72D297353CC}">
                <c16:uniqueId val="{00000025-C595-4500-B3A8-98E88B008416}"/>
              </c:ext>
            </c:extLst>
          </c:dPt>
          <c:dPt>
            <c:idx val="19"/>
            <c:bubble3D val="0"/>
            <c:spPr>
              <a:solidFill>
                <a:srgbClr val="00B050"/>
              </a:solidFill>
              <a:ln w="19050">
                <a:solidFill>
                  <a:schemeClr val="lt1"/>
                </a:solidFill>
              </a:ln>
              <a:effectLst/>
            </c:spPr>
            <c:extLst>
              <c:ext xmlns:c16="http://schemas.microsoft.com/office/drawing/2014/chart" uri="{C3380CC4-5D6E-409C-BE32-E72D297353CC}">
                <c16:uniqueId val="{00000027-C595-4500-B3A8-98E88B00841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C595-4500-B3A8-98E88B008416}"/>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DICIEMBRE'!$B$61</c:f>
              <c:strCache>
                <c:ptCount val="1"/>
                <c:pt idx="0">
                  <c:v>VENCIDAS CON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2CAF-44C1-AEE1-C91E53AE35E1}"/>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2CAF-44C1-AEE1-C91E53AE35E1}"/>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2CAF-44C1-AEE1-C91E53AE35E1}"/>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2CAF-44C1-AEE1-C91E53AE35E1}"/>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2CAF-44C1-AEE1-C91E53AE35E1}"/>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2CAF-44C1-AEE1-C91E53AE35E1}"/>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2CAF-44C1-AEE1-C91E53AE35E1}"/>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2CAF-44C1-AEE1-C91E53AE35E1}"/>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2CAF-44C1-AEE1-C91E53AE35E1}"/>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2CAF-44C1-AEE1-C91E53AE35E1}"/>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2CAF-44C1-AEE1-C91E53AE35E1}"/>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2CAF-44C1-AEE1-C91E53AE35E1}"/>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2CAF-44C1-AEE1-C91E53AE35E1}"/>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2CAF-44C1-AEE1-C91E53AE35E1}"/>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2CAF-44C1-AEE1-C91E53AE35E1}"/>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2CAF-44C1-AEE1-C91E53AE35E1}"/>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2CAF-44C1-AEE1-C91E53AE35E1}"/>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2CAF-44C1-AEE1-C91E53AE35E1}"/>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2CAF-44C1-AEE1-C91E53AE35E1}"/>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2CAF-44C1-AEE1-C91E53AE35E1}"/>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2CAF-44C1-AEE1-C91E53AE35E1}"/>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2CAF-44C1-AEE1-C91E53AE35E1}"/>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2CAF-44C1-AEE1-C91E53AE35E1}"/>
              </c:ext>
            </c:extLst>
          </c:dPt>
          <c:val>
            <c:numRef>
              <c:f>'[1]Sgto PA DICIEMBRE'!$D$61:$E$61</c:f>
              <c:numCache>
                <c:formatCode>General</c:formatCode>
                <c:ptCount val="2"/>
                <c:pt idx="0">
                  <c:v>0</c:v>
                </c:pt>
                <c:pt idx="1">
                  <c:v>1</c:v>
                </c:pt>
              </c:numCache>
            </c:numRef>
          </c:val>
          <c:extLst>
            <c:ext xmlns:c16="http://schemas.microsoft.com/office/drawing/2014/chart" uri="{C3380CC4-5D6E-409C-BE32-E72D297353CC}">
              <c16:uniqueId val="{0000002D-2CAF-44C1-AEE1-C91E53AE35E1}"/>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DICIEMBRE'!$B$62</c:f>
              <c:strCache>
                <c:ptCount val="1"/>
                <c:pt idx="0">
                  <c:v>VENCIDAS SIN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873D-4BA8-96E1-54E48AF0385C}"/>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873D-4BA8-96E1-54E48AF0385C}"/>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873D-4BA8-96E1-54E48AF0385C}"/>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873D-4BA8-96E1-54E48AF0385C}"/>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873D-4BA8-96E1-54E48AF0385C}"/>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873D-4BA8-96E1-54E48AF0385C}"/>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873D-4BA8-96E1-54E48AF0385C}"/>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873D-4BA8-96E1-54E48AF0385C}"/>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873D-4BA8-96E1-54E48AF0385C}"/>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873D-4BA8-96E1-54E48AF0385C}"/>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873D-4BA8-96E1-54E48AF0385C}"/>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873D-4BA8-96E1-54E48AF0385C}"/>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873D-4BA8-96E1-54E48AF0385C}"/>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873D-4BA8-96E1-54E48AF0385C}"/>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873D-4BA8-96E1-54E48AF0385C}"/>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873D-4BA8-96E1-54E48AF0385C}"/>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873D-4BA8-96E1-54E48AF0385C}"/>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873D-4BA8-96E1-54E48AF0385C}"/>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873D-4BA8-96E1-54E48AF0385C}"/>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873D-4BA8-96E1-54E48AF0385C}"/>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873D-4BA8-96E1-54E48AF0385C}"/>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873D-4BA8-96E1-54E48AF0385C}"/>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873D-4BA8-96E1-54E48AF0385C}"/>
              </c:ext>
            </c:extLst>
          </c:dPt>
          <c:val>
            <c:numRef>
              <c:f>'[1]Sgto PA DICIEMBRE'!$D$62:$E$62</c:f>
              <c:numCache>
                <c:formatCode>General</c:formatCode>
                <c:ptCount val="2"/>
                <c:pt idx="0">
                  <c:v>0</c:v>
                </c:pt>
                <c:pt idx="1">
                  <c:v>1</c:v>
                </c:pt>
              </c:numCache>
            </c:numRef>
          </c:val>
          <c:extLst>
            <c:ext xmlns:c16="http://schemas.microsoft.com/office/drawing/2014/chart" uri="{C3380CC4-5D6E-409C-BE32-E72D297353CC}">
              <c16:uniqueId val="{0000002D-873D-4BA8-96E1-54E48AF0385C}"/>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7499999999999996"/>
          <c:h val="0.88657407407407407"/>
        </c:manualLayout>
      </c:layout>
      <c:doughnutChart>
        <c:varyColors val="1"/>
        <c:ser>
          <c:idx val="0"/>
          <c:order val="0"/>
          <c:tx>
            <c:strRef>
              <c:f>'[1]Sgto PA DICIEMBRE'!$B$63</c:f>
              <c:strCache>
                <c:ptCount val="1"/>
                <c:pt idx="0">
                  <c:v>NO INICIADAS</c:v>
                </c:pt>
              </c:strCache>
            </c:strRef>
          </c:tx>
          <c:spPr>
            <a:solidFill>
              <a:srgbClr val="FFFA00"/>
            </a:solidFill>
          </c:spPr>
          <c:explosion val="17"/>
          <c:dPt>
            <c:idx val="0"/>
            <c:bubble3D val="0"/>
            <c:spPr>
              <a:solidFill>
                <a:srgbClr val="FFFA00"/>
              </a:solidFill>
              <a:ln w="19050">
                <a:solidFill>
                  <a:schemeClr val="lt1"/>
                </a:solidFill>
              </a:ln>
              <a:effectLst/>
            </c:spPr>
            <c:extLst>
              <c:ext xmlns:c16="http://schemas.microsoft.com/office/drawing/2014/chart" uri="{C3380CC4-5D6E-409C-BE32-E72D297353CC}">
                <c16:uniqueId val="{00000001-A966-4955-ADB1-2F481C29CAED}"/>
              </c:ext>
            </c:extLst>
          </c:dPt>
          <c:dPt>
            <c:idx val="1"/>
            <c:bubble3D val="0"/>
            <c:spPr>
              <a:solidFill>
                <a:srgbClr val="FFFA00"/>
              </a:solidFill>
              <a:ln w="19050">
                <a:solidFill>
                  <a:schemeClr val="lt1"/>
                </a:solidFill>
              </a:ln>
              <a:effectLst/>
            </c:spPr>
            <c:extLst>
              <c:ext xmlns:c16="http://schemas.microsoft.com/office/drawing/2014/chart" uri="{C3380CC4-5D6E-409C-BE32-E72D297353CC}">
                <c16:uniqueId val="{00000003-A966-4955-ADB1-2F481C29CAED}"/>
              </c:ext>
            </c:extLst>
          </c:dPt>
          <c:dPt>
            <c:idx val="2"/>
            <c:bubble3D val="0"/>
            <c:spPr>
              <a:solidFill>
                <a:srgbClr val="FFFA00"/>
              </a:solidFill>
              <a:ln w="19050">
                <a:solidFill>
                  <a:schemeClr val="lt1"/>
                </a:solidFill>
              </a:ln>
              <a:effectLst/>
            </c:spPr>
            <c:extLst>
              <c:ext xmlns:c16="http://schemas.microsoft.com/office/drawing/2014/chart" uri="{C3380CC4-5D6E-409C-BE32-E72D297353CC}">
                <c16:uniqueId val="{00000005-A966-4955-ADB1-2F481C29CAED}"/>
              </c:ext>
            </c:extLst>
          </c:dPt>
          <c:dPt>
            <c:idx val="3"/>
            <c:bubble3D val="0"/>
            <c:spPr>
              <a:solidFill>
                <a:srgbClr val="FFFA00"/>
              </a:solidFill>
              <a:ln w="19050">
                <a:solidFill>
                  <a:schemeClr val="lt1"/>
                </a:solidFill>
              </a:ln>
              <a:effectLst/>
            </c:spPr>
            <c:extLst>
              <c:ext xmlns:c16="http://schemas.microsoft.com/office/drawing/2014/chart" uri="{C3380CC4-5D6E-409C-BE32-E72D297353CC}">
                <c16:uniqueId val="{00000007-A966-4955-ADB1-2F481C29CAED}"/>
              </c:ext>
            </c:extLst>
          </c:dPt>
          <c:dPt>
            <c:idx val="4"/>
            <c:bubble3D val="0"/>
            <c:spPr>
              <a:solidFill>
                <a:srgbClr val="FFFA00"/>
              </a:solidFill>
              <a:ln w="19050">
                <a:solidFill>
                  <a:schemeClr val="lt1"/>
                </a:solidFill>
              </a:ln>
              <a:effectLst/>
            </c:spPr>
            <c:extLst>
              <c:ext xmlns:c16="http://schemas.microsoft.com/office/drawing/2014/chart" uri="{C3380CC4-5D6E-409C-BE32-E72D297353CC}">
                <c16:uniqueId val="{00000009-A966-4955-ADB1-2F481C29CAED}"/>
              </c:ext>
            </c:extLst>
          </c:dPt>
          <c:dPt>
            <c:idx val="5"/>
            <c:bubble3D val="0"/>
            <c:spPr>
              <a:solidFill>
                <a:srgbClr val="FFFA00"/>
              </a:solidFill>
              <a:ln w="19050">
                <a:solidFill>
                  <a:schemeClr val="lt1"/>
                </a:solidFill>
              </a:ln>
              <a:effectLst/>
            </c:spPr>
            <c:extLst>
              <c:ext xmlns:c16="http://schemas.microsoft.com/office/drawing/2014/chart" uri="{C3380CC4-5D6E-409C-BE32-E72D297353CC}">
                <c16:uniqueId val="{0000000B-A966-4955-ADB1-2F481C29CAED}"/>
              </c:ext>
            </c:extLst>
          </c:dPt>
          <c:dPt>
            <c:idx val="6"/>
            <c:bubble3D val="0"/>
            <c:spPr>
              <a:solidFill>
                <a:srgbClr val="FFFA00"/>
              </a:solidFill>
              <a:ln w="19050">
                <a:solidFill>
                  <a:schemeClr val="lt1"/>
                </a:solidFill>
              </a:ln>
              <a:effectLst/>
            </c:spPr>
            <c:extLst>
              <c:ext xmlns:c16="http://schemas.microsoft.com/office/drawing/2014/chart" uri="{C3380CC4-5D6E-409C-BE32-E72D297353CC}">
                <c16:uniqueId val="{0000000D-A966-4955-ADB1-2F481C29CAED}"/>
              </c:ext>
            </c:extLst>
          </c:dPt>
          <c:dPt>
            <c:idx val="7"/>
            <c:bubble3D val="0"/>
            <c:spPr>
              <a:solidFill>
                <a:srgbClr val="FFFA00"/>
              </a:solidFill>
              <a:ln w="19050">
                <a:solidFill>
                  <a:schemeClr val="lt1"/>
                </a:solidFill>
              </a:ln>
              <a:effectLst/>
            </c:spPr>
            <c:extLst>
              <c:ext xmlns:c16="http://schemas.microsoft.com/office/drawing/2014/chart" uri="{C3380CC4-5D6E-409C-BE32-E72D297353CC}">
                <c16:uniqueId val="{0000000F-A966-4955-ADB1-2F481C29CAED}"/>
              </c:ext>
            </c:extLst>
          </c:dPt>
          <c:dPt>
            <c:idx val="8"/>
            <c:bubble3D val="0"/>
            <c:spPr>
              <a:solidFill>
                <a:srgbClr val="FFFA00"/>
              </a:solidFill>
              <a:ln w="19050">
                <a:solidFill>
                  <a:schemeClr val="lt1"/>
                </a:solidFill>
              </a:ln>
              <a:effectLst/>
            </c:spPr>
            <c:extLst>
              <c:ext xmlns:c16="http://schemas.microsoft.com/office/drawing/2014/chart" uri="{C3380CC4-5D6E-409C-BE32-E72D297353CC}">
                <c16:uniqueId val="{00000011-A966-4955-ADB1-2F481C29CAED}"/>
              </c:ext>
            </c:extLst>
          </c:dPt>
          <c:dPt>
            <c:idx val="9"/>
            <c:bubble3D val="0"/>
            <c:spPr>
              <a:solidFill>
                <a:srgbClr val="FFFA00"/>
              </a:solidFill>
              <a:ln w="19050">
                <a:solidFill>
                  <a:schemeClr val="lt1"/>
                </a:solidFill>
              </a:ln>
              <a:effectLst/>
            </c:spPr>
            <c:extLst>
              <c:ext xmlns:c16="http://schemas.microsoft.com/office/drawing/2014/chart" uri="{C3380CC4-5D6E-409C-BE32-E72D297353CC}">
                <c16:uniqueId val="{00000013-A966-4955-ADB1-2F481C29CAED}"/>
              </c:ext>
            </c:extLst>
          </c:dPt>
          <c:dPt>
            <c:idx val="10"/>
            <c:bubble3D val="0"/>
            <c:spPr>
              <a:solidFill>
                <a:srgbClr val="FFFA00"/>
              </a:solidFill>
              <a:ln w="19050">
                <a:solidFill>
                  <a:schemeClr val="lt1"/>
                </a:solidFill>
              </a:ln>
              <a:effectLst/>
            </c:spPr>
            <c:extLst>
              <c:ext xmlns:c16="http://schemas.microsoft.com/office/drawing/2014/chart" uri="{C3380CC4-5D6E-409C-BE32-E72D297353CC}">
                <c16:uniqueId val="{00000015-A966-4955-ADB1-2F481C29CAED}"/>
              </c:ext>
            </c:extLst>
          </c:dPt>
          <c:dPt>
            <c:idx val="11"/>
            <c:bubble3D val="0"/>
            <c:spPr>
              <a:solidFill>
                <a:srgbClr val="FFFA00"/>
              </a:solidFill>
              <a:ln w="19050">
                <a:solidFill>
                  <a:schemeClr val="lt1"/>
                </a:solidFill>
              </a:ln>
              <a:effectLst/>
            </c:spPr>
            <c:extLst>
              <c:ext xmlns:c16="http://schemas.microsoft.com/office/drawing/2014/chart" uri="{C3380CC4-5D6E-409C-BE32-E72D297353CC}">
                <c16:uniqueId val="{00000017-A966-4955-ADB1-2F481C29CAED}"/>
              </c:ext>
            </c:extLst>
          </c:dPt>
          <c:dPt>
            <c:idx val="12"/>
            <c:bubble3D val="0"/>
            <c:spPr>
              <a:solidFill>
                <a:srgbClr val="FFFA00"/>
              </a:solidFill>
              <a:ln w="19050">
                <a:solidFill>
                  <a:schemeClr val="lt1"/>
                </a:solidFill>
              </a:ln>
              <a:effectLst/>
            </c:spPr>
            <c:extLst>
              <c:ext xmlns:c16="http://schemas.microsoft.com/office/drawing/2014/chart" uri="{C3380CC4-5D6E-409C-BE32-E72D297353CC}">
                <c16:uniqueId val="{00000019-A966-4955-ADB1-2F481C29CAED}"/>
              </c:ext>
            </c:extLst>
          </c:dPt>
          <c:dPt>
            <c:idx val="13"/>
            <c:bubble3D val="0"/>
            <c:spPr>
              <a:solidFill>
                <a:srgbClr val="FFFA00"/>
              </a:solidFill>
              <a:ln w="19050">
                <a:solidFill>
                  <a:schemeClr val="lt1"/>
                </a:solidFill>
              </a:ln>
              <a:effectLst/>
            </c:spPr>
            <c:extLst>
              <c:ext xmlns:c16="http://schemas.microsoft.com/office/drawing/2014/chart" uri="{C3380CC4-5D6E-409C-BE32-E72D297353CC}">
                <c16:uniqueId val="{0000001B-A966-4955-ADB1-2F481C29CAED}"/>
              </c:ext>
            </c:extLst>
          </c:dPt>
          <c:dPt>
            <c:idx val="14"/>
            <c:bubble3D val="0"/>
            <c:spPr>
              <a:solidFill>
                <a:srgbClr val="FFFA00"/>
              </a:solidFill>
              <a:ln w="19050">
                <a:solidFill>
                  <a:schemeClr val="lt1"/>
                </a:solidFill>
              </a:ln>
              <a:effectLst/>
            </c:spPr>
            <c:extLst>
              <c:ext xmlns:c16="http://schemas.microsoft.com/office/drawing/2014/chart" uri="{C3380CC4-5D6E-409C-BE32-E72D297353CC}">
                <c16:uniqueId val="{0000001D-A966-4955-ADB1-2F481C29CAED}"/>
              </c:ext>
            </c:extLst>
          </c:dPt>
          <c:dPt>
            <c:idx val="15"/>
            <c:bubble3D val="0"/>
            <c:spPr>
              <a:solidFill>
                <a:srgbClr val="FFFA00"/>
              </a:solidFill>
              <a:ln w="19050">
                <a:solidFill>
                  <a:schemeClr val="lt1"/>
                </a:solidFill>
              </a:ln>
              <a:effectLst/>
            </c:spPr>
            <c:extLst>
              <c:ext xmlns:c16="http://schemas.microsoft.com/office/drawing/2014/chart" uri="{C3380CC4-5D6E-409C-BE32-E72D297353CC}">
                <c16:uniqueId val="{0000001F-A966-4955-ADB1-2F481C29CAED}"/>
              </c:ext>
            </c:extLst>
          </c:dPt>
          <c:dPt>
            <c:idx val="16"/>
            <c:bubble3D val="0"/>
            <c:spPr>
              <a:solidFill>
                <a:srgbClr val="FFFA00"/>
              </a:solidFill>
              <a:ln w="19050">
                <a:solidFill>
                  <a:schemeClr val="lt1"/>
                </a:solidFill>
              </a:ln>
              <a:effectLst/>
            </c:spPr>
            <c:extLst>
              <c:ext xmlns:c16="http://schemas.microsoft.com/office/drawing/2014/chart" uri="{C3380CC4-5D6E-409C-BE32-E72D297353CC}">
                <c16:uniqueId val="{00000021-A966-4955-ADB1-2F481C29CAED}"/>
              </c:ext>
            </c:extLst>
          </c:dPt>
          <c:dPt>
            <c:idx val="17"/>
            <c:bubble3D val="0"/>
            <c:spPr>
              <a:solidFill>
                <a:srgbClr val="FFFA00"/>
              </a:solidFill>
              <a:ln w="19050">
                <a:solidFill>
                  <a:schemeClr val="lt1"/>
                </a:solidFill>
              </a:ln>
              <a:effectLst/>
            </c:spPr>
            <c:extLst>
              <c:ext xmlns:c16="http://schemas.microsoft.com/office/drawing/2014/chart" uri="{C3380CC4-5D6E-409C-BE32-E72D297353CC}">
                <c16:uniqueId val="{00000023-A966-4955-ADB1-2F481C29CAED}"/>
              </c:ext>
            </c:extLst>
          </c:dPt>
          <c:dPt>
            <c:idx val="18"/>
            <c:bubble3D val="0"/>
            <c:spPr>
              <a:solidFill>
                <a:srgbClr val="FFFA00"/>
              </a:solidFill>
              <a:ln w="19050">
                <a:solidFill>
                  <a:schemeClr val="lt1"/>
                </a:solidFill>
              </a:ln>
              <a:effectLst/>
            </c:spPr>
            <c:extLst>
              <c:ext xmlns:c16="http://schemas.microsoft.com/office/drawing/2014/chart" uri="{C3380CC4-5D6E-409C-BE32-E72D297353CC}">
                <c16:uniqueId val="{00000025-A966-4955-ADB1-2F481C29CAED}"/>
              </c:ext>
            </c:extLst>
          </c:dPt>
          <c:dPt>
            <c:idx val="19"/>
            <c:bubble3D val="0"/>
            <c:spPr>
              <a:solidFill>
                <a:srgbClr val="FFFA00"/>
              </a:solidFill>
              <a:ln w="19050">
                <a:solidFill>
                  <a:schemeClr val="lt1"/>
                </a:solidFill>
              </a:ln>
              <a:effectLst/>
            </c:spPr>
            <c:extLst>
              <c:ext xmlns:c16="http://schemas.microsoft.com/office/drawing/2014/chart" uri="{C3380CC4-5D6E-409C-BE32-E72D297353CC}">
                <c16:uniqueId val="{00000027-A966-4955-ADB1-2F481C29CAED}"/>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A966-4955-ADB1-2F481C29CAE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DICIEMBRE'!$B$63</c:f>
              <c:strCache>
                <c:ptCount val="1"/>
                <c:pt idx="0">
                  <c:v>NO INICIADAS</c:v>
                </c:pt>
              </c:strCache>
            </c:strRef>
          </c:tx>
          <c:dPt>
            <c:idx val="0"/>
            <c:bubble3D val="0"/>
            <c:spPr>
              <a:noFill/>
              <a:ln w="19050">
                <a:solidFill>
                  <a:schemeClr val="lt1"/>
                </a:solidFill>
              </a:ln>
              <a:effectLst/>
            </c:spPr>
            <c:extLst>
              <c:ext xmlns:c16="http://schemas.microsoft.com/office/drawing/2014/chart" uri="{C3380CC4-5D6E-409C-BE32-E72D297353CC}">
                <c16:uniqueId val="{0000002A-A966-4955-ADB1-2F481C29CAED}"/>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A966-4955-ADB1-2F481C29CAED}"/>
              </c:ext>
            </c:extLst>
          </c:dPt>
          <c:val>
            <c:numRef>
              <c:f>'[1]Sgto PA DICIEMBRE'!$D$63:$E$63</c:f>
              <c:numCache>
                <c:formatCode>General</c:formatCode>
                <c:ptCount val="2"/>
                <c:pt idx="0">
                  <c:v>0</c:v>
                </c:pt>
                <c:pt idx="1">
                  <c:v>1</c:v>
                </c:pt>
              </c:numCache>
            </c:numRef>
          </c:val>
          <c:extLst>
            <c:ext xmlns:c16="http://schemas.microsoft.com/office/drawing/2014/chart" uri="{C3380CC4-5D6E-409C-BE32-E72D297353CC}">
              <c16:uniqueId val="{0000002D-A966-4955-ADB1-2F481C29CAE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8333333333333337"/>
          <c:h val="0.88657407407407407"/>
        </c:manualLayout>
      </c:layout>
      <c:doughnutChart>
        <c:varyColors val="1"/>
        <c:ser>
          <c:idx val="0"/>
          <c:order val="0"/>
          <c:tx>
            <c:strRef>
              <c:f>'[1]Sgto PA DICIEMBRE'!$B$60</c:f>
              <c:strCache>
                <c:ptCount val="1"/>
                <c:pt idx="0">
                  <c:v>EN  PROCESO</c:v>
                </c:pt>
              </c:strCache>
            </c:strRef>
          </c:tx>
          <c:spPr>
            <a:solidFill>
              <a:srgbClr val="FFBC01"/>
            </a:solidFill>
          </c:spPr>
          <c:explosion val="17"/>
          <c:dPt>
            <c:idx val="0"/>
            <c:bubble3D val="0"/>
            <c:spPr>
              <a:solidFill>
                <a:srgbClr val="FFBC01"/>
              </a:solidFill>
              <a:ln w="19050">
                <a:solidFill>
                  <a:schemeClr val="lt1"/>
                </a:solidFill>
              </a:ln>
              <a:effectLst/>
            </c:spPr>
            <c:extLst>
              <c:ext xmlns:c16="http://schemas.microsoft.com/office/drawing/2014/chart" uri="{C3380CC4-5D6E-409C-BE32-E72D297353CC}">
                <c16:uniqueId val="{00000001-63E9-4439-9983-15D0466868C7}"/>
              </c:ext>
            </c:extLst>
          </c:dPt>
          <c:dPt>
            <c:idx val="1"/>
            <c:bubble3D val="0"/>
            <c:spPr>
              <a:solidFill>
                <a:srgbClr val="FFBC01"/>
              </a:solidFill>
              <a:ln w="19050">
                <a:solidFill>
                  <a:schemeClr val="lt1"/>
                </a:solidFill>
              </a:ln>
              <a:effectLst/>
            </c:spPr>
            <c:extLst>
              <c:ext xmlns:c16="http://schemas.microsoft.com/office/drawing/2014/chart" uri="{C3380CC4-5D6E-409C-BE32-E72D297353CC}">
                <c16:uniqueId val="{00000003-63E9-4439-9983-15D0466868C7}"/>
              </c:ext>
            </c:extLst>
          </c:dPt>
          <c:dPt>
            <c:idx val="2"/>
            <c:bubble3D val="0"/>
            <c:spPr>
              <a:solidFill>
                <a:srgbClr val="FFBC01"/>
              </a:solidFill>
              <a:ln w="19050">
                <a:solidFill>
                  <a:schemeClr val="lt1"/>
                </a:solidFill>
              </a:ln>
              <a:effectLst/>
            </c:spPr>
            <c:extLst>
              <c:ext xmlns:c16="http://schemas.microsoft.com/office/drawing/2014/chart" uri="{C3380CC4-5D6E-409C-BE32-E72D297353CC}">
                <c16:uniqueId val="{00000005-63E9-4439-9983-15D0466868C7}"/>
              </c:ext>
            </c:extLst>
          </c:dPt>
          <c:dPt>
            <c:idx val="3"/>
            <c:bubble3D val="0"/>
            <c:spPr>
              <a:solidFill>
                <a:srgbClr val="FFBC01"/>
              </a:solidFill>
              <a:ln w="19050">
                <a:solidFill>
                  <a:schemeClr val="lt1"/>
                </a:solidFill>
              </a:ln>
              <a:effectLst/>
            </c:spPr>
            <c:extLst>
              <c:ext xmlns:c16="http://schemas.microsoft.com/office/drawing/2014/chart" uri="{C3380CC4-5D6E-409C-BE32-E72D297353CC}">
                <c16:uniqueId val="{00000007-63E9-4439-9983-15D0466868C7}"/>
              </c:ext>
            </c:extLst>
          </c:dPt>
          <c:dPt>
            <c:idx val="4"/>
            <c:bubble3D val="0"/>
            <c:spPr>
              <a:solidFill>
                <a:srgbClr val="FFBC01"/>
              </a:solidFill>
              <a:ln w="19050">
                <a:solidFill>
                  <a:schemeClr val="lt1"/>
                </a:solidFill>
              </a:ln>
              <a:effectLst/>
            </c:spPr>
            <c:extLst>
              <c:ext xmlns:c16="http://schemas.microsoft.com/office/drawing/2014/chart" uri="{C3380CC4-5D6E-409C-BE32-E72D297353CC}">
                <c16:uniqueId val="{00000009-63E9-4439-9983-15D0466868C7}"/>
              </c:ext>
            </c:extLst>
          </c:dPt>
          <c:dPt>
            <c:idx val="5"/>
            <c:bubble3D val="0"/>
            <c:spPr>
              <a:solidFill>
                <a:srgbClr val="FFBC01"/>
              </a:solidFill>
              <a:ln w="19050">
                <a:solidFill>
                  <a:schemeClr val="lt1"/>
                </a:solidFill>
              </a:ln>
              <a:effectLst/>
            </c:spPr>
            <c:extLst>
              <c:ext xmlns:c16="http://schemas.microsoft.com/office/drawing/2014/chart" uri="{C3380CC4-5D6E-409C-BE32-E72D297353CC}">
                <c16:uniqueId val="{0000000B-63E9-4439-9983-15D0466868C7}"/>
              </c:ext>
            </c:extLst>
          </c:dPt>
          <c:dPt>
            <c:idx val="6"/>
            <c:bubble3D val="0"/>
            <c:spPr>
              <a:solidFill>
                <a:srgbClr val="FFBC01"/>
              </a:solidFill>
              <a:ln w="19050">
                <a:solidFill>
                  <a:schemeClr val="lt1"/>
                </a:solidFill>
              </a:ln>
              <a:effectLst/>
            </c:spPr>
            <c:extLst>
              <c:ext xmlns:c16="http://schemas.microsoft.com/office/drawing/2014/chart" uri="{C3380CC4-5D6E-409C-BE32-E72D297353CC}">
                <c16:uniqueId val="{0000000D-63E9-4439-9983-15D0466868C7}"/>
              </c:ext>
            </c:extLst>
          </c:dPt>
          <c:dPt>
            <c:idx val="7"/>
            <c:bubble3D val="0"/>
            <c:spPr>
              <a:solidFill>
                <a:srgbClr val="FFBC01"/>
              </a:solidFill>
              <a:ln w="19050">
                <a:solidFill>
                  <a:schemeClr val="lt1"/>
                </a:solidFill>
              </a:ln>
              <a:effectLst/>
            </c:spPr>
            <c:extLst>
              <c:ext xmlns:c16="http://schemas.microsoft.com/office/drawing/2014/chart" uri="{C3380CC4-5D6E-409C-BE32-E72D297353CC}">
                <c16:uniqueId val="{0000000F-63E9-4439-9983-15D0466868C7}"/>
              </c:ext>
            </c:extLst>
          </c:dPt>
          <c:dPt>
            <c:idx val="8"/>
            <c:bubble3D val="0"/>
            <c:spPr>
              <a:solidFill>
                <a:srgbClr val="FFBC01"/>
              </a:solidFill>
              <a:ln w="19050">
                <a:solidFill>
                  <a:schemeClr val="lt1"/>
                </a:solidFill>
              </a:ln>
              <a:effectLst/>
            </c:spPr>
            <c:extLst>
              <c:ext xmlns:c16="http://schemas.microsoft.com/office/drawing/2014/chart" uri="{C3380CC4-5D6E-409C-BE32-E72D297353CC}">
                <c16:uniqueId val="{00000011-63E9-4439-9983-15D0466868C7}"/>
              </c:ext>
            </c:extLst>
          </c:dPt>
          <c:dPt>
            <c:idx val="9"/>
            <c:bubble3D val="0"/>
            <c:spPr>
              <a:solidFill>
                <a:srgbClr val="FFBC01"/>
              </a:solidFill>
              <a:ln w="19050">
                <a:solidFill>
                  <a:schemeClr val="lt1"/>
                </a:solidFill>
              </a:ln>
              <a:effectLst/>
            </c:spPr>
            <c:extLst>
              <c:ext xmlns:c16="http://schemas.microsoft.com/office/drawing/2014/chart" uri="{C3380CC4-5D6E-409C-BE32-E72D297353CC}">
                <c16:uniqueId val="{00000013-63E9-4439-9983-15D0466868C7}"/>
              </c:ext>
            </c:extLst>
          </c:dPt>
          <c:dPt>
            <c:idx val="10"/>
            <c:bubble3D val="0"/>
            <c:spPr>
              <a:solidFill>
                <a:srgbClr val="FFBC01"/>
              </a:solidFill>
              <a:ln w="19050">
                <a:solidFill>
                  <a:schemeClr val="lt1"/>
                </a:solidFill>
              </a:ln>
              <a:effectLst/>
            </c:spPr>
            <c:extLst>
              <c:ext xmlns:c16="http://schemas.microsoft.com/office/drawing/2014/chart" uri="{C3380CC4-5D6E-409C-BE32-E72D297353CC}">
                <c16:uniqueId val="{00000015-63E9-4439-9983-15D0466868C7}"/>
              </c:ext>
            </c:extLst>
          </c:dPt>
          <c:dPt>
            <c:idx val="11"/>
            <c:bubble3D val="0"/>
            <c:spPr>
              <a:solidFill>
                <a:srgbClr val="FFBC01"/>
              </a:solidFill>
              <a:ln w="19050">
                <a:solidFill>
                  <a:schemeClr val="lt1"/>
                </a:solidFill>
              </a:ln>
              <a:effectLst/>
            </c:spPr>
            <c:extLst>
              <c:ext xmlns:c16="http://schemas.microsoft.com/office/drawing/2014/chart" uri="{C3380CC4-5D6E-409C-BE32-E72D297353CC}">
                <c16:uniqueId val="{00000017-63E9-4439-9983-15D0466868C7}"/>
              </c:ext>
            </c:extLst>
          </c:dPt>
          <c:dPt>
            <c:idx val="12"/>
            <c:bubble3D val="0"/>
            <c:spPr>
              <a:solidFill>
                <a:srgbClr val="FFBC01"/>
              </a:solidFill>
              <a:ln w="19050">
                <a:solidFill>
                  <a:schemeClr val="lt1"/>
                </a:solidFill>
              </a:ln>
              <a:effectLst/>
            </c:spPr>
            <c:extLst>
              <c:ext xmlns:c16="http://schemas.microsoft.com/office/drawing/2014/chart" uri="{C3380CC4-5D6E-409C-BE32-E72D297353CC}">
                <c16:uniqueId val="{00000019-63E9-4439-9983-15D0466868C7}"/>
              </c:ext>
            </c:extLst>
          </c:dPt>
          <c:dPt>
            <c:idx val="13"/>
            <c:bubble3D val="0"/>
            <c:spPr>
              <a:solidFill>
                <a:srgbClr val="FFBC01"/>
              </a:solidFill>
              <a:ln w="19050">
                <a:solidFill>
                  <a:schemeClr val="lt1"/>
                </a:solidFill>
              </a:ln>
              <a:effectLst/>
            </c:spPr>
            <c:extLst>
              <c:ext xmlns:c16="http://schemas.microsoft.com/office/drawing/2014/chart" uri="{C3380CC4-5D6E-409C-BE32-E72D297353CC}">
                <c16:uniqueId val="{0000001B-63E9-4439-9983-15D0466868C7}"/>
              </c:ext>
            </c:extLst>
          </c:dPt>
          <c:dPt>
            <c:idx val="14"/>
            <c:bubble3D val="0"/>
            <c:spPr>
              <a:solidFill>
                <a:srgbClr val="FFBC01"/>
              </a:solidFill>
              <a:ln w="19050">
                <a:solidFill>
                  <a:schemeClr val="lt1"/>
                </a:solidFill>
              </a:ln>
              <a:effectLst/>
            </c:spPr>
            <c:extLst>
              <c:ext xmlns:c16="http://schemas.microsoft.com/office/drawing/2014/chart" uri="{C3380CC4-5D6E-409C-BE32-E72D297353CC}">
                <c16:uniqueId val="{0000001D-63E9-4439-9983-15D0466868C7}"/>
              </c:ext>
            </c:extLst>
          </c:dPt>
          <c:dPt>
            <c:idx val="15"/>
            <c:bubble3D val="0"/>
            <c:spPr>
              <a:solidFill>
                <a:srgbClr val="FFBC01"/>
              </a:solidFill>
              <a:ln w="19050">
                <a:solidFill>
                  <a:schemeClr val="lt1"/>
                </a:solidFill>
              </a:ln>
              <a:effectLst/>
            </c:spPr>
            <c:extLst>
              <c:ext xmlns:c16="http://schemas.microsoft.com/office/drawing/2014/chart" uri="{C3380CC4-5D6E-409C-BE32-E72D297353CC}">
                <c16:uniqueId val="{0000001F-63E9-4439-9983-15D0466868C7}"/>
              </c:ext>
            </c:extLst>
          </c:dPt>
          <c:dPt>
            <c:idx val="16"/>
            <c:bubble3D val="0"/>
            <c:spPr>
              <a:solidFill>
                <a:srgbClr val="FFBC01"/>
              </a:solidFill>
              <a:ln w="19050">
                <a:solidFill>
                  <a:schemeClr val="lt1"/>
                </a:solidFill>
              </a:ln>
              <a:effectLst/>
            </c:spPr>
            <c:extLst>
              <c:ext xmlns:c16="http://schemas.microsoft.com/office/drawing/2014/chart" uri="{C3380CC4-5D6E-409C-BE32-E72D297353CC}">
                <c16:uniqueId val="{00000021-63E9-4439-9983-15D0466868C7}"/>
              </c:ext>
            </c:extLst>
          </c:dPt>
          <c:dPt>
            <c:idx val="17"/>
            <c:bubble3D val="0"/>
            <c:spPr>
              <a:solidFill>
                <a:srgbClr val="FFBC01"/>
              </a:solidFill>
              <a:ln w="19050">
                <a:solidFill>
                  <a:schemeClr val="lt1"/>
                </a:solidFill>
              </a:ln>
              <a:effectLst/>
            </c:spPr>
            <c:extLst>
              <c:ext xmlns:c16="http://schemas.microsoft.com/office/drawing/2014/chart" uri="{C3380CC4-5D6E-409C-BE32-E72D297353CC}">
                <c16:uniqueId val="{00000023-63E9-4439-9983-15D0466868C7}"/>
              </c:ext>
            </c:extLst>
          </c:dPt>
          <c:dPt>
            <c:idx val="18"/>
            <c:bubble3D val="0"/>
            <c:spPr>
              <a:solidFill>
                <a:srgbClr val="FFBC01"/>
              </a:solidFill>
              <a:ln w="19050">
                <a:solidFill>
                  <a:schemeClr val="lt1"/>
                </a:solidFill>
              </a:ln>
              <a:effectLst/>
            </c:spPr>
            <c:extLst>
              <c:ext xmlns:c16="http://schemas.microsoft.com/office/drawing/2014/chart" uri="{C3380CC4-5D6E-409C-BE32-E72D297353CC}">
                <c16:uniqueId val="{00000025-63E9-4439-9983-15D0466868C7}"/>
              </c:ext>
            </c:extLst>
          </c:dPt>
          <c:dPt>
            <c:idx val="19"/>
            <c:bubble3D val="0"/>
            <c:spPr>
              <a:solidFill>
                <a:srgbClr val="FFBC01"/>
              </a:solidFill>
              <a:ln w="19050">
                <a:solidFill>
                  <a:schemeClr val="lt1"/>
                </a:solidFill>
              </a:ln>
              <a:effectLst/>
            </c:spPr>
            <c:extLst>
              <c:ext xmlns:c16="http://schemas.microsoft.com/office/drawing/2014/chart" uri="{C3380CC4-5D6E-409C-BE32-E72D297353CC}">
                <c16:uniqueId val="{00000027-63E9-4439-9983-15D0466868C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63E9-4439-9983-15D0466868C7}"/>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DICIEMBRE'!$B$60</c:f>
              <c:strCache>
                <c:ptCount val="1"/>
                <c:pt idx="0">
                  <c:v>EN  PROCESO</c:v>
                </c:pt>
              </c:strCache>
            </c:strRef>
          </c:tx>
          <c:dPt>
            <c:idx val="0"/>
            <c:bubble3D val="0"/>
            <c:explosion val="16"/>
            <c:spPr>
              <a:noFill/>
              <a:ln w="19050">
                <a:solidFill>
                  <a:schemeClr val="lt1"/>
                </a:solidFill>
              </a:ln>
              <a:effectLst/>
            </c:spPr>
            <c:extLst>
              <c:ext xmlns:c16="http://schemas.microsoft.com/office/drawing/2014/chart" uri="{C3380CC4-5D6E-409C-BE32-E72D297353CC}">
                <c16:uniqueId val="{0000002A-63E9-4439-9983-15D0466868C7}"/>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63E9-4439-9983-15D0466868C7}"/>
              </c:ext>
            </c:extLst>
          </c:dPt>
          <c:val>
            <c:numRef>
              <c:f>'[1]Sgto PA DICIEMBRE'!$D$60:$E$60</c:f>
              <c:numCache>
                <c:formatCode>General</c:formatCode>
                <c:ptCount val="2"/>
                <c:pt idx="0">
                  <c:v>5.7142857142857141E-2</c:v>
                </c:pt>
                <c:pt idx="1">
                  <c:v>0.94285714285714284</c:v>
                </c:pt>
              </c:numCache>
            </c:numRef>
          </c:val>
          <c:extLst>
            <c:ext xmlns:c16="http://schemas.microsoft.com/office/drawing/2014/chart" uri="{C3380CC4-5D6E-409C-BE32-E72D297353CC}">
              <c16:uniqueId val="{0000002D-63E9-4439-9983-15D0466868C7}"/>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11375555280052"/>
          <c:y val="0.11044981240511707"/>
          <c:w val="0.44564232628106126"/>
          <c:h val="0.88955018759488291"/>
        </c:manualLayout>
      </c:layout>
      <c:doughnutChart>
        <c:varyColors val="1"/>
        <c:ser>
          <c:idx val="0"/>
          <c:order val="0"/>
          <c:tx>
            <c:strRef>
              <c:f>'[1]Sgto PA DICIEMBRE'!$B$59</c:f>
              <c:strCache>
                <c:ptCount val="1"/>
                <c:pt idx="0">
                  <c:v>FINALIZADAS</c:v>
                </c:pt>
              </c:strCache>
            </c:strRef>
          </c:tx>
          <c:spPr>
            <a:solidFill>
              <a:srgbClr val="00B050"/>
            </a:solidFill>
          </c:spPr>
          <c:explosion val="10"/>
          <c:dPt>
            <c:idx val="0"/>
            <c:bubble3D val="0"/>
            <c:spPr>
              <a:solidFill>
                <a:srgbClr val="00B050"/>
              </a:solidFill>
              <a:ln w="19050">
                <a:solidFill>
                  <a:schemeClr val="lt1"/>
                </a:solidFill>
              </a:ln>
              <a:effectLst/>
            </c:spPr>
            <c:extLst>
              <c:ext xmlns:c16="http://schemas.microsoft.com/office/drawing/2014/chart" uri="{C3380CC4-5D6E-409C-BE32-E72D297353CC}">
                <c16:uniqueId val="{00000001-023F-4748-8E8A-B238E10F6478}"/>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023F-4748-8E8A-B238E10F647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023F-4748-8E8A-B238E10F6478}"/>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023F-4748-8E8A-B238E10F6478}"/>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023F-4748-8E8A-B238E10F6478}"/>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023F-4748-8E8A-B238E10F6478}"/>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D-023F-4748-8E8A-B238E10F6478}"/>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F-023F-4748-8E8A-B238E10F6478}"/>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023F-4748-8E8A-B238E10F6478}"/>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023F-4748-8E8A-B238E10F6478}"/>
              </c:ext>
            </c:extLst>
          </c:dPt>
          <c:dPt>
            <c:idx val="10"/>
            <c:bubble3D val="0"/>
            <c:spPr>
              <a:solidFill>
                <a:srgbClr val="00B050"/>
              </a:solidFill>
              <a:ln w="19050">
                <a:solidFill>
                  <a:schemeClr val="lt1"/>
                </a:solidFill>
              </a:ln>
              <a:effectLst/>
            </c:spPr>
            <c:extLst>
              <c:ext xmlns:c16="http://schemas.microsoft.com/office/drawing/2014/chart" uri="{C3380CC4-5D6E-409C-BE32-E72D297353CC}">
                <c16:uniqueId val="{00000015-023F-4748-8E8A-B238E10F6478}"/>
              </c:ext>
            </c:extLst>
          </c:dPt>
          <c:dPt>
            <c:idx val="11"/>
            <c:bubble3D val="0"/>
            <c:spPr>
              <a:solidFill>
                <a:srgbClr val="00B050"/>
              </a:solidFill>
              <a:ln w="19050">
                <a:solidFill>
                  <a:schemeClr val="lt1"/>
                </a:solidFill>
              </a:ln>
              <a:effectLst/>
            </c:spPr>
            <c:extLst>
              <c:ext xmlns:c16="http://schemas.microsoft.com/office/drawing/2014/chart" uri="{C3380CC4-5D6E-409C-BE32-E72D297353CC}">
                <c16:uniqueId val="{00000017-023F-4748-8E8A-B238E10F6478}"/>
              </c:ext>
            </c:extLst>
          </c:dPt>
          <c:dPt>
            <c:idx val="12"/>
            <c:bubble3D val="0"/>
            <c:spPr>
              <a:solidFill>
                <a:srgbClr val="00B050"/>
              </a:solidFill>
              <a:ln w="19050">
                <a:solidFill>
                  <a:schemeClr val="lt1"/>
                </a:solidFill>
              </a:ln>
              <a:effectLst/>
            </c:spPr>
            <c:extLst>
              <c:ext xmlns:c16="http://schemas.microsoft.com/office/drawing/2014/chart" uri="{C3380CC4-5D6E-409C-BE32-E72D297353CC}">
                <c16:uniqueId val="{00000019-023F-4748-8E8A-B238E10F6478}"/>
              </c:ext>
            </c:extLst>
          </c:dPt>
          <c:dPt>
            <c:idx val="13"/>
            <c:bubble3D val="0"/>
            <c:spPr>
              <a:solidFill>
                <a:srgbClr val="00B050"/>
              </a:solidFill>
              <a:ln w="19050">
                <a:solidFill>
                  <a:schemeClr val="lt1"/>
                </a:solidFill>
              </a:ln>
              <a:effectLst/>
            </c:spPr>
            <c:extLst>
              <c:ext xmlns:c16="http://schemas.microsoft.com/office/drawing/2014/chart" uri="{C3380CC4-5D6E-409C-BE32-E72D297353CC}">
                <c16:uniqueId val="{0000001B-023F-4748-8E8A-B238E10F6478}"/>
              </c:ext>
            </c:extLst>
          </c:dPt>
          <c:dPt>
            <c:idx val="14"/>
            <c:bubble3D val="0"/>
            <c:spPr>
              <a:solidFill>
                <a:srgbClr val="00B050"/>
              </a:solidFill>
              <a:ln w="19050">
                <a:solidFill>
                  <a:schemeClr val="lt1"/>
                </a:solidFill>
              </a:ln>
              <a:effectLst/>
            </c:spPr>
            <c:extLst>
              <c:ext xmlns:c16="http://schemas.microsoft.com/office/drawing/2014/chart" uri="{C3380CC4-5D6E-409C-BE32-E72D297353CC}">
                <c16:uniqueId val="{0000001D-023F-4748-8E8A-B238E10F6478}"/>
              </c:ext>
            </c:extLst>
          </c:dPt>
          <c:dPt>
            <c:idx val="15"/>
            <c:bubble3D val="0"/>
            <c:spPr>
              <a:solidFill>
                <a:srgbClr val="00B050"/>
              </a:solidFill>
              <a:ln w="19050">
                <a:solidFill>
                  <a:schemeClr val="lt1"/>
                </a:solidFill>
              </a:ln>
              <a:effectLst/>
            </c:spPr>
            <c:extLst>
              <c:ext xmlns:c16="http://schemas.microsoft.com/office/drawing/2014/chart" uri="{C3380CC4-5D6E-409C-BE32-E72D297353CC}">
                <c16:uniqueId val="{0000001F-023F-4748-8E8A-B238E10F6478}"/>
              </c:ext>
            </c:extLst>
          </c:dPt>
          <c:dPt>
            <c:idx val="16"/>
            <c:bubble3D val="0"/>
            <c:spPr>
              <a:solidFill>
                <a:srgbClr val="00B050"/>
              </a:solidFill>
              <a:ln w="19050">
                <a:solidFill>
                  <a:schemeClr val="lt1"/>
                </a:solidFill>
              </a:ln>
              <a:effectLst/>
            </c:spPr>
            <c:extLst>
              <c:ext xmlns:c16="http://schemas.microsoft.com/office/drawing/2014/chart" uri="{C3380CC4-5D6E-409C-BE32-E72D297353CC}">
                <c16:uniqueId val="{00000021-023F-4748-8E8A-B238E10F6478}"/>
              </c:ext>
            </c:extLst>
          </c:dPt>
          <c:dPt>
            <c:idx val="17"/>
            <c:bubble3D val="0"/>
            <c:spPr>
              <a:solidFill>
                <a:srgbClr val="00B050"/>
              </a:solidFill>
              <a:ln w="19050">
                <a:solidFill>
                  <a:schemeClr val="lt1"/>
                </a:solidFill>
              </a:ln>
              <a:effectLst/>
            </c:spPr>
            <c:extLst>
              <c:ext xmlns:c16="http://schemas.microsoft.com/office/drawing/2014/chart" uri="{C3380CC4-5D6E-409C-BE32-E72D297353CC}">
                <c16:uniqueId val="{00000023-023F-4748-8E8A-B238E10F6478}"/>
              </c:ext>
            </c:extLst>
          </c:dPt>
          <c:dPt>
            <c:idx val="18"/>
            <c:bubble3D val="0"/>
            <c:spPr>
              <a:solidFill>
                <a:srgbClr val="00B050"/>
              </a:solidFill>
              <a:ln w="19050">
                <a:solidFill>
                  <a:schemeClr val="lt1"/>
                </a:solidFill>
              </a:ln>
              <a:effectLst/>
            </c:spPr>
            <c:extLst>
              <c:ext xmlns:c16="http://schemas.microsoft.com/office/drawing/2014/chart" uri="{C3380CC4-5D6E-409C-BE32-E72D297353CC}">
                <c16:uniqueId val="{00000025-023F-4748-8E8A-B238E10F6478}"/>
              </c:ext>
            </c:extLst>
          </c:dPt>
          <c:dPt>
            <c:idx val="19"/>
            <c:bubble3D val="0"/>
            <c:spPr>
              <a:solidFill>
                <a:srgbClr val="00B050"/>
              </a:solidFill>
              <a:ln w="19050">
                <a:solidFill>
                  <a:schemeClr val="lt1"/>
                </a:solidFill>
              </a:ln>
              <a:effectLst/>
            </c:spPr>
            <c:extLst>
              <c:ext xmlns:c16="http://schemas.microsoft.com/office/drawing/2014/chart" uri="{C3380CC4-5D6E-409C-BE32-E72D297353CC}">
                <c16:uniqueId val="{00000027-023F-4748-8E8A-B238E10F6478}"/>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023F-4748-8E8A-B238E10F6478}"/>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'[2]Sgto PA DICIEMBRE'!$B$62</c:f>
              <c:strCache>
                <c:ptCount val="1"/>
                <c:pt idx="0">
                  <c:v>FINALIZADAS</c:v>
                </c:pt>
              </c:strCache>
            </c:strRef>
          </c:tx>
          <c:spPr>
            <a:solidFill>
              <a:schemeClr val="bg1"/>
            </a:solidFill>
          </c:spPr>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023F-4748-8E8A-B238E10F6478}"/>
              </c:ext>
            </c:extLst>
          </c:dPt>
          <c:dPt>
            <c:idx val="1"/>
            <c:bubble3D val="0"/>
            <c:spPr>
              <a:solidFill>
                <a:schemeClr val="bg1">
                  <a:alpha val="75000"/>
                </a:schemeClr>
              </a:solidFill>
              <a:ln w="19050">
                <a:solidFill>
                  <a:schemeClr val="lt1"/>
                </a:solidFill>
              </a:ln>
              <a:effectLst/>
            </c:spPr>
            <c:extLst>
              <c:ext xmlns:c16="http://schemas.microsoft.com/office/drawing/2014/chart" uri="{C3380CC4-5D6E-409C-BE32-E72D297353CC}">
                <c16:uniqueId val="{0000002C-023F-4748-8E8A-B238E10F6478}"/>
              </c:ext>
            </c:extLst>
          </c:dPt>
          <c:val>
            <c:numRef>
              <c:f>'[1]Sgto PA DICIEMBRE'!$D$59:$E$59</c:f>
              <c:numCache>
                <c:formatCode>General</c:formatCode>
                <c:ptCount val="2"/>
                <c:pt idx="0">
                  <c:v>0.94285714285714284</c:v>
                </c:pt>
                <c:pt idx="1">
                  <c:v>5.7142857142857162E-2</c:v>
                </c:pt>
              </c:numCache>
            </c:numRef>
          </c:val>
          <c:extLst>
            <c:ext xmlns:c16="http://schemas.microsoft.com/office/drawing/2014/chart" uri="{C3380CC4-5D6E-409C-BE32-E72D297353CC}">
              <c16:uniqueId val="{0000002D-023F-4748-8E8A-B238E10F6478}"/>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DICIEMBRE'!$B$61</c:f>
              <c:strCache>
                <c:ptCount val="1"/>
                <c:pt idx="0">
                  <c:v>VENCIDAS CON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03F-44B9-A4A0-C1C9BFC3A586}"/>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E03F-44B9-A4A0-C1C9BFC3A58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E03F-44B9-A4A0-C1C9BFC3A586}"/>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E03F-44B9-A4A0-C1C9BFC3A586}"/>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E03F-44B9-A4A0-C1C9BFC3A586}"/>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E03F-44B9-A4A0-C1C9BFC3A586}"/>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E03F-44B9-A4A0-C1C9BFC3A586}"/>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E03F-44B9-A4A0-C1C9BFC3A586}"/>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E03F-44B9-A4A0-C1C9BFC3A586}"/>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E03F-44B9-A4A0-C1C9BFC3A586}"/>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E03F-44B9-A4A0-C1C9BFC3A586}"/>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E03F-44B9-A4A0-C1C9BFC3A586}"/>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E03F-44B9-A4A0-C1C9BFC3A586}"/>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E03F-44B9-A4A0-C1C9BFC3A586}"/>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E03F-44B9-A4A0-C1C9BFC3A586}"/>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E03F-44B9-A4A0-C1C9BFC3A586}"/>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E03F-44B9-A4A0-C1C9BFC3A586}"/>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E03F-44B9-A4A0-C1C9BFC3A586}"/>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E03F-44B9-A4A0-C1C9BFC3A586}"/>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E03F-44B9-A4A0-C1C9BFC3A58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E03F-44B9-A4A0-C1C9BFC3A586}"/>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E03F-44B9-A4A0-C1C9BFC3A586}"/>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E03F-44B9-A4A0-C1C9BFC3A586}"/>
              </c:ext>
            </c:extLst>
          </c:dPt>
          <c:val>
            <c:numRef>
              <c:f>'[1]Sgto PA DICIEMBRE'!$D$61:$E$61</c:f>
              <c:numCache>
                <c:formatCode>General</c:formatCode>
                <c:ptCount val="2"/>
                <c:pt idx="0">
                  <c:v>0</c:v>
                </c:pt>
                <c:pt idx="1">
                  <c:v>1</c:v>
                </c:pt>
              </c:numCache>
            </c:numRef>
          </c:val>
          <c:extLst>
            <c:ext xmlns:c16="http://schemas.microsoft.com/office/drawing/2014/chart" uri="{C3380CC4-5D6E-409C-BE32-E72D297353CC}">
              <c16:uniqueId val="{0000002D-E03F-44B9-A4A0-C1C9BFC3A586}"/>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DICIEMBRE'!$B$62</c:f>
              <c:strCache>
                <c:ptCount val="1"/>
                <c:pt idx="0">
                  <c:v>VENCIDAS SIN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A76-4F83-8C2E-65985248579D}"/>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CA76-4F83-8C2E-65985248579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CA76-4F83-8C2E-65985248579D}"/>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CA76-4F83-8C2E-65985248579D}"/>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CA76-4F83-8C2E-65985248579D}"/>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CA76-4F83-8C2E-65985248579D}"/>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CA76-4F83-8C2E-65985248579D}"/>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CA76-4F83-8C2E-65985248579D}"/>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CA76-4F83-8C2E-65985248579D}"/>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CA76-4F83-8C2E-65985248579D}"/>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CA76-4F83-8C2E-65985248579D}"/>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CA76-4F83-8C2E-65985248579D}"/>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CA76-4F83-8C2E-65985248579D}"/>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CA76-4F83-8C2E-65985248579D}"/>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CA76-4F83-8C2E-65985248579D}"/>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CA76-4F83-8C2E-65985248579D}"/>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CA76-4F83-8C2E-65985248579D}"/>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CA76-4F83-8C2E-65985248579D}"/>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CA76-4F83-8C2E-65985248579D}"/>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CA76-4F83-8C2E-65985248579D}"/>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CA76-4F83-8C2E-65985248579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CA76-4F83-8C2E-65985248579D}"/>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CA76-4F83-8C2E-65985248579D}"/>
              </c:ext>
            </c:extLst>
          </c:dPt>
          <c:val>
            <c:numRef>
              <c:f>'[1]Sgto PA DICIEMBRE'!$D$62:$E$62</c:f>
              <c:numCache>
                <c:formatCode>General</c:formatCode>
                <c:ptCount val="2"/>
                <c:pt idx="0">
                  <c:v>0</c:v>
                </c:pt>
                <c:pt idx="1">
                  <c:v>1</c:v>
                </c:pt>
              </c:numCache>
            </c:numRef>
          </c:val>
          <c:extLst>
            <c:ext xmlns:c16="http://schemas.microsoft.com/office/drawing/2014/chart" uri="{C3380CC4-5D6E-409C-BE32-E72D297353CC}">
              <c16:uniqueId val="{0000002D-CA76-4F83-8C2E-65985248579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Cumplimiento Acciones Permanentes</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cat>
            <c:strRef>
              <c:f>'Sgto AP AGOSTO'!$G$136:$G$138</c:f>
              <c:strCache>
                <c:ptCount val="3"/>
                <c:pt idx="0">
                  <c:v>CUMPLE</c:v>
                </c:pt>
                <c:pt idx="1">
                  <c:v>PARCIAL</c:v>
                </c:pt>
                <c:pt idx="2">
                  <c:v>NO CUMPLE</c:v>
                </c:pt>
              </c:strCache>
            </c:strRef>
          </c:cat>
          <c:val>
            <c:numRef>
              <c:f>'Sgto AP AGOSTO'!$I$136:$I$138</c:f>
              <c:numCache>
                <c:formatCode>General</c:formatCode>
                <c:ptCount val="3"/>
                <c:pt idx="0">
                  <c:v>106</c:v>
                </c:pt>
                <c:pt idx="1">
                  <c:v>0</c:v>
                </c:pt>
                <c:pt idx="2">
                  <c:v>0</c:v>
                </c:pt>
              </c:numCache>
            </c:numRef>
          </c:val>
          <c:extLst>
            <c:ext xmlns:c16="http://schemas.microsoft.com/office/drawing/2014/chart" uri="{C3380CC4-5D6E-409C-BE32-E72D297353CC}">
              <c16:uniqueId val="{00000000-708A-4E26-ABBC-9B8260963402}"/>
            </c:ext>
          </c:extLst>
        </c:ser>
        <c:dLbls>
          <c:showLegendKey val="0"/>
          <c:showVal val="0"/>
          <c:showCatName val="0"/>
          <c:showSerName val="0"/>
          <c:showPercent val="0"/>
          <c:showBubbleSize val="0"/>
        </c:dLbls>
        <c:gapWidth val="355"/>
        <c:overlap val="-70"/>
        <c:axId val="578381968"/>
        <c:axId val="578383280"/>
      </c:barChart>
      <c:catAx>
        <c:axId val="57838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383280"/>
        <c:crosses val="autoZero"/>
        <c:auto val="1"/>
        <c:lblAlgn val="ctr"/>
        <c:lblOffset val="100"/>
        <c:noMultiLvlLbl val="0"/>
      </c:catAx>
      <c:valAx>
        <c:axId val="578383280"/>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38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7499999999999996"/>
          <c:h val="0.88657407407407407"/>
        </c:manualLayout>
      </c:layout>
      <c:doughnutChart>
        <c:varyColors val="1"/>
        <c:ser>
          <c:idx val="0"/>
          <c:order val="0"/>
          <c:tx>
            <c:strRef>
              <c:f>'[1]Sgto PA DICIEMBRE'!$B$63</c:f>
              <c:strCache>
                <c:ptCount val="1"/>
                <c:pt idx="0">
                  <c:v>NO INICIADAS</c:v>
                </c:pt>
              </c:strCache>
            </c:strRef>
          </c:tx>
          <c:spPr>
            <a:solidFill>
              <a:srgbClr val="FFFA00"/>
            </a:solidFill>
          </c:spPr>
          <c:explosion val="17"/>
          <c:dPt>
            <c:idx val="0"/>
            <c:bubble3D val="0"/>
            <c:spPr>
              <a:solidFill>
                <a:srgbClr val="FFFA00"/>
              </a:solidFill>
              <a:ln w="19050">
                <a:solidFill>
                  <a:schemeClr val="lt1"/>
                </a:solidFill>
              </a:ln>
              <a:effectLst/>
            </c:spPr>
            <c:extLst>
              <c:ext xmlns:c16="http://schemas.microsoft.com/office/drawing/2014/chart" uri="{C3380CC4-5D6E-409C-BE32-E72D297353CC}">
                <c16:uniqueId val="{00000001-56C7-4EEF-9E62-15E9859E1932}"/>
              </c:ext>
            </c:extLst>
          </c:dPt>
          <c:dPt>
            <c:idx val="1"/>
            <c:bubble3D val="0"/>
            <c:spPr>
              <a:solidFill>
                <a:srgbClr val="FFFA00"/>
              </a:solidFill>
              <a:ln w="19050">
                <a:solidFill>
                  <a:schemeClr val="lt1"/>
                </a:solidFill>
              </a:ln>
              <a:effectLst/>
            </c:spPr>
            <c:extLst>
              <c:ext xmlns:c16="http://schemas.microsoft.com/office/drawing/2014/chart" uri="{C3380CC4-5D6E-409C-BE32-E72D297353CC}">
                <c16:uniqueId val="{00000003-56C7-4EEF-9E62-15E9859E1932}"/>
              </c:ext>
            </c:extLst>
          </c:dPt>
          <c:dPt>
            <c:idx val="2"/>
            <c:bubble3D val="0"/>
            <c:spPr>
              <a:solidFill>
                <a:srgbClr val="FFFA00"/>
              </a:solidFill>
              <a:ln w="19050">
                <a:solidFill>
                  <a:schemeClr val="lt1"/>
                </a:solidFill>
              </a:ln>
              <a:effectLst/>
            </c:spPr>
            <c:extLst>
              <c:ext xmlns:c16="http://schemas.microsoft.com/office/drawing/2014/chart" uri="{C3380CC4-5D6E-409C-BE32-E72D297353CC}">
                <c16:uniqueId val="{00000005-56C7-4EEF-9E62-15E9859E1932}"/>
              </c:ext>
            </c:extLst>
          </c:dPt>
          <c:dPt>
            <c:idx val="3"/>
            <c:bubble3D val="0"/>
            <c:spPr>
              <a:solidFill>
                <a:srgbClr val="FFFA00"/>
              </a:solidFill>
              <a:ln w="19050">
                <a:solidFill>
                  <a:schemeClr val="lt1"/>
                </a:solidFill>
              </a:ln>
              <a:effectLst/>
            </c:spPr>
            <c:extLst>
              <c:ext xmlns:c16="http://schemas.microsoft.com/office/drawing/2014/chart" uri="{C3380CC4-5D6E-409C-BE32-E72D297353CC}">
                <c16:uniqueId val="{00000007-56C7-4EEF-9E62-15E9859E1932}"/>
              </c:ext>
            </c:extLst>
          </c:dPt>
          <c:dPt>
            <c:idx val="4"/>
            <c:bubble3D val="0"/>
            <c:spPr>
              <a:solidFill>
                <a:srgbClr val="FFFA00"/>
              </a:solidFill>
              <a:ln w="19050">
                <a:solidFill>
                  <a:schemeClr val="lt1"/>
                </a:solidFill>
              </a:ln>
              <a:effectLst/>
            </c:spPr>
            <c:extLst>
              <c:ext xmlns:c16="http://schemas.microsoft.com/office/drawing/2014/chart" uri="{C3380CC4-5D6E-409C-BE32-E72D297353CC}">
                <c16:uniqueId val="{00000009-56C7-4EEF-9E62-15E9859E1932}"/>
              </c:ext>
            </c:extLst>
          </c:dPt>
          <c:dPt>
            <c:idx val="5"/>
            <c:bubble3D val="0"/>
            <c:spPr>
              <a:solidFill>
                <a:srgbClr val="FFFA00"/>
              </a:solidFill>
              <a:ln w="19050">
                <a:solidFill>
                  <a:schemeClr val="lt1"/>
                </a:solidFill>
              </a:ln>
              <a:effectLst/>
            </c:spPr>
            <c:extLst>
              <c:ext xmlns:c16="http://schemas.microsoft.com/office/drawing/2014/chart" uri="{C3380CC4-5D6E-409C-BE32-E72D297353CC}">
                <c16:uniqueId val="{0000000B-56C7-4EEF-9E62-15E9859E1932}"/>
              </c:ext>
            </c:extLst>
          </c:dPt>
          <c:dPt>
            <c:idx val="6"/>
            <c:bubble3D val="0"/>
            <c:spPr>
              <a:solidFill>
                <a:srgbClr val="FFFA00"/>
              </a:solidFill>
              <a:ln w="19050">
                <a:solidFill>
                  <a:schemeClr val="lt1"/>
                </a:solidFill>
              </a:ln>
              <a:effectLst/>
            </c:spPr>
            <c:extLst>
              <c:ext xmlns:c16="http://schemas.microsoft.com/office/drawing/2014/chart" uri="{C3380CC4-5D6E-409C-BE32-E72D297353CC}">
                <c16:uniqueId val="{0000000D-56C7-4EEF-9E62-15E9859E1932}"/>
              </c:ext>
            </c:extLst>
          </c:dPt>
          <c:dPt>
            <c:idx val="7"/>
            <c:bubble3D val="0"/>
            <c:spPr>
              <a:solidFill>
                <a:srgbClr val="FFFA00"/>
              </a:solidFill>
              <a:ln w="19050">
                <a:solidFill>
                  <a:schemeClr val="lt1"/>
                </a:solidFill>
              </a:ln>
              <a:effectLst/>
            </c:spPr>
            <c:extLst>
              <c:ext xmlns:c16="http://schemas.microsoft.com/office/drawing/2014/chart" uri="{C3380CC4-5D6E-409C-BE32-E72D297353CC}">
                <c16:uniqueId val="{0000000F-56C7-4EEF-9E62-15E9859E1932}"/>
              </c:ext>
            </c:extLst>
          </c:dPt>
          <c:dPt>
            <c:idx val="8"/>
            <c:bubble3D val="0"/>
            <c:spPr>
              <a:solidFill>
                <a:srgbClr val="FFFA00"/>
              </a:solidFill>
              <a:ln w="19050">
                <a:solidFill>
                  <a:schemeClr val="lt1"/>
                </a:solidFill>
              </a:ln>
              <a:effectLst/>
            </c:spPr>
            <c:extLst>
              <c:ext xmlns:c16="http://schemas.microsoft.com/office/drawing/2014/chart" uri="{C3380CC4-5D6E-409C-BE32-E72D297353CC}">
                <c16:uniqueId val="{00000011-56C7-4EEF-9E62-15E9859E1932}"/>
              </c:ext>
            </c:extLst>
          </c:dPt>
          <c:dPt>
            <c:idx val="9"/>
            <c:bubble3D val="0"/>
            <c:spPr>
              <a:solidFill>
                <a:srgbClr val="FFFA00"/>
              </a:solidFill>
              <a:ln w="19050">
                <a:solidFill>
                  <a:schemeClr val="lt1"/>
                </a:solidFill>
              </a:ln>
              <a:effectLst/>
            </c:spPr>
            <c:extLst>
              <c:ext xmlns:c16="http://schemas.microsoft.com/office/drawing/2014/chart" uri="{C3380CC4-5D6E-409C-BE32-E72D297353CC}">
                <c16:uniqueId val="{00000013-56C7-4EEF-9E62-15E9859E1932}"/>
              </c:ext>
            </c:extLst>
          </c:dPt>
          <c:dPt>
            <c:idx val="10"/>
            <c:bubble3D val="0"/>
            <c:spPr>
              <a:solidFill>
                <a:srgbClr val="FFFA00"/>
              </a:solidFill>
              <a:ln w="19050">
                <a:solidFill>
                  <a:schemeClr val="lt1"/>
                </a:solidFill>
              </a:ln>
              <a:effectLst/>
            </c:spPr>
            <c:extLst>
              <c:ext xmlns:c16="http://schemas.microsoft.com/office/drawing/2014/chart" uri="{C3380CC4-5D6E-409C-BE32-E72D297353CC}">
                <c16:uniqueId val="{00000015-56C7-4EEF-9E62-15E9859E1932}"/>
              </c:ext>
            </c:extLst>
          </c:dPt>
          <c:dPt>
            <c:idx val="11"/>
            <c:bubble3D val="0"/>
            <c:spPr>
              <a:solidFill>
                <a:srgbClr val="FFFA00"/>
              </a:solidFill>
              <a:ln w="19050">
                <a:solidFill>
                  <a:schemeClr val="lt1"/>
                </a:solidFill>
              </a:ln>
              <a:effectLst/>
            </c:spPr>
            <c:extLst>
              <c:ext xmlns:c16="http://schemas.microsoft.com/office/drawing/2014/chart" uri="{C3380CC4-5D6E-409C-BE32-E72D297353CC}">
                <c16:uniqueId val="{00000017-56C7-4EEF-9E62-15E9859E1932}"/>
              </c:ext>
            </c:extLst>
          </c:dPt>
          <c:dPt>
            <c:idx val="12"/>
            <c:bubble3D val="0"/>
            <c:spPr>
              <a:solidFill>
                <a:srgbClr val="FFFA00"/>
              </a:solidFill>
              <a:ln w="19050">
                <a:solidFill>
                  <a:schemeClr val="lt1"/>
                </a:solidFill>
              </a:ln>
              <a:effectLst/>
            </c:spPr>
            <c:extLst>
              <c:ext xmlns:c16="http://schemas.microsoft.com/office/drawing/2014/chart" uri="{C3380CC4-5D6E-409C-BE32-E72D297353CC}">
                <c16:uniqueId val="{00000019-56C7-4EEF-9E62-15E9859E1932}"/>
              </c:ext>
            </c:extLst>
          </c:dPt>
          <c:dPt>
            <c:idx val="13"/>
            <c:bubble3D val="0"/>
            <c:spPr>
              <a:solidFill>
                <a:srgbClr val="FFFA00"/>
              </a:solidFill>
              <a:ln w="19050">
                <a:solidFill>
                  <a:schemeClr val="lt1"/>
                </a:solidFill>
              </a:ln>
              <a:effectLst/>
            </c:spPr>
            <c:extLst>
              <c:ext xmlns:c16="http://schemas.microsoft.com/office/drawing/2014/chart" uri="{C3380CC4-5D6E-409C-BE32-E72D297353CC}">
                <c16:uniqueId val="{0000001B-56C7-4EEF-9E62-15E9859E1932}"/>
              </c:ext>
            </c:extLst>
          </c:dPt>
          <c:dPt>
            <c:idx val="14"/>
            <c:bubble3D val="0"/>
            <c:spPr>
              <a:solidFill>
                <a:srgbClr val="FFFA00"/>
              </a:solidFill>
              <a:ln w="19050">
                <a:solidFill>
                  <a:schemeClr val="lt1"/>
                </a:solidFill>
              </a:ln>
              <a:effectLst/>
            </c:spPr>
            <c:extLst>
              <c:ext xmlns:c16="http://schemas.microsoft.com/office/drawing/2014/chart" uri="{C3380CC4-5D6E-409C-BE32-E72D297353CC}">
                <c16:uniqueId val="{0000001D-56C7-4EEF-9E62-15E9859E1932}"/>
              </c:ext>
            </c:extLst>
          </c:dPt>
          <c:dPt>
            <c:idx val="15"/>
            <c:bubble3D val="0"/>
            <c:spPr>
              <a:solidFill>
                <a:srgbClr val="FFFA00"/>
              </a:solidFill>
              <a:ln w="19050">
                <a:solidFill>
                  <a:schemeClr val="lt1"/>
                </a:solidFill>
              </a:ln>
              <a:effectLst/>
            </c:spPr>
            <c:extLst>
              <c:ext xmlns:c16="http://schemas.microsoft.com/office/drawing/2014/chart" uri="{C3380CC4-5D6E-409C-BE32-E72D297353CC}">
                <c16:uniqueId val="{0000001F-56C7-4EEF-9E62-15E9859E1932}"/>
              </c:ext>
            </c:extLst>
          </c:dPt>
          <c:dPt>
            <c:idx val="16"/>
            <c:bubble3D val="0"/>
            <c:spPr>
              <a:solidFill>
                <a:srgbClr val="FFFA00"/>
              </a:solidFill>
              <a:ln w="19050">
                <a:solidFill>
                  <a:schemeClr val="lt1"/>
                </a:solidFill>
              </a:ln>
              <a:effectLst/>
            </c:spPr>
            <c:extLst>
              <c:ext xmlns:c16="http://schemas.microsoft.com/office/drawing/2014/chart" uri="{C3380CC4-5D6E-409C-BE32-E72D297353CC}">
                <c16:uniqueId val="{00000021-56C7-4EEF-9E62-15E9859E1932}"/>
              </c:ext>
            </c:extLst>
          </c:dPt>
          <c:dPt>
            <c:idx val="17"/>
            <c:bubble3D val="0"/>
            <c:spPr>
              <a:solidFill>
                <a:srgbClr val="FFFA00"/>
              </a:solidFill>
              <a:ln w="19050">
                <a:solidFill>
                  <a:schemeClr val="lt1"/>
                </a:solidFill>
              </a:ln>
              <a:effectLst/>
            </c:spPr>
            <c:extLst>
              <c:ext xmlns:c16="http://schemas.microsoft.com/office/drawing/2014/chart" uri="{C3380CC4-5D6E-409C-BE32-E72D297353CC}">
                <c16:uniqueId val="{00000023-56C7-4EEF-9E62-15E9859E1932}"/>
              </c:ext>
            </c:extLst>
          </c:dPt>
          <c:dPt>
            <c:idx val="18"/>
            <c:bubble3D val="0"/>
            <c:spPr>
              <a:solidFill>
                <a:srgbClr val="FFFA00"/>
              </a:solidFill>
              <a:ln w="19050">
                <a:solidFill>
                  <a:schemeClr val="lt1"/>
                </a:solidFill>
              </a:ln>
              <a:effectLst/>
            </c:spPr>
            <c:extLst>
              <c:ext xmlns:c16="http://schemas.microsoft.com/office/drawing/2014/chart" uri="{C3380CC4-5D6E-409C-BE32-E72D297353CC}">
                <c16:uniqueId val="{00000025-56C7-4EEF-9E62-15E9859E1932}"/>
              </c:ext>
            </c:extLst>
          </c:dPt>
          <c:dPt>
            <c:idx val="19"/>
            <c:bubble3D val="0"/>
            <c:spPr>
              <a:solidFill>
                <a:srgbClr val="FFFA00"/>
              </a:solidFill>
              <a:ln w="19050">
                <a:solidFill>
                  <a:schemeClr val="lt1"/>
                </a:solidFill>
              </a:ln>
              <a:effectLst/>
            </c:spPr>
            <c:extLst>
              <c:ext xmlns:c16="http://schemas.microsoft.com/office/drawing/2014/chart" uri="{C3380CC4-5D6E-409C-BE32-E72D297353CC}">
                <c16:uniqueId val="{00000027-56C7-4EEF-9E62-15E9859E1932}"/>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56C7-4EEF-9E62-15E9859E1932}"/>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DICIEMBRE'!$B$63</c:f>
              <c:strCache>
                <c:ptCount val="1"/>
                <c:pt idx="0">
                  <c:v>NO INICIADAS</c:v>
                </c:pt>
              </c:strCache>
            </c:strRef>
          </c:tx>
          <c:dPt>
            <c:idx val="0"/>
            <c:bubble3D val="0"/>
            <c:spPr>
              <a:noFill/>
              <a:ln w="19050">
                <a:solidFill>
                  <a:schemeClr val="lt1"/>
                </a:solidFill>
              </a:ln>
              <a:effectLst/>
            </c:spPr>
            <c:extLst>
              <c:ext xmlns:c16="http://schemas.microsoft.com/office/drawing/2014/chart" uri="{C3380CC4-5D6E-409C-BE32-E72D297353CC}">
                <c16:uniqueId val="{0000002A-56C7-4EEF-9E62-15E9859E1932}"/>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56C7-4EEF-9E62-15E9859E1932}"/>
              </c:ext>
            </c:extLst>
          </c:dPt>
          <c:val>
            <c:numRef>
              <c:f>'[1]Sgto PA DICIEMBRE'!$D$63:$E$63</c:f>
              <c:numCache>
                <c:formatCode>General</c:formatCode>
                <c:ptCount val="2"/>
                <c:pt idx="0">
                  <c:v>0</c:v>
                </c:pt>
                <c:pt idx="1">
                  <c:v>1</c:v>
                </c:pt>
              </c:numCache>
            </c:numRef>
          </c:val>
          <c:extLst>
            <c:ext xmlns:c16="http://schemas.microsoft.com/office/drawing/2014/chart" uri="{C3380CC4-5D6E-409C-BE32-E72D297353CC}">
              <c16:uniqueId val="{0000002D-56C7-4EEF-9E62-15E9859E1932}"/>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8333333333333337"/>
          <c:h val="0.88657407407407407"/>
        </c:manualLayout>
      </c:layout>
      <c:doughnutChart>
        <c:varyColors val="1"/>
        <c:ser>
          <c:idx val="0"/>
          <c:order val="0"/>
          <c:tx>
            <c:strRef>
              <c:f>'[1]Sgto PA DICIEMBRE'!$B$60</c:f>
              <c:strCache>
                <c:ptCount val="1"/>
                <c:pt idx="0">
                  <c:v>EN  PROCESO</c:v>
                </c:pt>
              </c:strCache>
            </c:strRef>
          </c:tx>
          <c:spPr>
            <a:solidFill>
              <a:srgbClr val="FFBC01"/>
            </a:solidFill>
          </c:spPr>
          <c:explosion val="17"/>
          <c:dPt>
            <c:idx val="0"/>
            <c:bubble3D val="0"/>
            <c:spPr>
              <a:solidFill>
                <a:srgbClr val="FFBC01"/>
              </a:solidFill>
              <a:ln w="19050">
                <a:solidFill>
                  <a:schemeClr val="lt1"/>
                </a:solidFill>
              </a:ln>
              <a:effectLst/>
            </c:spPr>
            <c:extLst>
              <c:ext xmlns:c16="http://schemas.microsoft.com/office/drawing/2014/chart" uri="{C3380CC4-5D6E-409C-BE32-E72D297353CC}">
                <c16:uniqueId val="{00000001-8992-4F32-A5C5-0DAFE87B4050}"/>
              </c:ext>
            </c:extLst>
          </c:dPt>
          <c:dPt>
            <c:idx val="1"/>
            <c:bubble3D val="0"/>
            <c:spPr>
              <a:solidFill>
                <a:srgbClr val="FFBC01"/>
              </a:solidFill>
              <a:ln w="19050">
                <a:solidFill>
                  <a:schemeClr val="lt1"/>
                </a:solidFill>
              </a:ln>
              <a:effectLst/>
            </c:spPr>
            <c:extLst>
              <c:ext xmlns:c16="http://schemas.microsoft.com/office/drawing/2014/chart" uri="{C3380CC4-5D6E-409C-BE32-E72D297353CC}">
                <c16:uniqueId val="{00000003-8992-4F32-A5C5-0DAFE87B4050}"/>
              </c:ext>
            </c:extLst>
          </c:dPt>
          <c:dPt>
            <c:idx val="2"/>
            <c:bubble3D val="0"/>
            <c:spPr>
              <a:solidFill>
                <a:srgbClr val="FFBC01"/>
              </a:solidFill>
              <a:ln w="19050">
                <a:solidFill>
                  <a:schemeClr val="lt1"/>
                </a:solidFill>
              </a:ln>
              <a:effectLst/>
            </c:spPr>
            <c:extLst>
              <c:ext xmlns:c16="http://schemas.microsoft.com/office/drawing/2014/chart" uri="{C3380CC4-5D6E-409C-BE32-E72D297353CC}">
                <c16:uniqueId val="{00000005-8992-4F32-A5C5-0DAFE87B4050}"/>
              </c:ext>
            </c:extLst>
          </c:dPt>
          <c:dPt>
            <c:idx val="3"/>
            <c:bubble3D val="0"/>
            <c:spPr>
              <a:solidFill>
                <a:srgbClr val="FFBC01"/>
              </a:solidFill>
              <a:ln w="19050">
                <a:solidFill>
                  <a:schemeClr val="lt1"/>
                </a:solidFill>
              </a:ln>
              <a:effectLst/>
            </c:spPr>
            <c:extLst>
              <c:ext xmlns:c16="http://schemas.microsoft.com/office/drawing/2014/chart" uri="{C3380CC4-5D6E-409C-BE32-E72D297353CC}">
                <c16:uniqueId val="{00000007-8992-4F32-A5C5-0DAFE87B4050}"/>
              </c:ext>
            </c:extLst>
          </c:dPt>
          <c:dPt>
            <c:idx val="4"/>
            <c:bubble3D val="0"/>
            <c:spPr>
              <a:solidFill>
                <a:srgbClr val="FFBC01"/>
              </a:solidFill>
              <a:ln w="19050">
                <a:solidFill>
                  <a:schemeClr val="lt1"/>
                </a:solidFill>
              </a:ln>
              <a:effectLst/>
            </c:spPr>
            <c:extLst>
              <c:ext xmlns:c16="http://schemas.microsoft.com/office/drawing/2014/chart" uri="{C3380CC4-5D6E-409C-BE32-E72D297353CC}">
                <c16:uniqueId val="{00000009-8992-4F32-A5C5-0DAFE87B4050}"/>
              </c:ext>
            </c:extLst>
          </c:dPt>
          <c:dPt>
            <c:idx val="5"/>
            <c:bubble3D val="0"/>
            <c:spPr>
              <a:solidFill>
                <a:srgbClr val="FFBC01"/>
              </a:solidFill>
              <a:ln w="19050">
                <a:solidFill>
                  <a:schemeClr val="lt1"/>
                </a:solidFill>
              </a:ln>
              <a:effectLst/>
            </c:spPr>
            <c:extLst>
              <c:ext xmlns:c16="http://schemas.microsoft.com/office/drawing/2014/chart" uri="{C3380CC4-5D6E-409C-BE32-E72D297353CC}">
                <c16:uniqueId val="{0000000B-8992-4F32-A5C5-0DAFE87B4050}"/>
              </c:ext>
            </c:extLst>
          </c:dPt>
          <c:dPt>
            <c:idx val="6"/>
            <c:bubble3D val="0"/>
            <c:spPr>
              <a:solidFill>
                <a:srgbClr val="FFBC01"/>
              </a:solidFill>
              <a:ln w="19050">
                <a:solidFill>
                  <a:schemeClr val="lt1"/>
                </a:solidFill>
              </a:ln>
              <a:effectLst/>
            </c:spPr>
            <c:extLst>
              <c:ext xmlns:c16="http://schemas.microsoft.com/office/drawing/2014/chart" uri="{C3380CC4-5D6E-409C-BE32-E72D297353CC}">
                <c16:uniqueId val="{0000000D-8992-4F32-A5C5-0DAFE87B4050}"/>
              </c:ext>
            </c:extLst>
          </c:dPt>
          <c:dPt>
            <c:idx val="7"/>
            <c:bubble3D val="0"/>
            <c:spPr>
              <a:solidFill>
                <a:srgbClr val="FFBC01"/>
              </a:solidFill>
              <a:ln w="19050">
                <a:solidFill>
                  <a:schemeClr val="lt1"/>
                </a:solidFill>
              </a:ln>
              <a:effectLst/>
            </c:spPr>
            <c:extLst>
              <c:ext xmlns:c16="http://schemas.microsoft.com/office/drawing/2014/chart" uri="{C3380CC4-5D6E-409C-BE32-E72D297353CC}">
                <c16:uniqueId val="{0000000F-8992-4F32-A5C5-0DAFE87B4050}"/>
              </c:ext>
            </c:extLst>
          </c:dPt>
          <c:dPt>
            <c:idx val="8"/>
            <c:bubble3D val="0"/>
            <c:spPr>
              <a:solidFill>
                <a:srgbClr val="FFBC01"/>
              </a:solidFill>
              <a:ln w="19050">
                <a:solidFill>
                  <a:schemeClr val="lt1"/>
                </a:solidFill>
              </a:ln>
              <a:effectLst/>
            </c:spPr>
            <c:extLst>
              <c:ext xmlns:c16="http://schemas.microsoft.com/office/drawing/2014/chart" uri="{C3380CC4-5D6E-409C-BE32-E72D297353CC}">
                <c16:uniqueId val="{00000011-8992-4F32-A5C5-0DAFE87B4050}"/>
              </c:ext>
            </c:extLst>
          </c:dPt>
          <c:dPt>
            <c:idx val="9"/>
            <c:bubble3D val="0"/>
            <c:spPr>
              <a:solidFill>
                <a:srgbClr val="FFBC01"/>
              </a:solidFill>
              <a:ln w="19050">
                <a:solidFill>
                  <a:schemeClr val="lt1"/>
                </a:solidFill>
              </a:ln>
              <a:effectLst/>
            </c:spPr>
            <c:extLst>
              <c:ext xmlns:c16="http://schemas.microsoft.com/office/drawing/2014/chart" uri="{C3380CC4-5D6E-409C-BE32-E72D297353CC}">
                <c16:uniqueId val="{00000013-8992-4F32-A5C5-0DAFE87B4050}"/>
              </c:ext>
            </c:extLst>
          </c:dPt>
          <c:dPt>
            <c:idx val="10"/>
            <c:bubble3D val="0"/>
            <c:spPr>
              <a:solidFill>
                <a:srgbClr val="FFBC01"/>
              </a:solidFill>
              <a:ln w="19050">
                <a:solidFill>
                  <a:schemeClr val="lt1"/>
                </a:solidFill>
              </a:ln>
              <a:effectLst/>
            </c:spPr>
            <c:extLst>
              <c:ext xmlns:c16="http://schemas.microsoft.com/office/drawing/2014/chart" uri="{C3380CC4-5D6E-409C-BE32-E72D297353CC}">
                <c16:uniqueId val="{00000015-8992-4F32-A5C5-0DAFE87B4050}"/>
              </c:ext>
            </c:extLst>
          </c:dPt>
          <c:dPt>
            <c:idx val="11"/>
            <c:bubble3D val="0"/>
            <c:spPr>
              <a:solidFill>
                <a:srgbClr val="FFBC01"/>
              </a:solidFill>
              <a:ln w="19050">
                <a:solidFill>
                  <a:schemeClr val="lt1"/>
                </a:solidFill>
              </a:ln>
              <a:effectLst/>
            </c:spPr>
            <c:extLst>
              <c:ext xmlns:c16="http://schemas.microsoft.com/office/drawing/2014/chart" uri="{C3380CC4-5D6E-409C-BE32-E72D297353CC}">
                <c16:uniqueId val="{00000017-8992-4F32-A5C5-0DAFE87B4050}"/>
              </c:ext>
            </c:extLst>
          </c:dPt>
          <c:dPt>
            <c:idx val="12"/>
            <c:bubble3D val="0"/>
            <c:spPr>
              <a:solidFill>
                <a:srgbClr val="FFBC01"/>
              </a:solidFill>
              <a:ln w="19050">
                <a:solidFill>
                  <a:schemeClr val="lt1"/>
                </a:solidFill>
              </a:ln>
              <a:effectLst/>
            </c:spPr>
            <c:extLst>
              <c:ext xmlns:c16="http://schemas.microsoft.com/office/drawing/2014/chart" uri="{C3380CC4-5D6E-409C-BE32-E72D297353CC}">
                <c16:uniqueId val="{00000019-8992-4F32-A5C5-0DAFE87B4050}"/>
              </c:ext>
            </c:extLst>
          </c:dPt>
          <c:dPt>
            <c:idx val="13"/>
            <c:bubble3D val="0"/>
            <c:spPr>
              <a:solidFill>
                <a:srgbClr val="FFBC01"/>
              </a:solidFill>
              <a:ln w="19050">
                <a:solidFill>
                  <a:schemeClr val="lt1"/>
                </a:solidFill>
              </a:ln>
              <a:effectLst/>
            </c:spPr>
            <c:extLst>
              <c:ext xmlns:c16="http://schemas.microsoft.com/office/drawing/2014/chart" uri="{C3380CC4-5D6E-409C-BE32-E72D297353CC}">
                <c16:uniqueId val="{0000001B-8992-4F32-A5C5-0DAFE87B4050}"/>
              </c:ext>
            </c:extLst>
          </c:dPt>
          <c:dPt>
            <c:idx val="14"/>
            <c:bubble3D val="0"/>
            <c:spPr>
              <a:solidFill>
                <a:srgbClr val="FFBC01"/>
              </a:solidFill>
              <a:ln w="19050">
                <a:solidFill>
                  <a:schemeClr val="lt1"/>
                </a:solidFill>
              </a:ln>
              <a:effectLst/>
            </c:spPr>
            <c:extLst>
              <c:ext xmlns:c16="http://schemas.microsoft.com/office/drawing/2014/chart" uri="{C3380CC4-5D6E-409C-BE32-E72D297353CC}">
                <c16:uniqueId val="{0000001D-8992-4F32-A5C5-0DAFE87B4050}"/>
              </c:ext>
            </c:extLst>
          </c:dPt>
          <c:dPt>
            <c:idx val="15"/>
            <c:bubble3D val="0"/>
            <c:spPr>
              <a:solidFill>
                <a:srgbClr val="FFBC01"/>
              </a:solidFill>
              <a:ln w="19050">
                <a:solidFill>
                  <a:schemeClr val="lt1"/>
                </a:solidFill>
              </a:ln>
              <a:effectLst/>
            </c:spPr>
            <c:extLst>
              <c:ext xmlns:c16="http://schemas.microsoft.com/office/drawing/2014/chart" uri="{C3380CC4-5D6E-409C-BE32-E72D297353CC}">
                <c16:uniqueId val="{0000001F-8992-4F32-A5C5-0DAFE87B4050}"/>
              </c:ext>
            </c:extLst>
          </c:dPt>
          <c:dPt>
            <c:idx val="16"/>
            <c:bubble3D val="0"/>
            <c:spPr>
              <a:solidFill>
                <a:srgbClr val="FFBC01"/>
              </a:solidFill>
              <a:ln w="19050">
                <a:solidFill>
                  <a:schemeClr val="lt1"/>
                </a:solidFill>
              </a:ln>
              <a:effectLst/>
            </c:spPr>
            <c:extLst>
              <c:ext xmlns:c16="http://schemas.microsoft.com/office/drawing/2014/chart" uri="{C3380CC4-5D6E-409C-BE32-E72D297353CC}">
                <c16:uniqueId val="{00000021-8992-4F32-A5C5-0DAFE87B4050}"/>
              </c:ext>
            </c:extLst>
          </c:dPt>
          <c:dPt>
            <c:idx val="17"/>
            <c:bubble3D val="0"/>
            <c:spPr>
              <a:solidFill>
                <a:srgbClr val="FFBC01"/>
              </a:solidFill>
              <a:ln w="19050">
                <a:solidFill>
                  <a:schemeClr val="lt1"/>
                </a:solidFill>
              </a:ln>
              <a:effectLst/>
            </c:spPr>
            <c:extLst>
              <c:ext xmlns:c16="http://schemas.microsoft.com/office/drawing/2014/chart" uri="{C3380CC4-5D6E-409C-BE32-E72D297353CC}">
                <c16:uniqueId val="{00000023-8992-4F32-A5C5-0DAFE87B4050}"/>
              </c:ext>
            </c:extLst>
          </c:dPt>
          <c:dPt>
            <c:idx val="18"/>
            <c:bubble3D val="0"/>
            <c:spPr>
              <a:solidFill>
                <a:srgbClr val="FFBC01"/>
              </a:solidFill>
              <a:ln w="19050">
                <a:solidFill>
                  <a:schemeClr val="lt1"/>
                </a:solidFill>
              </a:ln>
              <a:effectLst/>
            </c:spPr>
            <c:extLst>
              <c:ext xmlns:c16="http://schemas.microsoft.com/office/drawing/2014/chart" uri="{C3380CC4-5D6E-409C-BE32-E72D297353CC}">
                <c16:uniqueId val="{00000025-8992-4F32-A5C5-0DAFE87B4050}"/>
              </c:ext>
            </c:extLst>
          </c:dPt>
          <c:dPt>
            <c:idx val="19"/>
            <c:bubble3D val="0"/>
            <c:spPr>
              <a:solidFill>
                <a:srgbClr val="FFBC01"/>
              </a:solidFill>
              <a:ln w="19050">
                <a:solidFill>
                  <a:schemeClr val="lt1"/>
                </a:solidFill>
              </a:ln>
              <a:effectLst/>
            </c:spPr>
            <c:extLst>
              <c:ext xmlns:c16="http://schemas.microsoft.com/office/drawing/2014/chart" uri="{C3380CC4-5D6E-409C-BE32-E72D297353CC}">
                <c16:uniqueId val="{00000027-8992-4F32-A5C5-0DAFE87B4050}"/>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8992-4F32-A5C5-0DAFE87B4050}"/>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DICIEMBRE'!$B$60</c:f>
              <c:strCache>
                <c:ptCount val="1"/>
                <c:pt idx="0">
                  <c:v>EN  PROCESO</c:v>
                </c:pt>
              </c:strCache>
            </c:strRef>
          </c:tx>
          <c:dPt>
            <c:idx val="0"/>
            <c:bubble3D val="0"/>
            <c:explosion val="16"/>
            <c:spPr>
              <a:noFill/>
              <a:ln w="19050">
                <a:solidFill>
                  <a:schemeClr val="lt1"/>
                </a:solidFill>
              </a:ln>
              <a:effectLst/>
            </c:spPr>
            <c:extLst>
              <c:ext xmlns:c16="http://schemas.microsoft.com/office/drawing/2014/chart" uri="{C3380CC4-5D6E-409C-BE32-E72D297353CC}">
                <c16:uniqueId val="{0000002A-8992-4F32-A5C5-0DAFE87B4050}"/>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8992-4F32-A5C5-0DAFE87B4050}"/>
              </c:ext>
            </c:extLst>
          </c:dPt>
          <c:val>
            <c:numRef>
              <c:f>'[1]Sgto PA DICIEMBRE'!$D$60:$E$60</c:f>
              <c:numCache>
                <c:formatCode>General</c:formatCode>
                <c:ptCount val="2"/>
                <c:pt idx="0">
                  <c:v>5.7142857142857141E-2</c:v>
                </c:pt>
                <c:pt idx="1">
                  <c:v>0.94285714285714284</c:v>
                </c:pt>
              </c:numCache>
            </c:numRef>
          </c:val>
          <c:extLst>
            <c:ext xmlns:c16="http://schemas.microsoft.com/office/drawing/2014/chart" uri="{C3380CC4-5D6E-409C-BE32-E72D297353CC}">
              <c16:uniqueId val="{0000002D-8992-4F32-A5C5-0DAFE87B4050}"/>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RESUMEN RESULTADOS'!A1"/><Relationship Id="rId3" Type="http://schemas.openxmlformats.org/officeDocument/2006/relationships/hyperlink" Target="#'Sgto AP ABRIL'!A1"/><Relationship Id="rId7" Type="http://schemas.openxmlformats.org/officeDocument/2006/relationships/image" Target="../media/image3.png"/><Relationship Id="rId2" Type="http://schemas.openxmlformats.org/officeDocument/2006/relationships/hyperlink" Target="#'Acciones permanentes'!&#193;rea_de_impresi&#243;n"/><Relationship Id="rId1" Type="http://schemas.openxmlformats.org/officeDocument/2006/relationships/hyperlink" Target="#'Plan de Acci&#243;n'!A1"/><Relationship Id="rId6" Type="http://schemas.openxmlformats.org/officeDocument/2006/relationships/hyperlink" Target="#'Sgto PA ABRIL'!A1"/><Relationship Id="rId5" Type="http://schemas.openxmlformats.org/officeDocument/2006/relationships/image" Target="../media/image2.png"/><Relationship Id="rId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4.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6</xdr:col>
      <xdr:colOff>752475</xdr:colOff>
      <xdr:row>15</xdr:row>
      <xdr:rowOff>133349</xdr:rowOff>
    </xdr:from>
    <xdr:to>
      <xdr:col>12</xdr:col>
      <xdr:colOff>66675</xdr:colOff>
      <xdr:row>20</xdr:row>
      <xdr:rowOff>57150</xdr:rowOff>
    </xdr:to>
    <xdr:sp macro="" textlink="">
      <xdr:nvSpPr>
        <xdr:cNvPr id="2" name="6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324475" y="3181349"/>
          <a:ext cx="3886200" cy="876301"/>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2. PLAN DE ACCIÓN </a:t>
          </a:r>
        </a:p>
      </xdr:txBody>
    </xdr:sp>
    <xdr:clientData/>
  </xdr:twoCellAnchor>
  <xdr:twoCellAnchor>
    <xdr:from>
      <xdr:col>1</xdr:col>
      <xdr:colOff>200025</xdr:colOff>
      <xdr:row>15</xdr:row>
      <xdr:rowOff>180974</xdr:rowOff>
    </xdr:from>
    <xdr:to>
      <xdr:col>6</xdr:col>
      <xdr:colOff>238125</xdr:colOff>
      <xdr:row>20</xdr:row>
      <xdr:rowOff>66675</xdr:rowOff>
    </xdr:to>
    <xdr:sp macro="" textlink="">
      <xdr:nvSpPr>
        <xdr:cNvPr id="3" name="3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962025" y="3228974"/>
          <a:ext cx="3848100" cy="838201"/>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1.</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ACCIONES PERMANENTES</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219075</xdr:colOff>
      <xdr:row>23</xdr:row>
      <xdr:rowOff>161924</xdr:rowOff>
    </xdr:from>
    <xdr:to>
      <xdr:col>6</xdr:col>
      <xdr:colOff>209550</xdr:colOff>
      <xdr:row>28</xdr:row>
      <xdr:rowOff>19049</xdr:rowOff>
    </xdr:to>
    <xdr:sp macro="" textlink="">
      <xdr:nvSpPr>
        <xdr:cNvPr id="4" name="4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981075" y="4733924"/>
          <a:ext cx="3800475" cy="8096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3.</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SEGUIMIENTO ACCIONES PERMANENTES</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10</xdr:col>
      <xdr:colOff>514350</xdr:colOff>
      <xdr:row>2</xdr:row>
      <xdr:rowOff>66548</xdr:rowOff>
    </xdr:from>
    <xdr:to>
      <xdr:col>10</xdr:col>
      <xdr:colOff>514350</xdr:colOff>
      <xdr:row>7</xdr:row>
      <xdr:rowOff>112609</xdr:rowOff>
    </xdr:to>
    <xdr:pic>
      <xdr:nvPicPr>
        <xdr:cNvPr id="5" name="12 Imagen" descr="a color horizontal letras blancas.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8134350" y="447548"/>
          <a:ext cx="0" cy="1189061"/>
        </a:xfrm>
        <a:prstGeom prst="rect">
          <a:avLst/>
        </a:prstGeom>
      </xdr:spPr>
    </xdr:pic>
    <xdr:clientData/>
  </xdr:twoCellAnchor>
  <xdr:oneCellAnchor>
    <xdr:from>
      <xdr:col>3</xdr:col>
      <xdr:colOff>9525</xdr:colOff>
      <xdr:row>5</xdr:row>
      <xdr:rowOff>67214</xdr:rowOff>
    </xdr:from>
    <xdr:ext cx="5724525" cy="618586"/>
    <xdr:sp macro="" textlink="">
      <xdr:nvSpPr>
        <xdr:cNvPr id="6" name="13 Rectángulo">
          <a:extLst>
            <a:ext uri="{FF2B5EF4-FFF2-40B4-BE49-F238E27FC236}">
              <a16:creationId xmlns:a16="http://schemas.microsoft.com/office/drawing/2014/main" id="{00000000-0008-0000-0000-000006000000}"/>
            </a:ext>
          </a:extLst>
        </xdr:cNvPr>
        <xdr:cNvSpPr/>
      </xdr:nvSpPr>
      <xdr:spPr>
        <a:xfrm>
          <a:off x="2295525" y="1210214"/>
          <a:ext cx="5724525" cy="618586"/>
        </a:xfrm>
        <a:prstGeom prst="rect">
          <a:avLst/>
        </a:prstGeom>
        <a:noFill/>
      </xdr:spPr>
      <xdr:txBody>
        <a:bodyPr wrap="none" lIns="91440" tIns="45720" rIns="91440" bIns="45720">
          <a:noAutofit/>
        </a:bodyPr>
        <a:lstStyle/>
        <a:p>
          <a:pPr algn="ctr"/>
          <a:r>
            <a:rPr lang="es-E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PLAN</a:t>
          </a:r>
          <a:r>
            <a:rPr lang="es-ES" sz="2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 DE ATENCIÓN AL CIUDADANO Y TRANSPARENCIA ORGANIZACIONAL</a:t>
          </a:r>
        </a:p>
        <a:p>
          <a:pPr algn="ctr"/>
          <a:r>
            <a:rPr lang="es-ES" sz="2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PACTO</a:t>
          </a:r>
        </a:p>
        <a:p>
          <a:pPr algn="ctr"/>
          <a:r>
            <a:rPr lang="es-ES" sz="2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VIGENCIA 2020</a:t>
          </a:r>
          <a:endParaRPr lang="es-E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oneCellAnchor>
    <xdr:from>
      <xdr:col>1</xdr:col>
      <xdr:colOff>523001</xdr:colOff>
      <xdr:row>3</xdr:row>
      <xdr:rowOff>143414</xdr:rowOff>
    </xdr:from>
    <xdr:ext cx="6307303" cy="618586"/>
    <xdr:sp macro="" textlink="">
      <xdr:nvSpPr>
        <xdr:cNvPr id="7" name="10 Rectángulo">
          <a:extLst>
            <a:ext uri="{FF2B5EF4-FFF2-40B4-BE49-F238E27FC236}">
              <a16:creationId xmlns:a16="http://schemas.microsoft.com/office/drawing/2014/main" id="{00000000-0008-0000-0000-000007000000}"/>
            </a:ext>
          </a:extLst>
        </xdr:cNvPr>
        <xdr:cNvSpPr/>
      </xdr:nvSpPr>
      <xdr:spPr>
        <a:xfrm>
          <a:off x="1285001" y="762539"/>
          <a:ext cx="6307303" cy="618586"/>
        </a:xfrm>
        <a:prstGeom prst="rect">
          <a:avLst/>
        </a:prstGeom>
        <a:noFill/>
      </xdr:spPr>
      <xdr:txBody>
        <a:bodyPr wrap="none" lIns="91440" tIns="45720" rIns="91440" bIns="45720">
          <a:noAutofit/>
        </a:bodyPr>
        <a:lstStyle/>
        <a:p>
          <a:pPr algn="ct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twoCellAnchor editAs="oneCell">
    <xdr:from>
      <xdr:col>10</xdr:col>
      <xdr:colOff>0</xdr:colOff>
      <xdr:row>1</xdr:row>
      <xdr:rowOff>0</xdr:rowOff>
    </xdr:from>
    <xdr:to>
      <xdr:col>10</xdr:col>
      <xdr:colOff>0</xdr:colOff>
      <xdr:row>7</xdr:row>
      <xdr:rowOff>127000</xdr:rowOff>
    </xdr:to>
    <xdr:pic>
      <xdr:nvPicPr>
        <xdr:cNvPr id="8" name="Picture 3" descr="D:\Escritorio\Alejo archivos vega corp\Clientes (Alejo)\Pereira Capital del Eje\papeleria corporativa\tarjetas-04.png">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36663"/>
        <a:stretch/>
      </xdr:blipFill>
      <xdr:spPr bwMode="auto">
        <a:xfrm>
          <a:off x="7620000" y="190500"/>
          <a:ext cx="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xdr:colOff>
      <xdr:row>0</xdr:row>
      <xdr:rowOff>57150</xdr:rowOff>
    </xdr:from>
    <xdr:to>
      <xdr:col>10</xdr:col>
      <xdr:colOff>85725</xdr:colOff>
      <xdr:row>5</xdr:row>
      <xdr:rowOff>184150</xdr:rowOff>
    </xdr:to>
    <xdr:pic>
      <xdr:nvPicPr>
        <xdr:cNvPr id="9" name="Picture 3" descr="D:\Escritorio\Alejo archivos vega corp\Clientes (Alejo)\Pereira Capital del Eje\papeleria corporativa\tarjetas-04.png">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36663"/>
        <a:stretch/>
      </xdr:blipFill>
      <xdr:spPr bwMode="auto">
        <a:xfrm>
          <a:off x="7705725" y="57150"/>
          <a:ext cx="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742950</xdr:colOff>
      <xdr:row>23</xdr:row>
      <xdr:rowOff>95249</xdr:rowOff>
    </xdr:from>
    <xdr:to>
      <xdr:col>12</xdr:col>
      <xdr:colOff>85725</xdr:colOff>
      <xdr:row>27</xdr:row>
      <xdr:rowOff>142874</xdr:rowOff>
    </xdr:to>
    <xdr:sp macro="" textlink="">
      <xdr:nvSpPr>
        <xdr:cNvPr id="10" name="4 Rectángulo redondeado">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5314950" y="4667249"/>
          <a:ext cx="3914775" cy="8096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4.</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SEGUIMIENTO PLAN DE ACCIÓN </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371679</xdr:colOff>
      <xdr:row>0</xdr:row>
      <xdr:rowOff>161924</xdr:rowOff>
    </xdr:from>
    <xdr:to>
      <xdr:col>2</xdr:col>
      <xdr:colOff>228326</xdr:colOff>
      <xdr:row>4</xdr:row>
      <xdr:rowOff>47459</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71679" y="161924"/>
          <a:ext cx="1380647" cy="838035"/>
        </a:xfrm>
        <a:prstGeom prst="rect">
          <a:avLst/>
        </a:prstGeom>
      </xdr:spPr>
    </xdr:pic>
    <xdr:clientData/>
  </xdr:twoCellAnchor>
  <xdr:twoCellAnchor>
    <xdr:from>
      <xdr:col>4</xdr:col>
      <xdr:colOff>152400</xdr:colOff>
      <xdr:row>31</xdr:row>
      <xdr:rowOff>66675</xdr:rowOff>
    </xdr:from>
    <xdr:to>
      <xdr:col>9</xdr:col>
      <xdr:colOff>257175</xdr:colOff>
      <xdr:row>35</xdr:row>
      <xdr:rowOff>114300</xdr:rowOff>
    </xdr:to>
    <xdr:sp macro="" textlink="">
      <xdr:nvSpPr>
        <xdr:cNvPr id="12" name="4 Rectángulo redondeado">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200400" y="6162675"/>
          <a:ext cx="3914775" cy="8096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5.</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RESUMEN DE RESULTADOS</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571500</xdr:colOff>
      <xdr:row>6</xdr:row>
      <xdr:rowOff>285750</xdr:rowOff>
    </xdr:from>
    <xdr:to>
      <xdr:col>13</xdr:col>
      <xdr:colOff>560191</xdr:colOff>
      <xdr:row>57</xdr:row>
      <xdr:rowOff>685800</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a:srcRect l="4584" t="12841" r="7488" b="8878"/>
        <a:stretch/>
      </xdr:blipFill>
      <xdr:spPr>
        <a:xfrm>
          <a:off x="571500" y="1828800"/>
          <a:ext cx="25334716" cy="12687300"/>
        </a:xfrm>
        <a:prstGeom prst="rect">
          <a:avLst/>
        </a:prstGeom>
      </xdr:spPr>
    </xdr:pic>
    <xdr:clientData/>
  </xdr:twoCellAnchor>
  <xdr:twoCellAnchor editAs="oneCell">
    <xdr:from>
      <xdr:col>1</xdr:col>
      <xdr:colOff>0</xdr:colOff>
      <xdr:row>73</xdr:row>
      <xdr:rowOff>0</xdr:rowOff>
    </xdr:from>
    <xdr:to>
      <xdr:col>7</xdr:col>
      <xdr:colOff>1828800</xdr:colOff>
      <xdr:row>107</xdr:row>
      <xdr:rowOff>57150</xdr:rowOff>
    </xdr:to>
    <xdr:pic>
      <xdr:nvPicPr>
        <xdr:cNvPr id="5" name="Imagen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2"/>
        <a:srcRect l="24565" t="9432" r="24804" b="8761"/>
        <a:stretch/>
      </xdr:blipFill>
      <xdr:spPr bwMode="auto">
        <a:xfrm>
          <a:off x="762000" y="22688550"/>
          <a:ext cx="15278100" cy="847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128057</xdr:colOff>
      <xdr:row>7</xdr:row>
      <xdr:rowOff>66675</xdr:rowOff>
    </xdr:from>
    <xdr:to>
      <xdr:col>14</xdr:col>
      <xdr:colOff>464438</xdr:colOff>
      <xdr:row>39</xdr:row>
      <xdr:rowOff>160639</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28057" y="1685925"/>
          <a:ext cx="11004381" cy="6189964"/>
        </a:xfrm>
        <a:prstGeom prst="rect">
          <a:avLst/>
        </a:prstGeom>
      </xdr:spPr>
    </xdr:pic>
    <xdr:clientData/>
  </xdr:twoCellAnchor>
  <xdr:twoCellAnchor editAs="oneCell">
    <xdr:from>
      <xdr:col>0</xdr:col>
      <xdr:colOff>0</xdr:colOff>
      <xdr:row>39</xdr:row>
      <xdr:rowOff>188619</xdr:rowOff>
    </xdr:from>
    <xdr:to>
      <xdr:col>14</xdr:col>
      <xdr:colOff>390525</xdr:colOff>
      <xdr:row>72</xdr:row>
      <xdr:rowOff>122538</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7903869"/>
          <a:ext cx="11058525" cy="62204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44160</xdr:rowOff>
    </xdr:from>
    <xdr:to>
      <xdr:col>0</xdr:col>
      <xdr:colOff>1169987</xdr:colOff>
      <xdr:row>3</xdr:row>
      <xdr:rowOff>164521</xdr:rowOff>
    </xdr:to>
    <xdr:pic>
      <xdr:nvPicPr>
        <xdr:cNvPr id="2" name="3 Image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86615"/>
          <a:ext cx="1055687" cy="631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195262</xdr:colOff>
      <xdr:row>1</xdr:row>
      <xdr:rowOff>21430</xdr:rowOff>
    </xdr:from>
    <xdr:to>
      <xdr:col>1</xdr:col>
      <xdr:colOff>495876</xdr:colOff>
      <xdr:row>4</xdr:row>
      <xdr:rowOff>164305</xdr:rowOff>
    </xdr:to>
    <xdr:pic>
      <xdr:nvPicPr>
        <xdr:cNvPr id="3" name="3 Imagen">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 y="211930"/>
          <a:ext cx="1062614" cy="7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180974</xdr:rowOff>
    </xdr:from>
    <xdr:to>
      <xdr:col>2</xdr:col>
      <xdr:colOff>198437</xdr:colOff>
      <xdr:row>4</xdr:row>
      <xdr:rowOff>135081</xdr:rowOff>
    </xdr:to>
    <xdr:pic>
      <xdr:nvPicPr>
        <xdr:cNvPr id="13" name="3 Imagen">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428624"/>
          <a:ext cx="1055687" cy="516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131</xdr:row>
      <xdr:rowOff>1</xdr:rowOff>
    </xdr:from>
    <xdr:to>
      <xdr:col>3</xdr:col>
      <xdr:colOff>1365251</xdr:colOff>
      <xdr:row>142</xdr:row>
      <xdr:rowOff>21167</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98425</xdr:colOff>
      <xdr:row>1</xdr:row>
      <xdr:rowOff>89958</xdr:rowOff>
    </xdr:from>
    <xdr:to>
      <xdr:col>1</xdr:col>
      <xdr:colOff>1186542</xdr:colOff>
      <xdr:row>5</xdr:row>
      <xdr:rowOff>0</xdr:rowOff>
    </xdr:to>
    <xdr:pic>
      <xdr:nvPicPr>
        <xdr:cNvPr id="5" name="3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425" y="328083"/>
          <a:ext cx="1092200" cy="700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67</xdr:row>
      <xdr:rowOff>11907</xdr:rowOff>
    </xdr:from>
    <xdr:to>
      <xdr:col>12</xdr:col>
      <xdr:colOff>6691303</xdr:colOff>
      <xdr:row>75</xdr:row>
      <xdr:rowOff>226217</xdr:rowOff>
    </xdr:to>
    <xdr:sp macro="" textlink="$G$63">
      <xdr:nvSpPr>
        <xdr:cNvPr id="15" name="Rectángulo 14">
          <a:extLst>
            <a:ext uri="{FF2B5EF4-FFF2-40B4-BE49-F238E27FC236}">
              <a16:creationId xmlns:a16="http://schemas.microsoft.com/office/drawing/2014/main" id="{00000000-0008-0000-0400-00000F000000}"/>
            </a:ext>
          </a:extLst>
        </xdr:cNvPr>
        <xdr:cNvSpPr/>
      </xdr:nvSpPr>
      <xdr:spPr>
        <a:xfrm>
          <a:off x="19609585" y="43981688"/>
          <a:ext cx="702468" cy="7500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5</a:t>
          </a:fld>
          <a:endParaRPr lang="es-CO" sz="4400" b="1">
            <a:latin typeface="Arial Narrow" panose="020B0606020202030204" pitchFamily="34" charset="0"/>
          </a:endParaRPr>
        </a:p>
      </xdr:txBody>
    </xdr:sp>
    <xdr:clientData/>
  </xdr:twoCellAnchor>
  <xdr:twoCellAnchor>
    <xdr:from>
      <xdr:col>12</xdr:col>
      <xdr:colOff>2393160</xdr:colOff>
      <xdr:row>67</xdr:row>
      <xdr:rowOff>47626</xdr:rowOff>
    </xdr:from>
    <xdr:to>
      <xdr:col>12</xdr:col>
      <xdr:colOff>5405441</xdr:colOff>
      <xdr:row>75</xdr:row>
      <xdr:rowOff>321469</xdr:rowOff>
    </xdr:to>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6013910" y="44017407"/>
          <a:ext cx="3012281" cy="809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77</xdr:row>
      <xdr:rowOff>27215</xdr:rowOff>
    </xdr:from>
    <xdr:to>
      <xdr:col>12</xdr:col>
      <xdr:colOff>5521880</xdr:colOff>
      <xdr:row>79</xdr:row>
      <xdr:rowOff>151287</xdr:rowOff>
    </xdr:to>
    <xdr:sp macro="" textlink="$Q$64">
      <xdr:nvSpPr>
        <xdr:cNvPr id="11" name="Rectángulo 10">
          <a:extLst>
            <a:ext uri="{FF2B5EF4-FFF2-40B4-BE49-F238E27FC236}">
              <a16:creationId xmlns:a16="http://schemas.microsoft.com/office/drawing/2014/main" id="{00000000-0008-0000-0400-00000B000000}"/>
            </a:ext>
          </a:extLst>
        </xdr:cNvPr>
        <xdr:cNvSpPr/>
      </xdr:nvSpPr>
      <xdr:spPr>
        <a:xfrm>
          <a:off x="19089562" y="56333572"/>
          <a:ext cx="1781175" cy="10901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52,35%</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78</xdr:row>
      <xdr:rowOff>381154</xdr:rowOff>
    </xdr:from>
    <xdr:to>
      <xdr:col>12</xdr:col>
      <xdr:colOff>3803197</xdr:colOff>
      <xdr:row>82</xdr:row>
      <xdr:rowOff>71213</xdr:rowOff>
    </xdr:to>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17294679" y="57122940"/>
          <a:ext cx="1857375" cy="79223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29</xdr:col>
      <xdr:colOff>759297</xdr:colOff>
      <xdr:row>56</xdr:row>
      <xdr:rowOff>0</xdr:rowOff>
    </xdr:from>
    <xdr:to>
      <xdr:col>36</xdr:col>
      <xdr:colOff>399707</xdr:colOff>
      <xdr:row>62</xdr:row>
      <xdr:rowOff>310563</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661246</xdr:colOff>
      <xdr:row>56</xdr:row>
      <xdr:rowOff>35788</xdr:rowOff>
    </xdr:from>
    <xdr:to>
      <xdr:col>31</xdr:col>
      <xdr:colOff>304057</xdr:colOff>
      <xdr:row>62</xdr:row>
      <xdr:rowOff>342420</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421822</xdr:colOff>
      <xdr:row>59</xdr:row>
      <xdr:rowOff>31517</xdr:rowOff>
    </xdr:from>
    <xdr:to>
      <xdr:col>29</xdr:col>
      <xdr:colOff>387404</xdr:colOff>
      <xdr:row>61</xdr:row>
      <xdr:rowOff>5904</xdr:rowOff>
    </xdr:to>
    <xdr:sp macro="" textlink="$R$60">
      <xdr:nvSpPr>
        <xdr:cNvPr id="9" name="Rectángulo 8">
          <a:extLst>
            <a:ext uri="{FF2B5EF4-FFF2-40B4-BE49-F238E27FC236}">
              <a16:creationId xmlns:a16="http://schemas.microsoft.com/office/drawing/2014/main" id="{00000000-0008-0000-0400-000009000000}"/>
            </a:ext>
          </a:extLst>
        </xdr:cNvPr>
        <xdr:cNvSpPr/>
      </xdr:nvSpPr>
      <xdr:spPr>
        <a:xfrm>
          <a:off x="44481751" y="85756517"/>
          <a:ext cx="1489582" cy="9813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0F4338-875F-4B95-8E53-0C8FFAFD9B7D}" type="TxLink">
            <a:rPr lang="en-US" sz="4000" b="0" i="0" u="none" strike="noStrike">
              <a:solidFill>
                <a:srgbClr val="000000"/>
              </a:solidFill>
              <a:latin typeface="Calibri"/>
              <a:cs typeface="Calibri"/>
            </a:rPr>
            <a:pPr algn="ctr"/>
            <a:t>82,4%</a:t>
          </a:fld>
          <a:endParaRPr lang="es-CO" sz="192900" b="1">
            <a:solidFill>
              <a:schemeClr val="tx1"/>
            </a:solidFill>
            <a:latin typeface="Arial Narrow" panose="020B0606020202030204" pitchFamily="34" charset="0"/>
          </a:endParaRPr>
        </a:p>
      </xdr:txBody>
    </xdr:sp>
    <xdr:clientData/>
  </xdr:twoCellAnchor>
  <xdr:twoCellAnchor>
    <xdr:from>
      <xdr:col>32</xdr:col>
      <xdr:colOff>506863</xdr:colOff>
      <xdr:row>59</xdr:row>
      <xdr:rowOff>11206</xdr:rowOff>
    </xdr:from>
    <xdr:to>
      <xdr:col>34</xdr:col>
      <xdr:colOff>471145</xdr:colOff>
      <xdr:row>60</xdr:row>
      <xdr:rowOff>441432</xdr:rowOff>
    </xdr:to>
    <xdr:sp macro="" textlink="$R$63">
      <xdr:nvSpPr>
        <xdr:cNvPr id="10" name="Rectángulo 9">
          <a:extLst>
            <a:ext uri="{FF2B5EF4-FFF2-40B4-BE49-F238E27FC236}">
              <a16:creationId xmlns:a16="http://schemas.microsoft.com/office/drawing/2014/main" id="{00000000-0008-0000-0400-00000A000000}"/>
            </a:ext>
          </a:extLst>
        </xdr:cNvPr>
        <xdr:cNvSpPr/>
      </xdr:nvSpPr>
      <xdr:spPr>
        <a:xfrm>
          <a:off x="48376792" y="85736206"/>
          <a:ext cx="1488282" cy="9336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84F6533-C82E-4006-9D6A-F40F56ECBAB9}" type="TxLink">
            <a:rPr lang="en-US" sz="4000" b="0" i="0" u="none" strike="noStrike">
              <a:solidFill>
                <a:srgbClr val="000000"/>
              </a:solidFill>
              <a:latin typeface="Calibri"/>
              <a:ea typeface="+mn-ea"/>
              <a:cs typeface="Calibri"/>
            </a:rPr>
            <a:pPr marL="0" indent="0" algn="ctr"/>
            <a:t>14,7%</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twoCellAnchor>
    <xdr:from>
      <xdr:col>33</xdr:col>
      <xdr:colOff>89440</xdr:colOff>
      <xdr:row>62</xdr:row>
      <xdr:rowOff>331577</xdr:rowOff>
    </xdr:from>
    <xdr:to>
      <xdr:col>37</xdr:col>
      <xdr:colOff>57623</xdr:colOff>
      <xdr:row>65</xdr:row>
      <xdr:rowOff>142778</xdr:rowOff>
    </xdr:to>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48721369" y="87566970"/>
          <a:ext cx="3016183"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NO INICIADAS</a:t>
          </a:r>
          <a:endParaRPr lang="es-CO" sz="1800" b="0">
            <a:latin typeface="Arial Narrow" panose="020B0606020202030204" pitchFamily="34" charset="0"/>
          </a:endParaRPr>
        </a:p>
      </xdr:txBody>
    </xdr:sp>
    <xdr:clientData/>
  </xdr:twoCellAnchor>
  <xdr:twoCellAnchor>
    <xdr:from>
      <xdr:col>32</xdr:col>
      <xdr:colOff>244218</xdr:colOff>
      <xdr:row>62</xdr:row>
      <xdr:rowOff>355389</xdr:rowOff>
    </xdr:from>
    <xdr:to>
      <xdr:col>33</xdr:col>
      <xdr:colOff>184686</xdr:colOff>
      <xdr:row>65</xdr:row>
      <xdr:rowOff>107057</xdr:rowOff>
    </xdr:to>
    <xdr:sp macro="" textlink="$N$63">
      <xdr:nvSpPr>
        <xdr:cNvPr id="13" name="Rectángulo 12">
          <a:extLst>
            <a:ext uri="{FF2B5EF4-FFF2-40B4-BE49-F238E27FC236}">
              <a16:creationId xmlns:a16="http://schemas.microsoft.com/office/drawing/2014/main" id="{00000000-0008-0000-0400-00000D000000}"/>
            </a:ext>
          </a:extLst>
        </xdr:cNvPr>
        <xdr:cNvSpPr/>
      </xdr:nvSpPr>
      <xdr:spPr>
        <a:xfrm>
          <a:off x="48114147" y="87590782"/>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FF243D7-CAE3-4C1D-B531-927CEF108139}" type="TxLink">
            <a:rPr lang="en-US" sz="6000" b="0" i="0" u="none" strike="noStrike">
              <a:solidFill>
                <a:srgbClr val="000000"/>
              </a:solidFill>
              <a:latin typeface="Calibri"/>
              <a:cs typeface="Calibri"/>
            </a:rPr>
            <a:pPr algn="r"/>
            <a:t>5</a:t>
          </a:fld>
          <a:endParaRPr lang="es-CO" sz="23900" b="1">
            <a:latin typeface="Arial Narrow" panose="020B0606020202030204" pitchFamily="34" charset="0"/>
          </a:endParaRPr>
        </a:p>
      </xdr:txBody>
    </xdr:sp>
    <xdr:clientData/>
  </xdr:twoCellAnchor>
  <xdr:twoCellAnchor>
    <xdr:from>
      <xdr:col>27</xdr:col>
      <xdr:colOff>729887</xdr:colOff>
      <xdr:row>62</xdr:row>
      <xdr:rowOff>357488</xdr:rowOff>
    </xdr:from>
    <xdr:to>
      <xdr:col>31</xdr:col>
      <xdr:colOff>694168</xdr:colOff>
      <xdr:row>65</xdr:row>
      <xdr:rowOff>168689</xdr:rowOff>
    </xdr:to>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44789816" y="87592881"/>
          <a:ext cx="30122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26</xdr:col>
      <xdr:colOff>544285</xdr:colOff>
      <xdr:row>62</xdr:row>
      <xdr:rowOff>381300</xdr:rowOff>
    </xdr:from>
    <xdr:to>
      <xdr:col>28</xdr:col>
      <xdr:colOff>63133</xdr:colOff>
      <xdr:row>65</xdr:row>
      <xdr:rowOff>132968</xdr:rowOff>
    </xdr:to>
    <xdr:sp macro="" textlink="$N$60">
      <xdr:nvSpPr>
        <xdr:cNvPr id="17" name="Rectángulo 16">
          <a:extLst>
            <a:ext uri="{FF2B5EF4-FFF2-40B4-BE49-F238E27FC236}">
              <a16:creationId xmlns:a16="http://schemas.microsoft.com/office/drawing/2014/main" id="{00000000-0008-0000-0400-000011000000}"/>
            </a:ext>
          </a:extLst>
        </xdr:cNvPr>
        <xdr:cNvSpPr/>
      </xdr:nvSpPr>
      <xdr:spPr>
        <a:xfrm>
          <a:off x="43842214" y="87616693"/>
          <a:ext cx="104284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F82B830E-8124-452F-B873-4621BE3F7080}" type="TxLink">
            <a:rPr lang="en-US" sz="6000" b="0" i="0" u="none" strike="noStrike">
              <a:solidFill>
                <a:srgbClr val="000000"/>
              </a:solidFill>
              <a:latin typeface="Calibri"/>
              <a:cs typeface="Calibri"/>
            </a:rPr>
            <a:pPr algn="r"/>
            <a:t>28</a:t>
          </a:fld>
          <a:endParaRPr lang="es-CO" sz="23900" b="1">
            <a:latin typeface="Arial Narrow" panose="020B0606020202030204" pitchFamily="34" charset="0"/>
          </a:endParaRPr>
        </a:p>
      </xdr:txBody>
    </xdr:sp>
    <xdr:clientData/>
  </xdr:twoCellAnchor>
  <xdr:twoCellAnchor>
    <xdr:from>
      <xdr:col>25</xdr:col>
      <xdr:colOff>418961</xdr:colOff>
      <xdr:row>86</xdr:row>
      <xdr:rowOff>172990</xdr:rowOff>
    </xdr:from>
    <xdr:to>
      <xdr:col>27</xdr:col>
      <xdr:colOff>676136</xdr:colOff>
      <xdr:row>92</xdr:row>
      <xdr:rowOff>106562</xdr:rowOff>
    </xdr:to>
    <xdr:sp macro="" textlink="$Q$64">
      <xdr:nvSpPr>
        <xdr:cNvPr id="19" name="Rectángulo 18">
          <a:extLst>
            <a:ext uri="{FF2B5EF4-FFF2-40B4-BE49-F238E27FC236}">
              <a16:creationId xmlns:a16="http://schemas.microsoft.com/office/drawing/2014/main" id="{00000000-0008-0000-0400-000013000000}"/>
            </a:ext>
          </a:extLst>
        </xdr:cNvPr>
        <xdr:cNvSpPr/>
      </xdr:nvSpPr>
      <xdr:spPr>
        <a:xfrm>
          <a:off x="42954890" y="92810419"/>
          <a:ext cx="1781175"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4A882619-EBB9-4318-8FA2-74B6A3DBFF14}" type="TxLink">
            <a:rPr lang="en-US" sz="4000" b="1" i="0" u="none" strike="noStrike">
              <a:solidFill>
                <a:srgbClr val="000000"/>
              </a:solidFill>
              <a:latin typeface="Calibri"/>
              <a:ea typeface="+mn-ea"/>
              <a:cs typeface="Calibri"/>
            </a:rPr>
            <a:pPr marL="0" indent="0" algn="r"/>
            <a:t>52,35%</a:t>
          </a:fld>
          <a:endParaRPr lang="es-CO" sz="11500" b="0" i="0" u="none" strike="noStrike">
            <a:solidFill>
              <a:srgbClr val="000000"/>
            </a:solidFill>
            <a:latin typeface="Arial Narrow" panose="020B0606020202030204" pitchFamily="34" charset="0"/>
            <a:ea typeface="+mn-ea"/>
            <a:cs typeface="Arial"/>
          </a:endParaRPr>
        </a:p>
      </xdr:txBody>
    </xdr:sp>
    <xdr:clientData/>
  </xdr:twoCellAnchor>
  <xdr:twoCellAnchor>
    <xdr:from>
      <xdr:col>23</xdr:col>
      <xdr:colOff>683858</xdr:colOff>
      <xdr:row>87</xdr:row>
      <xdr:rowOff>160309</xdr:rowOff>
    </xdr:from>
    <xdr:to>
      <xdr:col>24</xdr:col>
      <xdr:colOff>624326</xdr:colOff>
      <xdr:row>91</xdr:row>
      <xdr:rowOff>143123</xdr:rowOff>
    </xdr:to>
    <xdr:sp macro="" textlink="$N$64">
      <xdr:nvSpPr>
        <xdr:cNvPr id="20" name="Rectángulo 19">
          <a:extLst>
            <a:ext uri="{FF2B5EF4-FFF2-40B4-BE49-F238E27FC236}">
              <a16:creationId xmlns:a16="http://schemas.microsoft.com/office/drawing/2014/main" id="{00000000-0008-0000-0400-000014000000}"/>
            </a:ext>
          </a:extLst>
        </xdr:cNvPr>
        <xdr:cNvSpPr/>
      </xdr:nvSpPr>
      <xdr:spPr>
        <a:xfrm>
          <a:off x="41695787" y="92988238"/>
          <a:ext cx="702468" cy="7448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4000" b="1" i="0" u="none" strike="noStrike">
              <a:solidFill>
                <a:srgbClr val="000000"/>
              </a:solidFill>
              <a:latin typeface="Calibri"/>
              <a:cs typeface="Calibri"/>
            </a:rPr>
            <a:pPr algn="r"/>
            <a:t>34</a:t>
          </a:fld>
          <a:endParaRPr lang="es-CO" sz="11500" b="0">
            <a:solidFill>
              <a:schemeClr val="tx1"/>
            </a:solidFill>
            <a:latin typeface="Arial Narrow" panose="020B0606020202030204" pitchFamily="34" charset="0"/>
          </a:endParaRPr>
        </a:p>
      </xdr:txBody>
    </xdr:sp>
    <xdr:clientData/>
  </xdr:twoCellAnchor>
  <xdr:twoCellAnchor>
    <xdr:from>
      <xdr:col>23</xdr:col>
      <xdr:colOff>148078</xdr:colOff>
      <xdr:row>91</xdr:row>
      <xdr:rowOff>252</xdr:rowOff>
    </xdr:from>
    <xdr:to>
      <xdr:col>25</xdr:col>
      <xdr:colOff>481453</xdr:colOff>
      <xdr:row>95</xdr:row>
      <xdr:rowOff>26488</xdr:rowOff>
    </xdr:to>
    <xdr:sp macro="" textlink="">
      <xdr:nvSpPr>
        <xdr:cNvPr id="21" name="CuadroTexto 20">
          <a:extLst>
            <a:ext uri="{FF2B5EF4-FFF2-40B4-BE49-F238E27FC236}">
              <a16:creationId xmlns:a16="http://schemas.microsoft.com/office/drawing/2014/main" id="{00000000-0008-0000-0400-000015000000}"/>
            </a:ext>
          </a:extLst>
        </xdr:cNvPr>
        <xdr:cNvSpPr txBox="1"/>
      </xdr:nvSpPr>
      <xdr:spPr>
        <a:xfrm>
          <a:off x="41160007" y="93590181"/>
          <a:ext cx="1857375" cy="78823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30</xdr:col>
      <xdr:colOff>393266</xdr:colOff>
      <xdr:row>87</xdr:row>
      <xdr:rowOff>112685</xdr:rowOff>
    </xdr:from>
    <xdr:to>
      <xdr:col>33</xdr:col>
      <xdr:colOff>399760</xdr:colOff>
      <xdr:row>91</xdr:row>
      <xdr:rowOff>95499</xdr:rowOff>
    </xdr:to>
    <xdr:sp macro="" textlink="$R$64">
      <xdr:nvSpPr>
        <xdr:cNvPr id="22" name="Rectángulo 21">
          <a:extLst>
            <a:ext uri="{FF2B5EF4-FFF2-40B4-BE49-F238E27FC236}">
              <a16:creationId xmlns:a16="http://schemas.microsoft.com/office/drawing/2014/main" id="{00000000-0008-0000-0400-000016000000}"/>
            </a:ext>
          </a:extLst>
        </xdr:cNvPr>
        <xdr:cNvSpPr/>
      </xdr:nvSpPr>
      <xdr:spPr>
        <a:xfrm>
          <a:off x="46739195" y="92940614"/>
          <a:ext cx="2292494" cy="7448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C34D5710-D603-45BC-A3AA-D1317107B80D}" type="TxLink">
            <a:rPr lang="en-US" sz="4400" b="1" i="0" u="none" strike="noStrike">
              <a:solidFill>
                <a:srgbClr val="000000"/>
              </a:solidFill>
              <a:latin typeface="Calibri"/>
              <a:ea typeface="+mn-ea"/>
              <a:cs typeface="Calibri"/>
            </a:rPr>
            <a:pPr marL="0" indent="0" algn="r"/>
            <a:t>100%</a:t>
          </a:fld>
          <a:endParaRPr lang="es-CO" sz="13800" b="0" i="0" u="none" strike="noStrike">
            <a:solidFill>
              <a:srgbClr val="000000"/>
            </a:solidFill>
            <a:latin typeface="Arial Narrow" panose="020B0606020202030204" pitchFamily="34" charset="0"/>
            <a:ea typeface="+mn-ea"/>
            <a:cs typeface="Arial"/>
          </a:endParaRPr>
        </a:p>
      </xdr:txBody>
    </xdr:sp>
    <xdr:clientData/>
  </xdr:twoCellAnchor>
  <xdr:twoCellAnchor>
    <xdr:from>
      <xdr:col>30</xdr:col>
      <xdr:colOff>452802</xdr:colOff>
      <xdr:row>91</xdr:row>
      <xdr:rowOff>12156</xdr:rowOff>
    </xdr:from>
    <xdr:to>
      <xdr:col>34</xdr:col>
      <xdr:colOff>411671</xdr:colOff>
      <xdr:row>95</xdr:row>
      <xdr:rowOff>38392</xdr:rowOff>
    </xdr:to>
    <xdr:sp macro="" textlink="">
      <xdr:nvSpPr>
        <xdr:cNvPr id="23" name="CuadroTexto 22">
          <a:extLst>
            <a:ext uri="{FF2B5EF4-FFF2-40B4-BE49-F238E27FC236}">
              <a16:creationId xmlns:a16="http://schemas.microsoft.com/office/drawing/2014/main" id="{00000000-0008-0000-0400-000017000000}"/>
            </a:ext>
          </a:extLst>
        </xdr:cNvPr>
        <xdr:cNvSpPr txBox="1"/>
      </xdr:nvSpPr>
      <xdr:spPr>
        <a:xfrm>
          <a:off x="46798731" y="93602085"/>
          <a:ext cx="3006869" cy="78823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DATO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a:t>
          </a:r>
          <a:r>
            <a:rPr lang="es-CO" sz="1600" baseline="0">
              <a:solidFill>
                <a:schemeClr val="tx1">
                  <a:lumMod val="75000"/>
                  <a:lumOff val="25000"/>
                </a:schemeClr>
              </a:solidFill>
              <a:effectLst/>
              <a:latin typeface="+mn-lt"/>
              <a:ea typeface="+mn-ea"/>
              <a:cs typeface="+mn-cs"/>
            </a:rPr>
            <a:t> </a:t>
          </a:r>
          <a:r>
            <a:rPr lang="es-CO" sz="1600">
              <a:solidFill>
                <a:schemeClr val="tx1">
                  <a:lumMod val="75000"/>
                  <a:lumOff val="25000"/>
                </a:schemeClr>
              </a:solidFill>
              <a:effectLst/>
              <a:latin typeface="+mn-lt"/>
              <a:ea typeface="+mn-ea"/>
              <a:cs typeface="+mn-cs"/>
            </a:rPr>
            <a:t>CONTROL</a:t>
          </a:r>
          <a:endParaRPr lang="es-CO" sz="2800">
            <a:solidFill>
              <a:schemeClr val="tx1">
                <a:lumMod val="75000"/>
                <a:lumOff val="25000"/>
              </a:schemeClr>
            </a:solidFill>
            <a:effectLst/>
          </a:endParaRPr>
        </a:p>
      </xdr:txBody>
    </xdr:sp>
    <xdr:clientData/>
  </xdr:twoCellAnchor>
  <xdr:twoCellAnchor>
    <xdr:from>
      <xdr:col>25</xdr:col>
      <xdr:colOff>885</xdr:colOff>
      <xdr:row>91</xdr:row>
      <xdr:rowOff>12158</xdr:rowOff>
    </xdr:from>
    <xdr:to>
      <xdr:col>28</xdr:col>
      <xdr:colOff>453320</xdr:colOff>
      <xdr:row>95</xdr:row>
      <xdr:rowOff>38394</xdr:rowOff>
    </xdr:to>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42536814" y="93602087"/>
          <a:ext cx="2738435" cy="78823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27</xdr:col>
      <xdr:colOff>572382</xdr:colOff>
      <xdr:row>91</xdr:row>
      <xdr:rowOff>35971</xdr:rowOff>
    </xdr:from>
    <xdr:to>
      <xdr:col>31</xdr:col>
      <xdr:colOff>531251</xdr:colOff>
      <xdr:row>96</xdr:row>
      <xdr:rowOff>15734</xdr:rowOff>
    </xdr:to>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44632311" y="93625900"/>
          <a:ext cx="3006869" cy="93226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28</xdr:col>
      <xdr:colOff>338840</xdr:colOff>
      <xdr:row>87</xdr:row>
      <xdr:rowOff>124592</xdr:rowOff>
    </xdr:from>
    <xdr:to>
      <xdr:col>30</xdr:col>
      <xdr:colOff>635847</xdr:colOff>
      <xdr:row>91</xdr:row>
      <xdr:rowOff>107406</xdr:rowOff>
    </xdr:to>
    <xdr:sp macro="" textlink="">
      <xdr:nvSpPr>
        <xdr:cNvPr id="26" name="Rectángulo 25">
          <a:extLst>
            <a:ext uri="{FF2B5EF4-FFF2-40B4-BE49-F238E27FC236}">
              <a16:creationId xmlns:a16="http://schemas.microsoft.com/office/drawing/2014/main" id="{00000000-0008-0000-0400-00001A000000}"/>
            </a:ext>
          </a:extLst>
        </xdr:cNvPr>
        <xdr:cNvSpPr/>
      </xdr:nvSpPr>
      <xdr:spPr>
        <a:xfrm>
          <a:off x="45160769" y="92952521"/>
          <a:ext cx="1821007" cy="7448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r>
            <a:rPr lang="en-US" sz="4400" b="0" i="0" u="none" strike="noStrike">
              <a:solidFill>
                <a:schemeClr val="tx1"/>
              </a:solidFill>
              <a:latin typeface="Arial Narrow" panose="020B0606020202030204" pitchFamily="34" charset="0"/>
              <a:ea typeface="+mn-ea"/>
              <a:cs typeface="Arial"/>
            </a:rPr>
            <a:t>52.35%</a:t>
          </a:r>
        </a:p>
      </xdr:txBody>
    </xdr:sp>
    <xdr:clientData/>
  </xdr:twoCellAnchor>
  <xdr:twoCellAnchor>
    <xdr:from>
      <xdr:col>22</xdr:col>
      <xdr:colOff>537977</xdr:colOff>
      <xdr:row>62</xdr:row>
      <xdr:rowOff>381304</xdr:rowOff>
    </xdr:from>
    <xdr:to>
      <xdr:col>26</xdr:col>
      <xdr:colOff>502958</xdr:colOff>
      <xdr:row>65</xdr:row>
      <xdr:rowOff>192505</xdr:rowOff>
    </xdr:to>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40787906" y="87616697"/>
          <a:ext cx="30129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FINALIZADAS</a:t>
          </a:r>
          <a:endParaRPr lang="es-CO" sz="1800" b="0">
            <a:latin typeface="Arial Narrow" panose="020B0606020202030204" pitchFamily="34" charset="0"/>
          </a:endParaRPr>
        </a:p>
      </xdr:txBody>
    </xdr:sp>
    <xdr:clientData/>
  </xdr:twoCellAnchor>
  <xdr:twoCellAnchor>
    <xdr:from>
      <xdr:col>21</xdr:col>
      <xdr:colOff>692755</xdr:colOff>
      <xdr:row>62</xdr:row>
      <xdr:rowOff>449940</xdr:rowOff>
    </xdr:from>
    <xdr:to>
      <xdr:col>22</xdr:col>
      <xdr:colOff>633223</xdr:colOff>
      <xdr:row>65</xdr:row>
      <xdr:rowOff>201608</xdr:rowOff>
    </xdr:to>
    <xdr:sp macro="" textlink="$N$59">
      <xdr:nvSpPr>
        <xdr:cNvPr id="28" name="Rectángulo 27">
          <a:extLst>
            <a:ext uri="{FF2B5EF4-FFF2-40B4-BE49-F238E27FC236}">
              <a16:creationId xmlns:a16="http://schemas.microsoft.com/office/drawing/2014/main" id="{00000000-0008-0000-0400-00001C000000}"/>
            </a:ext>
          </a:extLst>
        </xdr:cNvPr>
        <xdr:cNvSpPr/>
      </xdr:nvSpPr>
      <xdr:spPr>
        <a:xfrm>
          <a:off x="40180684" y="87685333"/>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6000" b="0" i="0" u="none" strike="noStrike">
              <a:solidFill>
                <a:srgbClr val="000000"/>
              </a:solidFill>
              <a:latin typeface="Calibri"/>
              <a:ea typeface="+mn-ea"/>
              <a:cs typeface="Calibri"/>
            </a:rPr>
            <a:pPr marL="0" indent="0" algn="r"/>
            <a:t>1</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20</xdr:col>
      <xdr:colOff>0</xdr:colOff>
      <xdr:row>56</xdr:row>
      <xdr:rowOff>125766</xdr:rowOff>
    </xdr:from>
    <xdr:to>
      <xdr:col>27</xdr:col>
      <xdr:colOff>78922</xdr:colOff>
      <xdr:row>62</xdr:row>
      <xdr:rowOff>432999</xdr:rowOff>
    </xdr:to>
    <xdr:graphicFrame macro="">
      <xdr:nvGraphicFramePr>
        <xdr:cNvPr id="29" name="Gráfico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219315</xdr:colOff>
      <xdr:row>65</xdr:row>
      <xdr:rowOff>48927</xdr:rowOff>
    </xdr:from>
    <xdr:to>
      <xdr:col>34</xdr:col>
      <xdr:colOff>544878</xdr:colOff>
      <xdr:row>81</xdr:row>
      <xdr:rowOff>18621</xdr:rowOff>
    </xdr:to>
    <xdr:graphicFrame macro="">
      <xdr:nvGraphicFramePr>
        <xdr:cNvPr id="30" name="Gráfico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109356</xdr:colOff>
      <xdr:row>75</xdr:row>
      <xdr:rowOff>188999</xdr:rowOff>
    </xdr:from>
    <xdr:to>
      <xdr:col>31</xdr:col>
      <xdr:colOff>761800</xdr:colOff>
      <xdr:row>77</xdr:row>
      <xdr:rowOff>181796</xdr:rowOff>
    </xdr:to>
    <xdr:sp macro="" textlink="$R$61">
      <xdr:nvSpPr>
        <xdr:cNvPr id="31" name="Rectángulo 30">
          <a:extLst>
            <a:ext uri="{FF2B5EF4-FFF2-40B4-BE49-F238E27FC236}">
              <a16:creationId xmlns:a16="http://schemas.microsoft.com/office/drawing/2014/main" id="{00000000-0008-0000-0400-00001F000000}"/>
            </a:ext>
          </a:extLst>
        </xdr:cNvPr>
        <xdr:cNvSpPr/>
      </xdr:nvSpPr>
      <xdr:spPr>
        <a:xfrm>
          <a:off x="46455285" y="89519892"/>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30</xdr:col>
      <xdr:colOff>299861</xdr:colOff>
      <xdr:row>79</xdr:row>
      <xdr:rowOff>121964</xdr:rowOff>
    </xdr:from>
    <xdr:to>
      <xdr:col>34</xdr:col>
      <xdr:colOff>261741</xdr:colOff>
      <xdr:row>83</xdr:row>
      <xdr:rowOff>171689</xdr:rowOff>
    </xdr:to>
    <xdr:sp macro="" textlink="">
      <xdr:nvSpPr>
        <xdr:cNvPr id="32" name="CuadroTexto 31">
          <a:extLst>
            <a:ext uri="{FF2B5EF4-FFF2-40B4-BE49-F238E27FC236}">
              <a16:creationId xmlns:a16="http://schemas.microsoft.com/office/drawing/2014/main" id="{00000000-0008-0000-0400-000020000000}"/>
            </a:ext>
          </a:extLst>
        </xdr:cNvPr>
        <xdr:cNvSpPr txBox="1"/>
      </xdr:nvSpPr>
      <xdr:spPr>
        <a:xfrm>
          <a:off x="46645790" y="91425893"/>
          <a:ext cx="3009880"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CON AVANCE</a:t>
          </a:r>
          <a:endParaRPr lang="es-CO" sz="1800" b="0">
            <a:latin typeface="Arial Narrow" panose="020B0606020202030204" pitchFamily="34" charset="0"/>
          </a:endParaRPr>
        </a:p>
      </xdr:txBody>
    </xdr:sp>
    <xdr:clientData/>
  </xdr:twoCellAnchor>
  <xdr:twoCellAnchor>
    <xdr:from>
      <xdr:col>29</xdr:col>
      <xdr:colOff>454639</xdr:colOff>
      <xdr:row>79</xdr:row>
      <xdr:rowOff>145776</xdr:rowOff>
    </xdr:from>
    <xdr:to>
      <xdr:col>30</xdr:col>
      <xdr:colOff>395107</xdr:colOff>
      <xdr:row>83</xdr:row>
      <xdr:rowOff>135968</xdr:rowOff>
    </xdr:to>
    <xdr:sp macro="" textlink="$N$61">
      <xdr:nvSpPr>
        <xdr:cNvPr id="33" name="Rectángulo 32">
          <a:extLst>
            <a:ext uri="{FF2B5EF4-FFF2-40B4-BE49-F238E27FC236}">
              <a16:creationId xmlns:a16="http://schemas.microsoft.com/office/drawing/2014/main" id="{00000000-0008-0000-0400-000021000000}"/>
            </a:ext>
          </a:extLst>
        </xdr:cNvPr>
        <xdr:cNvSpPr/>
      </xdr:nvSpPr>
      <xdr:spPr>
        <a:xfrm>
          <a:off x="46038568" y="91449705"/>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07B92CE-2E97-4DD0-BAAF-878AA9C30341}" type="TxLink">
            <a:rPr lang="en-US" sz="6000" b="0" i="0" u="none" strike="noStrike">
              <a:solidFill>
                <a:srgbClr val="000000"/>
              </a:solidFill>
              <a:latin typeface="Calibri"/>
              <a:ea typeface="+mn-ea"/>
              <a:cs typeface="Calibri"/>
            </a:rPr>
            <a:pPr marL="0" indent="0" algn="ctr"/>
            <a:t>0</a:t>
          </a:fld>
          <a:endParaRPr lang="es-CO" sz="19900" b="0" i="0" u="none" strike="noStrike">
            <a:solidFill>
              <a:schemeClr val="tx1"/>
            </a:solidFill>
            <a:latin typeface="Arial Narrow" panose="020B0606020202030204" pitchFamily="34" charset="0"/>
            <a:ea typeface="+mn-ea"/>
            <a:cs typeface="Arial"/>
          </a:endParaRPr>
        </a:p>
      </xdr:txBody>
    </xdr:sp>
    <xdr:clientData/>
  </xdr:twoCellAnchor>
  <xdr:twoCellAnchor>
    <xdr:from>
      <xdr:col>22</xdr:col>
      <xdr:colOff>174492</xdr:colOff>
      <xdr:row>65</xdr:row>
      <xdr:rowOff>48928</xdr:rowOff>
    </xdr:from>
    <xdr:to>
      <xdr:col>29</xdr:col>
      <xdr:colOff>502456</xdr:colOff>
      <xdr:row>81</xdr:row>
      <xdr:rowOff>18622</xdr:rowOff>
    </xdr:to>
    <xdr:graphicFrame macro="">
      <xdr:nvGraphicFramePr>
        <xdr:cNvPr id="34" name="Gráfico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64533</xdr:colOff>
      <xdr:row>75</xdr:row>
      <xdr:rowOff>189000</xdr:rowOff>
    </xdr:from>
    <xdr:to>
      <xdr:col>26</xdr:col>
      <xdr:colOff>719378</xdr:colOff>
      <xdr:row>77</xdr:row>
      <xdr:rowOff>181797</xdr:rowOff>
    </xdr:to>
    <xdr:sp macro="" textlink="$R$62">
      <xdr:nvSpPr>
        <xdr:cNvPr id="35" name="Rectángulo 34">
          <a:extLst>
            <a:ext uri="{FF2B5EF4-FFF2-40B4-BE49-F238E27FC236}">
              <a16:creationId xmlns:a16="http://schemas.microsoft.com/office/drawing/2014/main" id="{00000000-0008-0000-0400-000023000000}"/>
            </a:ext>
          </a:extLst>
        </xdr:cNvPr>
        <xdr:cNvSpPr/>
      </xdr:nvSpPr>
      <xdr:spPr>
        <a:xfrm>
          <a:off x="42600462" y="89519893"/>
          <a:ext cx="1416845"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A3E933B-F315-450B-925C-77FBF636B1E7}"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25</xdr:col>
      <xdr:colOff>255038</xdr:colOff>
      <xdr:row>79</xdr:row>
      <xdr:rowOff>121965</xdr:rowOff>
    </xdr:from>
    <xdr:to>
      <xdr:col>29</xdr:col>
      <xdr:colOff>219319</xdr:colOff>
      <xdr:row>83</xdr:row>
      <xdr:rowOff>171690</xdr:rowOff>
    </xdr:to>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42790967" y="91425894"/>
          <a:ext cx="3012281"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SIN AVANCE</a:t>
          </a:r>
          <a:endParaRPr lang="es-CO" sz="1800" b="0">
            <a:latin typeface="Arial Narrow" panose="020B0606020202030204" pitchFamily="34" charset="0"/>
          </a:endParaRPr>
        </a:p>
      </xdr:txBody>
    </xdr:sp>
    <xdr:clientData/>
  </xdr:twoCellAnchor>
  <xdr:twoCellAnchor>
    <xdr:from>
      <xdr:col>24</xdr:col>
      <xdr:colOff>409816</xdr:colOff>
      <xdr:row>79</xdr:row>
      <xdr:rowOff>145777</xdr:rowOff>
    </xdr:from>
    <xdr:to>
      <xdr:col>25</xdr:col>
      <xdr:colOff>350284</xdr:colOff>
      <xdr:row>83</xdr:row>
      <xdr:rowOff>135969</xdr:rowOff>
    </xdr:to>
    <xdr:sp macro="" textlink="$N$62">
      <xdr:nvSpPr>
        <xdr:cNvPr id="37" name="Rectángulo 36">
          <a:extLst>
            <a:ext uri="{FF2B5EF4-FFF2-40B4-BE49-F238E27FC236}">
              <a16:creationId xmlns:a16="http://schemas.microsoft.com/office/drawing/2014/main" id="{00000000-0008-0000-0400-000025000000}"/>
            </a:ext>
          </a:extLst>
        </xdr:cNvPr>
        <xdr:cNvSpPr/>
      </xdr:nvSpPr>
      <xdr:spPr>
        <a:xfrm>
          <a:off x="42183745" y="91449706"/>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0BC54F3-6BDE-4525-9FE1-276131695F13}" type="TxLink">
            <a:rPr lang="en-US" sz="6000" b="0" i="0" u="none" strike="noStrike">
              <a:solidFill>
                <a:srgbClr val="000000"/>
              </a:solidFill>
              <a:latin typeface="Calibri"/>
              <a:ea typeface="+mn-ea"/>
              <a:cs typeface="Calibri"/>
            </a:rPr>
            <a:pPr marL="0" indent="0" algn="r"/>
            <a:t>0</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23</xdr:col>
      <xdr:colOff>27213</xdr:colOff>
      <xdr:row>59</xdr:row>
      <xdr:rowOff>163285</xdr:rowOff>
    </xdr:from>
    <xdr:to>
      <xdr:col>24</xdr:col>
      <xdr:colOff>489856</xdr:colOff>
      <xdr:row>60</xdr:row>
      <xdr:rowOff>462642</xdr:rowOff>
    </xdr:to>
    <xdr:sp macro="" textlink="$R$59">
      <xdr:nvSpPr>
        <xdr:cNvPr id="38" name="Rectángulo 37">
          <a:extLst>
            <a:ext uri="{FF2B5EF4-FFF2-40B4-BE49-F238E27FC236}">
              <a16:creationId xmlns:a16="http://schemas.microsoft.com/office/drawing/2014/main" id="{00000000-0008-0000-0400-000026000000}"/>
            </a:ext>
          </a:extLst>
        </xdr:cNvPr>
        <xdr:cNvSpPr/>
      </xdr:nvSpPr>
      <xdr:spPr>
        <a:xfrm>
          <a:off x="39515142" y="85888285"/>
          <a:ext cx="1224643" cy="8028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69E6751-5AC5-4D1E-9A86-728F72F527A5}" type="TxLink">
            <a:rPr lang="en-US" sz="4000" b="0" i="0" u="none" strike="noStrike">
              <a:solidFill>
                <a:srgbClr val="000000"/>
              </a:solidFill>
              <a:latin typeface="Calibri"/>
              <a:ea typeface="+mn-ea"/>
              <a:cs typeface="Calibri"/>
            </a:rPr>
            <a:pPr marL="0" indent="0" algn="ctr"/>
            <a:t>2,9%</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285750</xdr:colOff>
      <xdr:row>1</xdr:row>
      <xdr:rowOff>180974</xdr:rowOff>
    </xdr:from>
    <xdr:to>
      <xdr:col>2</xdr:col>
      <xdr:colOff>198437</xdr:colOff>
      <xdr:row>4</xdr:row>
      <xdr:rowOff>125556</xdr:rowOff>
    </xdr:to>
    <xdr:pic>
      <xdr:nvPicPr>
        <xdr:cNvPr id="2" name="3 Imagen">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419099"/>
          <a:ext cx="1055687" cy="506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1614487</xdr:colOff>
      <xdr:row>141</xdr:row>
      <xdr:rowOff>19050</xdr:rowOff>
    </xdr:from>
    <xdr:to>
      <xdr:col>5</xdr:col>
      <xdr:colOff>2767012</xdr:colOff>
      <xdr:row>155</xdr:row>
      <xdr:rowOff>95250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125639</xdr:colOff>
      <xdr:row>1</xdr:row>
      <xdr:rowOff>35529</xdr:rowOff>
    </xdr:from>
    <xdr:to>
      <xdr:col>1</xdr:col>
      <xdr:colOff>1213756</xdr:colOff>
      <xdr:row>4</xdr:row>
      <xdr:rowOff>69395</xdr:rowOff>
    </xdr:to>
    <xdr:pic>
      <xdr:nvPicPr>
        <xdr:cNvPr id="2" name="3 Imagen">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764" y="311754"/>
          <a:ext cx="1088117" cy="72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67</xdr:row>
      <xdr:rowOff>11907</xdr:rowOff>
    </xdr:from>
    <xdr:to>
      <xdr:col>12</xdr:col>
      <xdr:colOff>6691303</xdr:colOff>
      <xdr:row>75</xdr:row>
      <xdr:rowOff>226217</xdr:rowOff>
    </xdr:to>
    <xdr:sp macro="" textlink="$G$63">
      <xdr:nvSpPr>
        <xdr:cNvPr id="3" name="Rectángulo 2">
          <a:extLst>
            <a:ext uri="{FF2B5EF4-FFF2-40B4-BE49-F238E27FC236}">
              <a16:creationId xmlns:a16="http://schemas.microsoft.com/office/drawing/2014/main" id="{00000000-0008-0000-0600-000003000000}"/>
            </a:ext>
          </a:extLst>
        </xdr:cNvPr>
        <xdr:cNvSpPr/>
      </xdr:nvSpPr>
      <xdr:spPr>
        <a:xfrm>
          <a:off x="21428860" y="49170432"/>
          <a:ext cx="7143" cy="7477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1</a:t>
          </a:fld>
          <a:endParaRPr lang="es-CO" sz="4400" b="1">
            <a:latin typeface="Arial Narrow" panose="020B0606020202030204" pitchFamily="34" charset="0"/>
          </a:endParaRPr>
        </a:p>
      </xdr:txBody>
    </xdr:sp>
    <xdr:clientData/>
  </xdr:twoCellAnchor>
  <xdr:twoCellAnchor>
    <xdr:from>
      <xdr:col>12</xdr:col>
      <xdr:colOff>2393160</xdr:colOff>
      <xdr:row>67</xdr:row>
      <xdr:rowOff>47626</xdr:rowOff>
    </xdr:from>
    <xdr:to>
      <xdr:col>12</xdr:col>
      <xdr:colOff>5405441</xdr:colOff>
      <xdr:row>75</xdr:row>
      <xdr:rowOff>321469</xdr:rowOff>
    </xdr:to>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21433635" y="49206151"/>
          <a:ext cx="0" cy="80724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77</xdr:row>
      <xdr:rowOff>27215</xdr:rowOff>
    </xdr:from>
    <xdr:to>
      <xdr:col>12</xdr:col>
      <xdr:colOff>5521880</xdr:colOff>
      <xdr:row>79</xdr:row>
      <xdr:rowOff>151287</xdr:rowOff>
    </xdr:to>
    <xdr:sp macro="" textlink="$Q$64">
      <xdr:nvSpPr>
        <xdr:cNvPr id="5" name="Rectángulo 4">
          <a:extLst>
            <a:ext uri="{FF2B5EF4-FFF2-40B4-BE49-F238E27FC236}">
              <a16:creationId xmlns:a16="http://schemas.microsoft.com/office/drawing/2014/main" id="{00000000-0008-0000-0600-000005000000}"/>
            </a:ext>
          </a:extLst>
        </xdr:cNvPr>
        <xdr:cNvSpPr/>
      </xdr:nvSpPr>
      <xdr:spPr>
        <a:xfrm>
          <a:off x="21428630" y="50719265"/>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61,76%</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78</xdr:row>
      <xdr:rowOff>381154</xdr:rowOff>
    </xdr:from>
    <xdr:to>
      <xdr:col>12</xdr:col>
      <xdr:colOff>3803197</xdr:colOff>
      <xdr:row>82</xdr:row>
      <xdr:rowOff>71213</xdr:rowOff>
    </xdr:to>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21433972" y="51501829"/>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16</xdr:col>
      <xdr:colOff>1766225</xdr:colOff>
      <xdr:row>64</xdr:row>
      <xdr:rowOff>108858</xdr:rowOff>
    </xdr:from>
    <xdr:to>
      <xdr:col>17</xdr:col>
      <xdr:colOff>3502135</xdr:colOff>
      <xdr:row>76</xdr:row>
      <xdr:rowOff>310564</xdr:rowOff>
    </xdr:to>
    <xdr:graphicFrame macro="">
      <xdr:nvGraphicFramePr>
        <xdr:cNvPr id="27" name="Gráfico 26">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824531</xdr:colOff>
      <xdr:row>64</xdr:row>
      <xdr:rowOff>144646</xdr:rowOff>
    </xdr:from>
    <xdr:to>
      <xdr:col>16</xdr:col>
      <xdr:colOff>2834985</xdr:colOff>
      <xdr:row>77</xdr:row>
      <xdr:rowOff>2243</xdr:rowOff>
    </xdr:to>
    <xdr:graphicFrame macro="">
      <xdr:nvGraphicFramePr>
        <xdr:cNvPr id="28" name="Gráfico 27">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905868</xdr:colOff>
      <xdr:row>76</xdr:row>
      <xdr:rowOff>331578</xdr:rowOff>
    </xdr:from>
    <xdr:to>
      <xdr:col>18</xdr:col>
      <xdr:colOff>220908</xdr:colOff>
      <xdr:row>80</xdr:row>
      <xdr:rowOff>6707</xdr:rowOff>
    </xdr:to>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31589975" y="115189471"/>
          <a:ext cx="3016183"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NO INICIADAS</a:t>
          </a:r>
          <a:endParaRPr lang="es-CO" sz="1800" b="0">
            <a:latin typeface="Arial Narrow" panose="020B0606020202030204" pitchFamily="34" charset="0"/>
          </a:endParaRPr>
        </a:p>
      </xdr:txBody>
    </xdr:sp>
    <xdr:clientData/>
  </xdr:twoCellAnchor>
  <xdr:twoCellAnchor>
    <xdr:from>
      <xdr:col>17</xdr:col>
      <xdr:colOff>298646</xdr:colOff>
      <xdr:row>77</xdr:row>
      <xdr:rowOff>15212</xdr:rowOff>
    </xdr:from>
    <xdr:to>
      <xdr:col>17</xdr:col>
      <xdr:colOff>1001114</xdr:colOff>
      <xdr:row>79</xdr:row>
      <xdr:rowOff>161486</xdr:rowOff>
    </xdr:to>
    <xdr:sp macro="" textlink="$N$63">
      <xdr:nvSpPr>
        <xdr:cNvPr id="30" name="Rectángulo 29">
          <a:extLst>
            <a:ext uri="{FF2B5EF4-FFF2-40B4-BE49-F238E27FC236}">
              <a16:creationId xmlns:a16="http://schemas.microsoft.com/office/drawing/2014/main" id="{00000000-0008-0000-0600-00001E000000}"/>
            </a:ext>
          </a:extLst>
        </xdr:cNvPr>
        <xdr:cNvSpPr/>
      </xdr:nvSpPr>
      <xdr:spPr>
        <a:xfrm>
          <a:off x="30982753" y="115213283"/>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FF243D7-CAE3-4C1D-B531-927CEF108139}" type="TxLink">
            <a:rPr lang="en-US" sz="6000" b="0" i="0" u="none" strike="noStrike">
              <a:solidFill>
                <a:srgbClr val="000000"/>
              </a:solidFill>
              <a:latin typeface="Calibri"/>
              <a:cs typeface="Calibri"/>
            </a:rPr>
            <a:pPr algn="r"/>
            <a:t>1</a:t>
          </a:fld>
          <a:endParaRPr lang="es-CO" sz="23900" b="1">
            <a:latin typeface="Arial Narrow" panose="020B0606020202030204" pitchFamily="34" charset="0"/>
          </a:endParaRPr>
        </a:p>
      </xdr:txBody>
    </xdr:sp>
    <xdr:clientData/>
  </xdr:twoCellAnchor>
  <xdr:twoCellAnchor>
    <xdr:from>
      <xdr:col>16</xdr:col>
      <xdr:colOff>212815</xdr:colOff>
      <xdr:row>77</xdr:row>
      <xdr:rowOff>17311</xdr:rowOff>
    </xdr:from>
    <xdr:to>
      <xdr:col>16</xdr:col>
      <xdr:colOff>3225096</xdr:colOff>
      <xdr:row>80</xdr:row>
      <xdr:rowOff>32618</xdr:rowOff>
    </xdr:to>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27658422" y="115215382"/>
          <a:ext cx="30122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15</xdr:col>
      <xdr:colOff>748391</xdr:colOff>
      <xdr:row>77</xdr:row>
      <xdr:rowOff>41123</xdr:rowOff>
    </xdr:from>
    <xdr:to>
      <xdr:col>16</xdr:col>
      <xdr:colOff>308061</xdr:colOff>
      <xdr:row>79</xdr:row>
      <xdr:rowOff>187397</xdr:rowOff>
    </xdr:to>
    <xdr:sp macro="" textlink="$N$60">
      <xdr:nvSpPr>
        <xdr:cNvPr id="32" name="Rectángulo 31">
          <a:extLst>
            <a:ext uri="{FF2B5EF4-FFF2-40B4-BE49-F238E27FC236}">
              <a16:creationId xmlns:a16="http://schemas.microsoft.com/office/drawing/2014/main" id="{00000000-0008-0000-0600-000020000000}"/>
            </a:ext>
          </a:extLst>
        </xdr:cNvPr>
        <xdr:cNvSpPr/>
      </xdr:nvSpPr>
      <xdr:spPr>
        <a:xfrm>
          <a:off x="26710820" y="115239194"/>
          <a:ext cx="104284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F82B830E-8124-452F-B873-4621BE3F7080}" type="TxLink">
            <a:rPr lang="en-US" sz="6000" b="0" i="0" u="none" strike="noStrike">
              <a:solidFill>
                <a:srgbClr val="000000"/>
              </a:solidFill>
              <a:latin typeface="Calibri"/>
              <a:cs typeface="Calibri"/>
            </a:rPr>
            <a:pPr algn="r"/>
            <a:t>30</a:t>
          </a:fld>
          <a:endParaRPr lang="es-CO" sz="23900" b="1">
            <a:latin typeface="Arial Narrow" panose="020B0606020202030204" pitchFamily="34" charset="0"/>
          </a:endParaRPr>
        </a:p>
      </xdr:txBody>
    </xdr:sp>
    <xdr:clientData/>
  </xdr:twoCellAnchor>
  <xdr:twoCellAnchor>
    <xdr:from>
      <xdr:col>13</xdr:col>
      <xdr:colOff>660441</xdr:colOff>
      <xdr:row>77</xdr:row>
      <xdr:rowOff>41127</xdr:rowOff>
    </xdr:from>
    <xdr:to>
      <xdr:col>15</xdr:col>
      <xdr:colOff>707064</xdr:colOff>
      <xdr:row>80</xdr:row>
      <xdr:rowOff>56434</xdr:rowOff>
    </xdr:to>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23656512" y="115239198"/>
          <a:ext cx="30129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FINALIZADAS</a:t>
          </a:r>
          <a:endParaRPr lang="es-CO" sz="1800" b="0">
            <a:latin typeface="Arial Narrow" panose="020B0606020202030204" pitchFamily="34" charset="0"/>
          </a:endParaRPr>
        </a:p>
      </xdr:txBody>
    </xdr:sp>
    <xdr:clientData/>
  </xdr:twoCellAnchor>
  <xdr:twoCellAnchor>
    <xdr:from>
      <xdr:col>13</xdr:col>
      <xdr:colOff>53219</xdr:colOff>
      <xdr:row>77</xdr:row>
      <xdr:rowOff>109763</xdr:rowOff>
    </xdr:from>
    <xdr:to>
      <xdr:col>13</xdr:col>
      <xdr:colOff>755687</xdr:colOff>
      <xdr:row>80</xdr:row>
      <xdr:rowOff>65537</xdr:rowOff>
    </xdr:to>
    <xdr:sp macro="" textlink="$N$59">
      <xdr:nvSpPr>
        <xdr:cNvPr id="34" name="Rectángulo 33">
          <a:extLst>
            <a:ext uri="{FF2B5EF4-FFF2-40B4-BE49-F238E27FC236}">
              <a16:creationId xmlns:a16="http://schemas.microsoft.com/office/drawing/2014/main" id="{00000000-0008-0000-0600-000022000000}"/>
            </a:ext>
          </a:extLst>
        </xdr:cNvPr>
        <xdr:cNvSpPr/>
      </xdr:nvSpPr>
      <xdr:spPr>
        <a:xfrm>
          <a:off x="23049290" y="115307834"/>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6000" b="0" i="0" u="none" strike="noStrike">
              <a:solidFill>
                <a:srgbClr val="000000"/>
              </a:solidFill>
              <a:latin typeface="Calibri"/>
              <a:ea typeface="+mn-ea"/>
              <a:cs typeface="Calibri"/>
            </a:rPr>
            <a:pPr marL="0" indent="0" algn="r"/>
            <a:t>3</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81642</xdr:colOff>
      <xdr:row>65</xdr:row>
      <xdr:rowOff>44124</xdr:rowOff>
    </xdr:from>
    <xdr:to>
      <xdr:col>15</xdr:col>
      <xdr:colOff>1045028</xdr:colOff>
      <xdr:row>77</xdr:row>
      <xdr:rowOff>92822</xdr:rowOff>
    </xdr:to>
    <xdr:graphicFrame macro="">
      <xdr:nvGraphicFramePr>
        <xdr:cNvPr id="35" name="Gráfico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1185421</xdr:colOff>
      <xdr:row>79</xdr:row>
      <xdr:rowOff>103356</xdr:rowOff>
    </xdr:from>
    <xdr:to>
      <xdr:col>17</xdr:col>
      <xdr:colOff>2123306</xdr:colOff>
      <xdr:row>97</xdr:row>
      <xdr:rowOff>100264</xdr:rowOff>
    </xdr:to>
    <xdr:graphicFrame macro="">
      <xdr:nvGraphicFramePr>
        <xdr:cNvPr id="36" name="Gráfico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1878284</xdr:colOff>
      <xdr:row>86</xdr:row>
      <xdr:rowOff>12107</xdr:rowOff>
    </xdr:from>
    <xdr:to>
      <xdr:col>17</xdr:col>
      <xdr:colOff>54228</xdr:colOff>
      <xdr:row>91</xdr:row>
      <xdr:rowOff>59332</xdr:rowOff>
    </xdr:to>
    <xdr:sp macro="" textlink="$R$61">
      <xdr:nvSpPr>
        <xdr:cNvPr id="37" name="Rectángulo 36">
          <a:extLst>
            <a:ext uri="{FF2B5EF4-FFF2-40B4-BE49-F238E27FC236}">
              <a16:creationId xmlns:a16="http://schemas.microsoft.com/office/drawing/2014/main" id="{00000000-0008-0000-0600-000025000000}"/>
            </a:ext>
          </a:extLst>
        </xdr:cNvPr>
        <xdr:cNvSpPr/>
      </xdr:nvSpPr>
      <xdr:spPr>
        <a:xfrm>
          <a:off x="29323891" y="117142393"/>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16</xdr:col>
      <xdr:colOff>2068789</xdr:colOff>
      <xdr:row>96</xdr:row>
      <xdr:rowOff>13107</xdr:rowOff>
    </xdr:from>
    <xdr:to>
      <xdr:col>17</xdr:col>
      <xdr:colOff>1840169</xdr:colOff>
      <xdr:row>100</xdr:row>
      <xdr:rowOff>62832</xdr:rowOff>
    </xdr:to>
    <xdr:sp macro="" textlink="">
      <xdr:nvSpPr>
        <xdr:cNvPr id="38" name="CuadroTexto 37">
          <a:extLst>
            <a:ext uri="{FF2B5EF4-FFF2-40B4-BE49-F238E27FC236}">
              <a16:creationId xmlns:a16="http://schemas.microsoft.com/office/drawing/2014/main" id="{00000000-0008-0000-0600-000026000000}"/>
            </a:ext>
          </a:extLst>
        </xdr:cNvPr>
        <xdr:cNvSpPr txBox="1"/>
      </xdr:nvSpPr>
      <xdr:spPr>
        <a:xfrm>
          <a:off x="29514396" y="119048393"/>
          <a:ext cx="3009880"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CON AVANCE</a:t>
          </a:r>
          <a:endParaRPr lang="es-CO" sz="1800" b="0">
            <a:latin typeface="Arial Narrow" panose="020B0606020202030204" pitchFamily="34" charset="0"/>
          </a:endParaRPr>
        </a:p>
      </xdr:txBody>
    </xdr:sp>
    <xdr:clientData/>
  </xdr:twoCellAnchor>
  <xdr:twoCellAnchor>
    <xdr:from>
      <xdr:col>16</xdr:col>
      <xdr:colOff>1461567</xdr:colOff>
      <xdr:row>96</xdr:row>
      <xdr:rowOff>36919</xdr:rowOff>
    </xdr:from>
    <xdr:to>
      <xdr:col>16</xdr:col>
      <xdr:colOff>2164035</xdr:colOff>
      <xdr:row>100</xdr:row>
      <xdr:rowOff>27111</xdr:rowOff>
    </xdr:to>
    <xdr:sp macro="" textlink="$N$61">
      <xdr:nvSpPr>
        <xdr:cNvPr id="39" name="Rectángulo 38">
          <a:extLst>
            <a:ext uri="{FF2B5EF4-FFF2-40B4-BE49-F238E27FC236}">
              <a16:creationId xmlns:a16="http://schemas.microsoft.com/office/drawing/2014/main" id="{00000000-0008-0000-0600-000027000000}"/>
            </a:ext>
          </a:extLst>
        </xdr:cNvPr>
        <xdr:cNvSpPr/>
      </xdr:nvSpPr>
      <xdr:spPr>
        <a:xfrm>
          <a:off x="28907174" y="119072205"/>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07B92CE-2E97-4DD0-BAAF-878AA9C30341}" type="TxLink">
            <a:rPr lang="en-US" sz="6000" b="0" i="0" u="none" strike="noStrike">
              <a:solidFill>
                <a:srgbClr val="000000"/>
              </a:solidFill>
              <a:latin typeface="Calibri"/>
              <a:ea typeface="+mn-ea"/>
              <a:cs typeface="Calibri"/>
            </a:rPr>
            <a:pPr marL="0" indent="0" algn="ctr"/>
            <a:t>0</a:t>
          </a:fld>
          <a:endParaRPr lang="es-CO" sz="19900" b="0" i="0" u="none" strike="noStrike">
            <a:solidFill>
              <a:schemeClr val="tx1"/>
            </a:solidFill>
            <a:latin typeface="Arial Narrow" panose="020B0606020202030204" pitchFamily="34" charset="0"/>
            <a:ea typeface="+mn-ea"/>
            <a:cs typeface="Arial"/>
          </a:endParaRPr>
        </a:p>
      </xdr:txBody>
    </xdr:sp>
    <xdr:clientData/>
  </xdr:twoCellAnchor>
  <xdr:twoCellAnchor>
    <xdr:from>
      <xdr:col>13</xdr:col>
      <xdr:colOff>296956</xdr:colOff>
      <xdr:row>79</xdr:row>
      <xdr:rowOff>103357</xdr:rowOff>
    </xdr:from>
    <xdr:to>
      <xdr:col>16</xdr:col>
      <xdr:colOff>1509384</xdr:colOff>
      <xdr:row>97</xdr:row>
      <xdr:rowOff>100265</xdr:rowOff>
    </xdr:to>
    <xdr:graphicFrame macro="">
      <xdr:nvGraphicFramePr>
        <xdr:cNvPr id="40" name="Gráfico 39">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1180323</xdr:colOff>
      <xdr:row>96</xdr:row>
      <xdr:rowOff>13108</xdr:rowOff>
    </xdr:from>
    <xdr:to>
      <xdr:col>16</xdr:col>
      <xdr:colOff>1226247</xdr:colOff>
      <xdr:row>100</xdr:row>
      <xdr:rowOff>62833</xdr:rowOff>
    </xdr:to>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25659573" y="119048394"/>
          <a:ext cx="3012281"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SIN AVANCE</a:t>
          </a:r>
          <a:endParaRPr lang="es-CO" sz="1800" b="0">
            <a:latin typeface="Arial Narrow" panose="020B0606020202030204" pitchFamily="34" charset="0"/>
          </a:endParaRPr>
        </a:p>
      </xdr:txBody>
    </xdr:sp>
    <xdr:clientData/>
  </xdr:twoCellAnchor>
  <xdr:twoCellAnchor>
    <xdr:from>
      <xdr:col>14</xdr:col>
      <xdr:colOff>573101</xdr:colOff>
      <xdr:row>96</xdr:row>
      <xdr:rowOff>36920</xdr:rowOff>
    </xdr:from>
    <xdr:to>
      <xdr:col>14</xdr:col>
      <xdr:colOff>1275569</xdr:colOff>
      <xdr:row>100</xdr:row>
      <xdr:rowOff>27112</xdr:rowOff>
    </xdr:to>
    <xdr:sp macro="" textlink="$N$62">
      <xdr:nvSpPr>
        <xdr:cNvPr id="42" name="Rectángulo 41">
          <a:extLst>
            <a:ext uri="{FF2B5EF4-FFF2-40B4-BE49-F238E27FC236}">
              <a16:creationId xmlns:a16="http://schemas.microsoft.com/office/drawing/2014/main" id="{00000000-0008-0000-0600-00002A000000}"/>
            </a:ext>
          </a:extLst>
        </xdr:cNvPr>
        <xdr:cNvSpPr/>
      </xdr:nvSpPr>
      <xdr:spPr>
        <a:xfrm>
          <a:off x="25052351" y="119072206"/>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0BC54F3-6BDE-4525-9FE1-276131695F13}" type="TxLink">
            <a:rPr lang="en-US" sz="6000" b="0" i="0" u="none" strike="noStrike">
              <a:solidFill>
                <a:srgbClr val="000000"/>
              </a:solidFill>
              <a:latin typeface="Calibri"/>
              <a:ea typeface="+mn-ea"/>
              <a:cs typeface="Calibri"/>
            </a:rPr>
            <a:pPr marL="0" indent="0" algn="r"/>
            <a:t>0</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15</xdr:col>
      <xdr:colOff>1306287</xdr:colOff>
      <xdr:row>71</xdr:row>
      <xdr:rowOff>61133</xdr:rowOff>
    </xdr:from>
    <xdr:to>
      <xdr:col>16</xdr:col>
      <xdr:colOff>1312691</xdr:colOff>
      <xdr:row>75</xdr:row>
      <xdr:rowOff>76341</xdr:rowOff>
    </xdr:to>
    <xdr:sp macro="" textlink="$R$60">
      <xdr:nvSpPr>
        <xdr:cNvPr id="43" name="Rectángulo 42">
          <a:extLst>
            <a:ext uri="{FF2B5EF4-FFF2-40B4-BE49-F238E27FC236}">
              <a16:creationId xmlns:a16="http://schemas.microsoft.com/office/drawing/2014/main" id="{00000000-0008-0000-0600-00002B000000}"/>
            </a:ext>
          </a:extLst>
        </xdr:cNvPr>
        <xdr:cNvSpPr/>
      </xdr:nvSpPr>
      <xdr:spPr>
        <a:xfrm>
          <a:off x="27268716" y="113381419"/>
          <a:ext cx="1489582" cy="9813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0F4338-875F-4B95-8E53-0C8FFAFD9B7D}" type="TxLink">
            <a:rPr lang="en-US" sz="4000" b="0" i="0" u="none" strike="noStrike">
              <a:solidFill>
                <a:srgbClr val="000000"/>
              </a:solidFill>
              <a:latin typeface="Calibri"/>
              <a:cs typeface="Calibri"/>
            </a:rPr>
            <a:pPr algn="ctr"/>
            <a:t>88,2%</a:t>
          </a:fld>
          <a:endParaRPr lang="es-CO" sz="192900" b="1">
            <a:solidFill>
              <a:schemeClr val="tx1"/>
            </a:solidFill>
            <a:latin typeface="Arial Narrow" panose="020B0606020202030204" pitchFamily="34" charset="0"/>
          </a:endParaRPr>
        </a:p>
      </xdr:txBody>
    </xdr:sp>
    <xdr:clientData/>
  </xdr:twoCellAnchor>
  <xdr:twoCellAnchor>
    <xdr:from>
      <xdr:col>17</xdr:col>
      <xdr:colOff>479650</xdr:colOff>
      <xdr:row>71</xdr:row>
      <xdr:rowOff>40822</xdr:rowOff>
    </xdr:from>
    <xdr:to>
      <xdr:col>17</xdr:col>
      <xdr:colOff>1967932</xdr:colOff>
      <xdr:row>75</xdr:row>
      <xdr:rowOff>8405</xdr:rowOff>
    </xdr:to>
    <xdr:sp macro="" textlink="$R$63">
      <xdr:nvSpPr>
        <xdr:cNvPr id="44" name="Rectángulo 43">
          <a:extLst>
            <a:ext uri="{FF2B5EF4-FFF2-40B4-BE49-F238E27FC236}">
              <a16:creationId xmlns:a16="http://schemas.microsoft.com/office/drawing/2014/main" id="{00000000-0008-0000-0600-00002C000000}"/>
            </a:ext>
          </a:extLst>
        </xdr:cNvPr>
        <xdr:cNvSpPr/>
      </xdr:nvSpPr>
      <xdr:spPr>
        <a:xfrm>
          <a:off x="31163757" y="113361108"/>
          <a:ext cx="1488282" cy="9336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84F6533-C82E-4006-9D6A-F40F56ECBAB9}" type="TxLink">
            <a:rPr lang="en-US" sz="4000" b="0" i="0" u="none" strike="noStrike">
              <a:solidFill>
                <a:srgbClr val="000000"/>
              </a:solidFill>
              <a:latin typeface="Calibri"/>
              <a:ea typeface="+mn-ea"/>
              <a:cs typeface="Calibri"/>
            </a:rPr>
            <a:pPr marL="0" indent="0" algn="ctr"/>
            <a:t>2,9%</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twoCellAnchor>
    <xdr:from>
      <xdr:col>16</xdr:col>
      <xdr:colOff>1796643</xdr:colOff>
      <xdr:row>86</xdr:row>
      <xdr:rowOff>14508</xdr:rowOff>
    </xdr:from>
    <xdr:to>
      <xdr:col>16</xdr:col>
      <xdr:colOff>3211087</xdr:colOff>
      <xdr:row>91</xdr:row>
      <xdr:rowOff>61733</xdr:rowOff>
    </xdr:to>
    <xdr:sp macro="" textlink="$R$61">
      <xdr:nvSpPr>
        <xdr:cNvPr id="45" name="Rectángulo 44">
          <a:extLst>
            <a:ext uri="{FF2B5EF4-FFF2-40B4-BE49-F238E27FC236}">
              <a16:creationId xmlns:a16="http://schemas.microsoft.com/office/drawing/2014/main" id="{00000000-0008-0000-0600-00002D000000}"/>
            </a:ext>
          </a:extLst>
        </xdr:cNvPr>
        <xdr:cNvSpPr/>
      </xdr:nvSpPr>
      <xdr:spPr>
        <a:xfrm>
          <a:off x="29242250" y="117144794"/>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14</xdr:col>
      <xdr:colOff>908177</xdr:colOff>
      <xdr:row>86</xdr:row>
      <xdr:rowOff>14509</xdr:rowOff>
    </xdr:from>
    <xdr:to>
      <xdr:col>15</xdr:col>
      <xdr:colOff>841843</xdr:colOff>
      <xdr:row>91</xdr:row>
      <xdr:rowOff>61734</xdr:rowOff>
    </xdr:to>
    <xdr:sp macro="" textlink="$R$62">
      <xdr:nvSpPr>
        <xdr:cNvPr id="46" name="Rectángulo 45">
          <a:extLst>
            <a:ext uri="{FF2B5EF4-FFF2-40B4-BE49-F238E27FC236}">
              <a16:creationId xmlns:a16="http://schemas.microsoft.com/office/drawing/2014/main" id="{00000000-0008-0000-0600-00002E000000}"/>
            </a:ext>
          </a:extLst>
        </xdr:cNvPr>
        <xdr:cNvSpPr/>
      </xdr:nvSpPr>
      <xdr:spPr>
        <a:xfrm>
          <a:off x="25387427" y="117144795"/>
          <a:ext cx="1416845"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A3E933B-F315-450B-925C-77FBF636B1E7}"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13</xdr:col>
      <xdr:colOff>830036</xdr:colOff>
      <xdr:row>71</xdr:row>
      <xdr:rowOff>192901</xdr:rowOff>
    </xdr:from>
    <xdr:to>
      <xdr:col>14</xdr:col>
      <xdr:colOff>571500</xdr:colOff>
      <xdr:row>75</xdr:row>
      <xdr:rowOff>29615</xdr:rowOff>
    </xdr:to>
    <xdr:sp macro="" textlink="$R$59">
      <xdr:nvSpPr>
        <xdr:cNvPr id="47" name="Rectángulo 46">
          <a:extLst>
            <a:ext uri="{FF2B5EF4-FFF2-40B4-BE49-F238E27FC236}">
              <a16:creationId xmlns:a16="http://schemas.microsoft.com/office/drawing/2014/main" id="{00000000-0008-0000-0600-00002F000000}"/>
            </a:ext>
          </a:extLst>
        </xdr:cNvPr>
        <xdr:cNvSpPr/>
      </xdr:nvSpPr>
      <xdr:spPr>
        <a:xfrm>
          <a:off x="23826107" y="113513187"/>
          <a:ext cx="1224643" cy="8028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69E6751-5AC5-4D1E-9A86-728F72F527A5}" type="TxLink">
            <a:rPr lang="en-US" sz="4000" b="0" i="0" u="none" strike="noStrike">
              <a:solidFill>
                <a:srgbClr val="000000"/>
              </a:solidFill>
              <a:latin typeface="Calibri"/>
              <a:ea typeface="+mn-ea"/>
              <a:cs typeface="Calibri"/>
            </a:rPr>
            <a:pPr marL="0" indent="0" algn="ctr"/>
            <a:t>8,8%</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1</xdr:row>
      <xdr:rowOff>180974</xdr:rowOff>
    </xdr:from>
    <xdr:to>
      <xdr:col>2</xdr:col>
      <xdr:colOff>198437</xdr:colOff>
      <xdr:row>4</xdr:row>
      <xdr:rowOff>125556</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419099"/>
          <a:ext cx="1055687" cy="506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1614487</xdr:colOff>
      <xdr:row>141</xdr:row>
      <xdr:rowOff>19050</xdr:rowOff>
    </xdr:from>
    <xdr:to>
      <xdr:col>5</xdr:col>
      <xdr:colOff>2767012</xdr:colOff>
      <xdr:row>155</xdr:row>
      <xdr:rowOff>95250</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583406</xdr:colOff>
      <xdr:row>65</xdr:row>
      <xdr:rowOff>1</xdr:rowOff>
    </xdr:from>
    <xdr:to>
      <xdr:col>16</xdr:col>
      <xdr:colOff>2581254</xdr:colOff>
      <xdr:row>77</xdr:row>
      <xdr:rowOff>46926</xdr:rowOff>
    </xdr:to>
    <xdr:graphicFrame macro="">
      <xdr:nvGraphicFramePr>
        <xdr:cNvPr id="28" name="Gráfico 27">
          <a:extLst>
            <a:ext uri="{FF2B5EF4-FFF2-40B4-BE49-F238E27FC236}">
              <a16:creationId xmlns:a16="http://schemas.microsoft.com/office/drawing/2014/main" id="{19197F4E-C8F3-4477-861C-C89D2EF5E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125639</xdr:colOff>
      <xdr:row>1</xdr:row>
      <xdr:rowOff>35529</xdr:rowOff>
    </xdr:from>
    <xdr:to>
      <xdr:col>1</xdr:col>
      <xdr:colOff>1213756</xdr:colOff>
      <xdr:row>4</xdr:row>
      <xdr:rowOff>69395</xdr:rowOff>
    </xdr:to>
    <xdr:pic>
      <xdr:nvPicPr>
        <xdr:cNvPr id="2" name="3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764" y="264129"/>
          <a:ext cx="1088117" cy="719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67</xdr:row>
      <xdr:rowOff>11907</xdr:rowOff>
    </xdr:from>
    <xdr:to>
      <xdr:col>12</xdr:col>
      <xdr:colOff>6691303</xdr:colOff>
      <xdr:row>75</xdr:row>
      <xdr:rowOff>226217</xdr:rowOff>
    </xdr:to>
    <xdr:sp macro="" textlink="$G$63">
      <xdr:nvSpPr>
        <xdr:cNvPr id="3" name="Rectángulo 2">
          <a:extLst>
            <a:ext uri="{FF2B5EF4-FFF2-40B4-BE49-F238E27FC236}">
              <a16:creationId xmlns:a16="http://schemas.microsoft.com/office/drawing/2014/main" id="{00000000-0008-0000-0800-000003000000}"/>
            </a:ext>
          </a:extLst>
        </xdr:cNvPr>
        <xdr:cNvSpPr/>
      </xdr:nvSpPr>
      <xdr:spPr>
        <a:xfrm>
          <a:off x="22990960" y="114835782"/>
          <a:ext cx="7143" cy="19478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0</a:t>
          </a:fld>
          <a:endParaRPr lang="es-CO" sz="4400" b="1">
            <a:latin typeface="Arial Narrow" panose="020B0606020202030204" pitchFamily="34" charset="0"/>
          </a:endParaRPr>
        </a:p>
      </xdr:txBody>
    </xdr:sp>
    <xdr:clientData/>
  </xdr:twoCellAnchor>
  <xdr:twoCellAnchor>
    <xdr:from>
      <xdr:col>12</xdr:col>
      <xdr:colOff>2393160</xdr:colOff>
      <xdr:row>67</xdr:row>
      <xdr:rowOff>47626</xdr:rowOff>
    </xdr:from>
    <xdr:to>
      <xdr:col>12</xdr:col>
      <xdr:colOff>5405441</xdr:colOff>
      <xdr:row>75</xdr:row>
      <xdr:rowOff>321469</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22995735" y="114871501"/>
          <a:ext cx="0" cy="200739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77</xdr:row>
      <xdr:rowOff>27215</xdr:rowOff>
    </xdr:from>
    <xdr:to>
      <xdr:col>12</xdr:col>
      <xdr:colOff>5521880</xdr:colOff>
      <xdr:row>79</xdr:row>
      <xdr:rowOff>151287</xdr:rowOff>
    </xdr:to>
    <xdr:sp macro="" textlink="$Q$64">
      <xdr:nvSpPr>
        <xdr:cNvPr id="5" name="Rectángulo 4">
          <a:extLst>
            <a:ext uri="{FF2B5EF4-FFF2-40B4-BE49-F238E27FC236}">
              <a16:creationId xmlns:a16="http://schemas.microsoft.com/office/drawing/2014/main" id="{00000000-0008-0000-0800-000005000000}"/>
            </a:ext>
          </a:extLst>
        </xdr:cNvPr>
        <xdr:cNvSpPr/>
      </xdr:nvSpPr>
      <xdr:spPr>
        <a:xfrm>
          <a:off x="22990730" y="117499040"/>
          <a:ext cx="0" cy="71462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100,00%</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78</xdr:row>
      <xdr:rowOff>381154</xdr:rowOff>
    </xdr:from>
    <xdr:to>
      <xdr:col>12</xdr:col>
      <xdr:colOff>3803197</xdr:colOff>
      <xdr:row>82</xdr:row>
      <xdr:rowOff>71213</xdr:rowOff>
    </xdr:to>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22996072" y="118062529"/>
          <a:ext cx="0" cy="64255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16</xdr:col>
      <xdr:colOff>1932912</xdr:colOff>
      <xdr:row>64</xdr:row>
      <xdr:rowOff>132673</xdr:rowOff>
    </xdr:from>
    <xdr:to>
      <xdr:col>17</xdr:col>
      <xdr:colOff>3668822</xdr:colOff>
      <xdr:row>76</xdr:row>
      <xdr:rowOff>334379</xdr:rowOff>
    </xdr:to>
    <xdr:graphicFrame macro="">
      <xdr:nvGraphicFramePr>
        <xdr:cNvPr id="7" name="Gráfico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905868</xdr:colOff>
      <xdr:row>76</xdr:row>
      <xdr:rowOff>331578</xdr:rowOff>
    </xdr:from>
    <xdr:to>
      <xdr:col>18</xdr:col>
      <xdr:colOff>220908</xdr:colOff>
      <xdr:row>80</xdr:row>
      <xdr:rowOff>6707</xdr:rowOff>
    </xdr:to>
    <xdr:sp macro="" textlink="">
      <xdr:nvSpPr>
        <xdr:cNvPr id="9" name="CuadroTexto 8">
          <a:extLst>
            <a:ext uri="{FF2B5EF4-FFF2-40B4-BE49-F238E27FC236}">
              <a16:creationId xmlns:a16="http://schemas.microsoft.com/office/drawing/2014/main" id="{00000000-0008-0000-0800-000009000000}"/>
            </a:ext>
          </a:extLst>
        </xdr:cNvPr>
        <xdr:cNvSpPr txBox="1"/>
      </xdr:nvSpPr>
      <xdr:spPr>
        <a:xfrm>
          <a:off x="31595418" y="117460503"/>
          <a:ext cx="3010740" cy="7990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NO INICIADAS</a:t>
          </a:r>
          <a:endParaRPr lang="es-CO" sz="1800" b="0">
            <a:latin typeface="Arial Narrow" panose="020B0606020202030204" pitchFamily="34" charset="0"/>
          </a:endParaRPr>
        </a:p>
      </xdr:txBody>
    </xdr:sp>
    <xdr:clientData/>
  </xdr:twoCellAnchor>
  <xdr:twoCellAnchor>
    <xdr:from>
      <xdr:col>17</xdr:col>
      <xdr:colOff>298646</xdr:colOff>
      <xdr:row>77</xdr:row>
      <xdr:rowOff>15212</xdr:rowOff>
    </xdr:from>
    <xdr:to>
      <xdr:col>17</xdr:col>
      <xdr:colOff>1001114</xdr:colOff>
      <xdr:row>79</xdr:row>
      <xdr:rowOff>161486</xdr:rowOff>
    </xdr:to>
    <xdr:sp macro="" textlink="$N$63">
      <xdr:nvSpPr>
        <xdr:cNvPr id="10" name="Rectángulo 9">
          <a:extLst>
            <a:ext uri="{FF2B5EF4-FFF2-40B4-BE49-F238E27FC236}">
              <a16:creationId xmlns:a16="http://schemas.microsoft.com/office/drawing/2014/main" id="{00000000-0008-0000-0800-00000A000000}"/>
            </a:ext>
          </a:extLst>
        </xdr:cNvPr>
        <xdr:cNvSpPr/>
      </xdr:nvSpPr>
      <xdr:spPr>
        <a:xfrm>
          <a:off x="30988196" y="117487037"/>
          <a:ext cx="702468" cy="736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FF243D7-CAE3-4C1D-B531-927CEF108139}" type="TxLink">
            <a:rPr lang="en-US" sz="6000" b="0" i="0" u="none" strike="noStrike">
              <a:solidFill>
                <a:srgbClr val="000000"/>
              </a:solidFill>
              <a:latin typeface="Calibri"/>
              <a:cs typeface="Calibri"/>
            </a:rPr>
            <a:pPr algn="r"/>
            <a:t>0</a:t>
          </a:fld>
          <a:endParaRPr lang="es-CO" sz="23900" b="1">
            <a:latin typeface="Arial Narrow" panose="020B0606020202030204" pitchFamily="34" charset="0"/>
          </a:endParaRPr>
        </a:p>
      </xdr:txBody>
    </xdr:sp>
    <xdr:clientData/>
  </xdr:twoCellAnchor>
  <xdr:twoCellAnchor>
    <xdr:from>
      <xdr:col>16</xdr:col>
      <xdr:colOff>212815</xdr:colOff>
      <xdr:row>77</xdr:row>
      <xdr:rowOff>17311</xdr:rowOff>
    </xdr:from>
    <xdr:to>
      <xdr:col>16</xdr:col>
      <xdr:colOff>3225096</xdr:colOff>
      <xdr:row>80</xdr:row>
      <xdr:rowOff>32618</xdr:rowOff>
    </xdr:to>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27663865" y="117489136"/>
          <a:ext cx="3012281" cy="79635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15</xdr:col>
      <xdr:colOff>748391</xdr:colOff>
      <xdr:row>77</xdr:row>
      <xdr:rowOff>41123</xdr:rowOff>
    </xdr:from>
    <xdr:to>
      <xdr:col>16</xdr:col>
      <xdr:colOff>308061</xdr:colOff>
      <xdr:row>79</xdr:row>
      <xdr:rowOff>187397</xdr:rowOff>
    </xdr:to>
    <xdr:sp macro="" textlink="$N$60">
      <xdr:nvSpPr>
        <xdr:cNvPr id="12" name="Rectángulo 11">
          <a:extLst>
            <a:ext uri="{FF2B5EF4-FFF2-40B4-BE49-F238E27FC236}">
              <a16:creationId xmlns:a16="http://schemas.microsoft.com/office/drawing/2014/main" id="{00000000-0008-0000-0800-00000C000000}"/>
            </a:ext>
          </a:extLst>
        </xdr:cNvPr>
        <xdr:cNvSpPr/>
      </xdr:nvSpPr>
      <xdr:spPr>
        <a:xfrm>
          <a:off x="26713541" y="117512948"/>
          <a:ext cx="1045570" cy="736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F82B830E-8124-452F-B873-4621BE3F7080}" type="TxLink">
            <a:rPr lang="en-US" sz="6000" b="0" i="0" u="none" strike="noStrike">
              <a:solidFill>
                <a:srgbClr val="000000"/>
              </a:solidFill>
              <a:latin typeface="Calibri"/>
              <a:cs typeface="Calibri"/>
            </a:rPr>
            <a:pPr algn="r"/>
            <a:t>0</a:t>
          </a:fld>
          <a:endParaRPr lang="es-CO" sz="23900" b="1">
            <a:latin typeface="Arial Narrow" panose="020B0606020202030204" pitchFamily="34" charset="0"/>
          </a:endParaRPr>
        </a:p>
      </xdr:txBody>
    </xdr:sp>
    <xdr:clientData/>
  </xdr:twoCellAnchor>
  <xdr:twoCellAnchor>
    <xdr:from>
      <xdr:col>13</xdr:col>
      <xdr:colOff>660441</xdr:colOff>
      <xdr:row>77</xdr:row>
      <xdr:rowOff>41127</xdr:rowOff>
    </xdr:from>
    <xdr:to>
      <xdr:col>15</xdr:col>
      <xdr:colOff>707064</xdr:colOff>
      <xdr:row>80</xdr:row>
      <xdr:rowOff>56434</xdr:rowOff>
    </xdr:to>
    <xdr:sp macro="" textlink="">
      <xdr:nvSpPr>
        <xdr:cNvPr id="13" name="CuadroTexto 12">
          <a:extLst>
            <a:ext uri="{FF2B5EF4-FFF2-40B4-BE49-F238E27FC236}">
              <a16:creationId xmlns:a16="http://schemas.microsoft.com/office/drawing/2014/main" id="{00000000-0008-0000-0800-00000D000000}"/>
            </a:ext>
          </a:extLst>
        </xdr:cNvPr>
        <xdr:cNvSpPr txBox="1"/>
      </xdr:nvSpPr>
      <xdr:spPr>
        <a:xfrm>
          <a:off x="23653791" y="117512952"/>
          <a:ext cx="3018423" cy="79635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FINALIZADAS</a:t>
          </a:r>
          <a:endParaRPr lang="es-CO" sz="1800" b="0">
            <a:latin typeface="Arial Narrow" panose="020B0606020202030204" pitchFamily="34" charset="0"/>
          </a:endParaRPr>
        </a:p>
      </xdr:txBody>
    </xdr:sp>
    <xdr:clientData/>
  </xdr:twoCellAnchor>
  <xdr:twoCellAnchor>
    <xdr:from>
      <xdr:col>12</xdr:col>
      <xdr:colOff>222250</xdr:colOff>
      <xdr:row>76</xdr:row>
      <xdr:rowOff>280421</xdr:rowOff>
    </xdr:from>
    <xdr:to>
      <xdr:col>13</xdr:col>
      <xdr:colOff>422312</xdr:colOff>
      <xdr:row>79</xdr:row>
      <xdr:rowOff>81414</xdr:rowOff>
    </xdr:to>
    <xdr:sp macro="" textlink="$N$59">
      <xdr:nvSpPr>
        <xdr:cNvPr id="14" name="Rectángulo 13">
          <a:extLst>
            <a:ext uri="{FF2B5EF4-FFF2-40B4-BE49-F238E27FC236}">
              <a16:creationId xmlns:a16="http://schemas.microsoft.com/office/drawing/2014/main" id="{00000000-0008-0000-0800-00000E000000}"/>
            </a:ext>
          </a:extLst>
        </xdr:cNvPr>
        <xdr:cNvSpPr/>
      </xdr:nvSpPr>
      <xdr:spPr>
        <a:xfrm>
          <a:off x="23618031" y="102424140"/>
          <a:ext cx="1688344" cy="74158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6000" b="0" i="0" u="none" strike="noStrike">
              <a:solidFill>
                <a:srgbClr val="000000"/>
              </a:solidFill>
              <a:latin typeface="Calibri"/>
              <a:ea typeface="+mn-ea"/>
              <a:cs typeface="Calibri"/>
            </a:rPr>
            <a:pPr marL="0" indent="0" algn="r"/>
            <a:t>34</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11</xdr:col>
      <xdr:colOff>7665922</xdr:colOff>
      <xdr:row>63</xdr:row>
      <xdr:rowOff>32218</xdr:rowOff>
    </xdr:from>
    <xdr:to>
      <xdr:col>16</xdr:col>
      <xdr:colOff>83344</xdr:colOff>
      <xdr:row>78</xdr:row>
      <xdr:rowOff>142877</xdr:rowOff>
    </xdr:to>
    <xdr:graphicFrame macro="">
      <xdr:nvGraphicFramePr>
        <xdr:cNvPr id="15" name="Gráfico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1185421</xdr:colOff>
      <xdr:row>79</xdr:row>
      <xdr:rowOff>103356</xdr:rowOff>
    </xdr:from>
    <xdr:to>
      <xdr:col>17</xdr:col>
      <xdr:colOff>2123306</xdr:colOff>
      <xdr:row>97</xdr:row>
      <xdr:rowOff>100264</xdr:rowOff>
    </xdr:to>
    <xdr:graphicFrame macro="">
      <xdr:nvGraphicFramePr>
        <xdr:cNvPr id="16" name="Gráfico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1878284</xdr:colOff>
      <xdr:row>86</xdr:row>
      <xdr:rowOff>12107</xdr:rowOff>
    </xdr:from>
    <xdr:to>
      <xdr:col>17</xdr:col>
      <xdr:colOff>54228</xdr:colOff>
      <xdr:row>91</xdr:row>
      <xdr:rowOff>59332</xdr:rowOff>
    </xdr:to>
    <xdr:sp macro="" textlink="$R$61">
      <xdr:nvSpPr>
        <xdr:cNvPr id="17" name="Rectángulo 16">
          <a:extLst>
            <a:ext uri="{FF2B5EF4-FFF2-40B4-BE49-F238E27FC236}">
              <a16:creationId xmlns:a16="http://schemas.microsoft.com/office/drawing/2014/main" id="{00000000-0008-0000-0800-000011000000}"/>
            </a:ext>
          </a:extLst>
        </xdr:cNvPr>
        <xdr:cNvSpPr/>
      </xdr:nvSpPr>
      <xdr:spPr>
        <a:xfrm>
          <a:off x="29329334" y="119407982"/>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16</xdr:col>
      <xdr:colOff>2068789</xdr:colOff>
      <xdr:row>96</xdr:row>
      <xdr:rowOff>13107</xdr:rowOff>
    </xdr:from>
    <xdr:to>
      <xdr:col>17</xdr:col>
      <xdr:colOff>1840169</xdr:colOff>
      <xdr:row>100</xdr:row>
      <xdr:rowOff>62832</xdr:rowOff>
    </xdr:to>
    <xdr:sp macro="" textlink="">
      <xdr:nvSpPr>
        <xdr:cNvPr id="18" name="CuadroTexto 17">
          <a:extLst>
            <a:ext uri="{FF2B5EF4-FFF2-40B4-BE49-F238E27FC236}">
              <a16:creationId xmlns:a16="http://schemas.microsoft.com/office/drawing/2014/main" id="{00000000-0008-0000-0800-000012000000}"/>
            </a:ext>
          </a:extLst>
        </xdr:cNvPr>
        <xdr:cNvSpPr txBox="1"/>
      </xdr:nvSpPr>
      <xdr:spPr>
        <a:xfrm>
          <a:off x="29519839" y="121313982"/>
          <a:ext cx="3009880"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CON AVANCE</a:t>
          </a:r>
          <a:endParaRPr lang="es-CO" sz="1800" b="0">
            <a:latin typeface="Arial Narrow" panose="020B0606020202030204" pitchFamily="34" charset="0"/>
          </a:endParaRPr>
        </a:p>
      </xdr:txBody>
    </xdr:sp>
    <xdr:clientData/>
  </xdr:twoCellAnchor>
  <xdr:twoCellAnchor>
    <xdr:from>
      <xdr:col>16</xdr:col>
      <xdr:colOff>1461567</xdr:colOff>
      <xdr:row>96</xdr:row>
      <xdr:rowOff>36919</xdr:rowOff>
    </xdr:from>
    <xdr:to>
      <xdr:col>16</xdr:col>
      <xdr:colOff>2164035</xdr:colOff>
      <xdr:row>100</xdr:row>
      <xdr:rowOff>27111</xdr:rowOff>
    </xdr:to>
    <xdr:sp macro="" textlink="$N$61">
      <xdr:nvSpPr>
        <xdr:cNvPr id="19" name="Rectángulo 18">
          <a:extLst>
            <a:ext uri="{FF2B5EF4-FFF2-40B4-BE49-F238E27FC236}">
              <a16:creationId xmlns:a16="http://schemas.microsoft.com/office/drawing/2014/main" id="{00000000-0008-0000-0800-000013000000}"/>
            </a:ext>
          </a:extLst>
        </xdr:cNvPr>
        <xdr:cNvSpPr/>
      </xdr:nvSpPr>
      <xdr:spPr>
        <a:xfrm>
          <a:off x="28912617" y="121337794"/>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07B92CE-2E97-4DD0-BAAF-878AA9C30341}" type="TxLink">
            <a:rPr lang="en-US" sz="6000" b="0" i="0" u="none" strike="noStrike">
              <a:solidFill>
                <a:srgbClr val="000000"/>
              </a:solidFill>
              <a:latin typeface="Calibri"/>
              <a:ea typeface="+mn-ea"/>
              <a:cs typeface="Calibri"/>
            </a:rPr>
            <a:pPr marL="0" indent="0" algn="ctr"/>
            <a:t>0</a:t>
          </a:fld>
          <a:endParaRPr lang="es-CO" sz="19900" b="0" i="0" u="none" strike="noStrike">
            <a:solidFill>
              <a:schemeClr val="tx1"/>
            </a:solidFill>
            <a:latin typeface="Arial Narrow" panose="020B0606020202030204" pitchFamily="34" charset="0"/>
            <a:ea typeface="+mn-ea"/>
            <a:cs typeface="Arial"/>
          </a:endParaRPr>
        </a:p>
      </xdr:txBody>
    </xdr:sp>
    <xdr:clientData/>
  </xdr:twoCellAnchor>
  <xdr:twoCellAnchor>
    <xdr:from>
      <xdr:col>13</xdr:col>
      <xdr:colOff>296956</xdr:colOff>
      <xdr:row>79</xdr:row>
      <xdr:rowOff>103357</xdr:rowOff>
    </xdr:from>
    <xdr:to>
      <xdr:col>16</xdr:col>
      <xdr:colOff>1509384</xdr:colOff>
      <xdr:row>97</xdr:row>
      <xdr:rowOff>100265</xdr:rowOff>
    </xdr:to>
    <xdr:graphicFrame macro="">
      <xdr:nvGraphicFramePr>
        <xdr:cNvPr id="20" name="Gráfico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1180323</xdr:colOff>
      <xdr:row>96</xdr:row>
      <xdr:rowOff>13108</xdr:rowOff>
    </xdr:from>
    <xdr:to>
      <xdr:col>16</xdr:col>
      <xdr:colOff>1226247</xdr:colOff>
      <xdr:row>100</xdr:row>
      <xdr:rowOff>62833</xdr:rowOff>
    </xdr:to>
    <xdr:sp macro="" textlink="">
      <xdr:nvSpPr>
        <xdr:cNvPr id="21" name="CuadroTexto 20">
          <a:extLst>
            <a:ext uri="{FF2B5EF4-FFF2-40B4-BE49-F238E27FC236}">
              <a16:creationId xmlns:a16="http://schemas.microsoft.com/office/drawing/2014/main" id="{00000000-0008-0000-0800-000015000000}"/>
            </a:ext>
          </a:extLst>
        </xdr:cNvPr>
        <xdr:cNvSpPr txBox="1"/>
      </xdr:nvSpPr>
      <xdr:spPr>
        <a:xfrm>
          <a:off x="25659573" y="121313983"/>
          <a:ext cx="3017724"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SIN AVANCE</a:t>
          </a:r>
          <a:endParaRPr lang="es-CO" sz="1800" b="0">
            <a:latin typeface="Arial Narrow" panose="020B0606020202030204" pitchFamily="34" charset="0"/>
          </a:endParaRPr>
        </a:p>
      </xdr:txBody>
    </xdr:sp>
    <xdr:clientData/>
  </xdr:twoCellAnchor>
  <xdr:twoCellAnchor>
    <xdr:from>
      <xdr:col>14</xdr:col>
      <xdr:colOff>573101</xdr:colOff>
      <xdr:row>96</xdr:row>
      <xdr:rowOff>36920</xdr:rowOff>
    </xdr:from>
    <xdr:to>
      <xdr:col>14</xdr:col>
      <xdr:colOff>1275569</xdr:colOff>
      <xdr:row>100</xdr:row>
      <xdr:rowOff>27112</xdr:rowOff>
    </xdr:to>
    <xdr:sp macro="" textlink="$N$62">
      <xdr:nvSpPr>
        <xdr:cNvPr id="22" name="Rectángulo 21">
          <a:extLst>
            <a:ext uri="{FF2B5EF4-FFF2-40B4-BE49-F238E27FC236}">
              <a16:creationId xmlns:a16="http://schemas.microsoft.com/office/drawing/2014/main" id="{00000000-0008-0000-0800-000016000000}"/>
            </a:ext>
          </a:extLst>
        </xdr:cNvPr>
        <xdr:cNvSpPr/>
      </xdr:nvSpPr>
      <xdr:spPr>
        <a:xfrm>
          <a:off x="25052351" y="121337795"/>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0BC54F3-6BDE-4525-9FE1-276131695F13}" type="TxLink">
            <a:rPr lang="en-US" sz="6000" b="0" i="0" u="none" strike="noStrike">
              <a:solidFill>
                <a:srgbClr val="000000"/>
              </a:solidFill>
              <a:latin typeface="Calibri"/>
              <a:ea typeface="+mn-ea"/>
              <a:cs typeface="Calibri"/>
            </a:rPr>
            <a:pPr marL="0" indent="0" algn="r"/>
            <a:t>0</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15</xdr:col>
      <xdr:colOff>1306287</xdr:colOff>
      <xdr:row>70</xdr:row>
      <xdr:rowOff>156385</xdr:rowOff>
    </xdr:from>
    <xdr:to>
      <xdr:col>16</xdr:col>
      <xdr:colOff>1312691</xdr:colOff>
      <xdr:row>74</xdr:row>
      <xdr:rowOff>195406</xdr:rowOff>
    </xdr:to>
    <xdr:sp macro="" textlink="$R$60">
      <xdr:nvSpPr>
        <xdr:cNvPr id="23" name="Rectángulo 22">
          <a:extLst>
            <a:ext uri="{FF2B5EF4-FFF2-40B4-BE49-F238E27FC236}">
              <a16:creationId xmlns:a16="http://schemas.microsoft.com/office/drawing/2014/main" id="{00000000-0008-0000-0800-000017000000}"/>
            </a:ext>
          </a:extLst>
        </xdr:cNvPr>
        <xdr:cNvSpPr/>
      </xdr:nvSpPr>
      <xdr:spPr>
        <a:xfrm>
          <a:off x="29166912" y="100573698"/>
          <a:ext cx="1494685" cy="9796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0F4338-875F-4B95-8E53-0C8FFAFD9B7D}" type="TxLink">
            <a:rPr lang="en-US" sz="4000" b="0" i="0" u="none" strike="noStrike">
              <a:solidFill>
                <a:srgbClr val="000000"/>
              </a:solidFill>
              <a:latin typeface="Calibri"/>
              <a:cs typeface="Calibri"/>
            </a:rPr>
            <a:pPr algn="ctr"/>
            <a:t>0,0%</a:t>
          </a:fld>
          <a:endParaRPr lang="es-CO" sz="192900" b="1">
            <a:solidFill>
              <a:schemeClr val="tx1"/>
            </a:solidFill>
            <a:latin typeface="Arial Narrow" panose="020B0606020202030204" pitchFamily="34" charset="0"/>
          </a:endParaRPr>
        </a:p>
      </xdr:txBody>
    </xdr:sp>
    <xdr:clientData/>
  </xdr:twoCellAnchor>
  <xdr:twoCellAnchor>
    <xdr:from>
      <xdr:col>17</xdr:col>
      <xdr:colOff>479650</xdr:colOff>
      <xdr:row>70</xdr:row>
      <xdr:rowOff>136074</xdr:rowOff>
    </xdr:from>
    <xdr:to>
      <xdr:col>17</xdr:col>
      <xdr:colOff>1967932</xdr:colOff>
      <xdr:row>74</xdr:row>
      <xdr:rowOff>127470</xdr:rowOff>
    </xdr:to>
    <xdr:sp macro="" textlink="$R$63">
      <xdr:nvSpPr>
        <xdr:cNvPr id="24" name="Rectángulo 23">
          <a:extLst>
            <a:ext uri="{FF2B5EF4-FFF2-40B4-BE49-F238E27FC236}">
              <a16:creationId xmlns:a16="http://schemas.microsoft.com/office/drawing/2014/main" id="{00000000-0008-0000-0800-000018000000}"/>
            </a:ext>
          </a:extLst>
        </xdr:cNvPr>
        <xdr:cNvSpPr/>
      </xdr:nvSpPr>
      <xdr:spPr>
        <a:xfrm>
          <a:off x="33067056" y="100553387"/>
          <a:ext cx="1488282" cy="931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84F6533-C82E-4006-9D6A-F40F56ECBAB9}" type="TxLink">
            <a:rPr lang="en-US" sz="4000" b="0" i="0" u="none" strike="noStrike">
              <a:solidFill>
                <a:srgbClr val="000000"/>
              </a:solidFill>
              <a:latin typeface="Calibri"/>
              <a:ea typeface="+mn-ea"/>
              <a:cs typeface="Calibri"/>
            </a:rPr>
            <a:pPr marL="0" indent="0" algn="ctr"/>
            <a:t>0,0%</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twoCellAnchor>
    <xdr:from>
      <xdr:col>16</xdr:col>
      <xdr:colOff>1796643</xdr:colOff>
      <xdr:row>86</xdr:row>
      <xdr:rowOff>14508</xdr:rowOff>
    </xdr:from>
    <xdr:to>
      <xdr:col>16</xdr:col>
      <xdr:colOff>3211087</xdr:colOff>
      <xdr:row>91</xdr:row>
      <xdr:rowOff>61733</xdr:rowOff>
    </xdr:to>
    <xdr:sp macro="" textlink="$R$61">
      <xdr:nvSpPr>
        <xdr:cNvPr id="25" name="Rectángulo 24">
          <a:extLst>
            <a:ext uri="{FF2B5EF4-FFF2-40B4-BE49-F238E27FC236}">
              <a16:creationId xmlns:a16="http://schemas.microsoft.com/office/drawing/2014/main" id="{00000000-0008-0000-0800-000019000000}"/>
            </a:ext>
          </a:extLst>
        </xdr:cNvPr>
        <xdr:cNvSpPr/>
      </xdr:nvSpPr>
      <xdr:spPr>
        <a:xfrm>
          <a:off x="29247693" y="119410383"/>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14</xdr:col>
      <xdr:colOff>908177</xdr:colOff>
      <xdr:row>86</xdr:row>
      <xdr:rowOff>14509</xdr:rowOff>
    </xdr:from>
    <xdr:to>
      <xdr:col>15</xdr:col>
      <xdr:colOff>841843</xdr:colOff>
      <xdr:row>91</xdr:row>
      <xdr:rowOff>61734</xdr:rowOff>
    </xdr:to>
    <xdr:sp macro="" textlink="$R$62">
      <xdr:nvSpPr>
        <xdr:cNvPr id="26" name="Rectángulo 25">
          <a:extLst>
            <a:ext uri="{FF2B5EF4-FFF2-40B4-BE49-F238E27FC236}">
              <a16:creationId xmlns:a16="http://schemas.microsoft.com/office/drawing/2014/main" id="{00000000-0008-0000-0800-00001A000000}"/>
            </a:ext>
          </a:extLst>
        </xdr:cNvPr>
        <xdr:cNvSpPr/>
      </xdr:nvSpPr>
      <xdr:spPr>
        <a:xfrm>
          <a:off x="25387427" y="119410384"/>
          <a:ext cx="1419566"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A3E933B-F315-450B-925C-77FBF636B1E7}"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13</xdr:col>
      <xdr:colOff>830036</xdr:colOff>
      <xdr:row>71</xdr:row>
      <xdr:rowOff>97653</xdr:rowOff>
    </xdr:from>
    <xdr:to>
      <xdr:col>14</xdr:col>
      <xdr:colOff>571500</xdr:colOff>
      <xdr:row>74</xdr:row>
      <xdr:rowOff>148680</xdr:rowOff>
    </xdr:to>
    <xdr:sp macro="" textlink="$R$59">
      <xdr:nvSpPr>
        <xdr:cNvPr id="27" name="Rectángulo 26">
          <a:extLst>
            <a:ext uri="{FF2B5EF4-FFF2-40B4-BE49-F238E27FC236}">
              <a16:creationId xmlns:a16="http://schemas.microsoft.com/office/drawing/2014/main" id="{00000000-0008-0000-0800-00001B000000}"/>
            </a:ext>
          </a:extLst>
        </xdr:cNvPr>
        <xdr:cNvSpPr/>
      </xdr:nvSpPr>
      <xdr:spPr>
        <a:xfrm>
          <a:off x="25714099" y="100705466"/>
          <a:ext cx="1229745" cy="8011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0" i="0" u="none" strike="noStrike">
              <a:solidFill>
                <a:srgbClr val="000000"/>
              </a:solidFill>
              <a:latin typeface="Calibri"/>
              <a:ea typeface="+mn-ea"/>
              <a:cs typeface="Calibri"/>
            </a:rPr>
            <a:t>100%</a:t>
          </a:r>
          <a:endParaRPr lang="es-CO" sz="85700" b="1" i="0" u="none" strike="noStrike">
            <a:solidFill>
              <a:schemeClr val="tx1"/>
            </a:solidFill>
            <a:latin typeface="Arial Narrow" panose="020B0606020202030204" pitchFamily="34" charset="0"/>
            <a:ea typeface="+mn-ea"/>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M\5.%20CORTE%20AL%2031%20DE%20DICIEMBRE%20ALCANCE%20J\4.%20INFORME\3.%20CONSOLIDADO%20PACTO%20AL%2031%20DICIEMBRE%20DE%202021-%20DEFINITIV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20UTP\Documents\1.%20TOBON%20LINDO%20OCI\4.%20INFORMES%20DE%20LEY\1.%20PACTO\PACTO%202020\4.%20CORTE%20AL%2031%20DE%20DICIEMBRE\4.%20INFORME\3.%20CONSOLIDADO_PACTO%20al%2031%20de%20diciembre%20d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ntenido "/>
      <sheetName val="Acciones permanentes"/>
      <sheetName val="Plan de Acción"/>
      <sheetName val="Sgto AP ABRIL"/>
      <sheetName val="Sgto PA ABRIL"/>
      <sheetName val="Sgto AP AGOSTO"/>
      <sheetName val="Sgto PA AGOSTO"/>
      <sheetName val="Sgto AP DICIEMBRE"/>
      <sheetName val="Sgto PA DICIEMBRE"/>
      <sheetName val="RESUMEN RESULTADOS"/>
      <sheetName val="ANEXO 1"/>
    </sheetNames>
    <sheetDataSet>
      <sheetData sheetId="0"/>
      <sheetData sheetId="1"/>
      <sheetData sheetId="2"/>
      <sheetData sheetId="3"/>
      <sheetData sheetId="4"/>
      <sheetData sheetId="5"/>
      <sheetData sheetId="6"/>
      <sheetData sheetId="7"/>
      <sheetData sheetId="8">
        <row r="59">
          <cell r="B59" t="str">
            <v>FINALIZADAS</v>
          </cell>
          <cell r="D59">
            <v>0.94285714285714284</v>
          </cell>
          <cell r="E59">
            <v>5.7142857142857162E-2</v>
          </cell>
        </row>
        <row r="60">
          <cell r="B60" t="str">
            <v>EN  PROCESO</v>
          </cell>
          <cell r="D60">
            <v>5.7142857142857141E-2</v>
          </cell>
          <cell r="E60">
            <v>0.94285714285714284</v>
          </cell>
        </row>
        <row r="61">
          <cell r="B61" t="str">
            <v>VENCIDAS CON AVANCE</v>
          </cell>
          <cell r="D61">
            <v>0</v>
          </cell>
          <cell r="E61">
            <v>1</v>
          </cell>
        </row>
        <row r="62">
          <cell r="B62" t="str">
            <v>VENCIDAS SIN AVANCE</v>
          </cell>
          <cell r="D62">
            <v>0</v>
          </cell>
          <cell r="E62">
            <v>1</v>
          </cell>
        </row>
        <row r="63">
          <cell r="B63" t="str">
            <v>NO INICIADAS</v>
          </cell>
          <cell r="D63">
            <v>0</v>
          </cell>
          <cell r="E63">
            <v>1</v>
          </cell>
        </row>
      </sheetData>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ntenido "/>
      <sheetName val="Acciones permanentes"/>
      <sheetName val="Plan de Acción"/>
      <sheetName val="Sgto AP ABRIL"/>
      <sheetName val="Sgto PA ABRIL"/>
      <sheetName val="Sgto AP AGOSTO"/>
      <sheetName val="Sgto PA AGOSTO"/>
      <sheetName val="Sgto AP DICIEMBRE"/>
      <sheetName val="Sgto PA DICIEMBRE"/>
      <sheetName val="RESUMEN RESULTADOS"/>
    </sheetNames>
    <sheetDataSet>
      <sheetData sheetId="0"/>
      <sheetData sheetId="1"/>
      <sheetData sheetId="2"/>
      <sheetData sheetId="3"/>
      <sheetData sheetId="4"/>
      <sheetData sheetId="5"/>
      <sheetData sheetId="6"/>
      <sheetData sheetId="7"/>
      <sheetData sheetId="8">
        <row r="62">
          <cell r="B62" t="str">
            <v>FINALIZADAS</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s://www.utp.edu.co/cms-utp/data/bin/UTP/web/uploads/media/controlinterno/archivos/PACTO/3.%20PACTO_EVAL_OCI%20-%2016-01-2022.xlsx" TargetMode="External"/><Relationship Id="rId1" Type="http://schemas.openxmlformats.org/officeDocument/2006/relationships/hyperlink" Target="https://www2.utp.edu.co/controlinterno/informes/203/seguimiento-pact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media.utp.edu.co/archivos/PACTO%202022%20v2_.pdf" TargetMode="External"/><Relationship Id="rId1" Type="http://schemas.openxmlformats.org/officeDocument/2006/relationships/hyperlink" Target="https://planea.utp.edu.co/oficina-de-planeacion/plan-de-atencion-al-ciudadano-y-transparencia-organizacional.htm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media.utp.edu.co/archivos/PACTO%202022%20v2_.pdf" TargetMode="External"/><Relationship Id="rId1" Type="http://schemas.openxmlformats.org/officeDocument/2006/relationships/hyperlink" Target="https://planea.utp.edu.co/oficina-de-planeacion/plan-de-atencion-al-ciudadano-y-transparencia-organizacional.html"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2.utp.edu.co/vicerrectoria/administrativa/informacion-sobre-matriculas-y-derechos-pecuniario.html" TargetMode="External"/><Relationship Id="rId21" Type="http://schemas.openxmlformats.org/officeDocument/2006/relationships/hyperlink" Target="https://www2.utp.edu.co/gestioncalidad/sin-categoria/186/rectoria" TargetMode="External"/><Relationship Id="rId42" Type="http://schemas.openxmlformats.org/officeDocument/2006/relationships/hyperlink" Target="https://www2.utp.edu.co/meci/gestion-de-riesgos.html" TargetMode="External"/><Relationship Id="rId47" Type="http://schemas.openxmlformats.org/officeDocument/2006/relationships/hyperlink" Target="https://www2.utp.edu.co/vicerrectoria/administrativa/gestion-de-tecnologias/informacion-general-de-interes.html" TargetMode="External"/><Relationship Id="rId63" Type="http://schemas.openxmlformats.org/officeDocument/2006/relationships/hyperlink" Target="https://www2.utp.edu.co/controlinterno/informes/206/auditorias-control-interno" TargetMode="External"/><Relationship Id="rId68" Type="http://schemas.openxmlformats.org/officeDocument/2006/relationships/hyperlink" Target="https://media.utp.edu.co/archivos/PACTO%202022%20v3_.pdf" TargetMode="External"/><Relationship Id="rId7" Type="http://schemas.openxmlformats.org/officeDocument/2006/relationships/hyperlink" Target="http://www.utp.edu.co/institucional/" TargetMode="External"/><Relationship Id="rId2" Type="http://schemas.openxmlformats.org/officeDocument/2006/relationships/hyperlink" Target="http://planea.utp.edu.co/oficina-de-planeacion/plan-de-atencion-al-ciudadano-y-transparencia-organizacional.html" TargetMode="External"/><Relationship Id="rId16" Type="http://schemas.openxmlformats.org/officeDocument/2006/relationships/hyperlink" Target="https://www2.utp.edu.co/gestioncalidad/sin-categoria/43/gestion-de-calidad-iso-9001-2015" TargetMode="External"/><Relationship Id="rId29" Type="http://schemas.openxmlformats.org/officeDocument/2006/relationships/hyperlink" Target="https://www2.utp.edu.co/vicerrectoria/responsabilidad-social/inicio.html" TargetMode="External"/><Relationship Id="rId11" Type="http://schemas.openxmlformats.org/officeDocument/2006/relationships/hyperlink" Target="http://www.utp.edu.co/secretaria/2/reglamento-estudian" TargetMode="External"/><Relationship Id="rId24" Type="http://schemas.openxmlformats.org/officeDocument/2006/relationships/hyperlink" Target="https://www2.utp.edu.co/vicerrectoria/academica/" TargetMode="External"/><Relationship Id="rId32" Type="http://schemas.openxmlformats.org/officeDocument/2006/relationships/hyperlink" Target="https://www.colombiacompra.gov.co/" TargetMode="External"/><Relationship Id="rId37" Type="http://schemas.openxmlformats.org/officeDocument/2006/relationships/hyperlink" Target="https://www2.utp.edu.co/meci/plan-de-manejo-de-riesgos.html" TargetMode="External"/><Relationship Id="rId40" Type="http://schemas.openxmlformats.org/officeDocument/2006/relationships/hyperlink" Target="http://www.utp.edu.co/secretaria/articulosfiltro/2017/3&#205;tems:Consejo%20SuperiorConsejo%20Acad&#233;mico" TargetMode="External"/><Relationship Id="rId45" Type="http://schemas.openxmlformats.org/officeDocument/2006/relationships/hyperlink" Target="http://www.utp.edu.co/utprindecuentas/reglamento-de-audiencia.html" TargetMode="External"/><Relationship Id="rId53" Type="http://schemas.openxmlformats.org/officeDocument/2006/relationships/hyperlink" Target="https://www2.utp.edu.co/secretaria/29/estatuto-contratacion" TargetMode="External"/><Relationship Id="rId58" Type="http://schemas.openxmlformats.org/officeDocument/2006/relationships/hyperlink" Target="https://www2.utp.edu.co/gestioncalidad/documentos-procesos/4/1/Rectoria" TargetMode="External"/><Relationship Id="rId66" Type="http://schemas.openxmlformats.org/officeDocument/2006/relationships/hyperlink" Target="https://www2.utp.edu.co/contratacion/sitio/5/plan-de-compras" TargetMode="External"/><Relationship Id="rId5" Type="http://schemas.openxmlformats.org/officeDocument/2006/relationships/hyperlink" Target="https://www2.utp.edu.co/atencionalciudadano/transparencia-y-acceso-a-informacion-publica.html" TargetMode="External"/><Relationship Id="rId61" Type="http://schemas.openxmlformats.org/officeDocument/2006/relationships/hyperlink" Target="https://www2.utp.edu.co/gestioncalidad/" TargetMode="External"/><Relationship Id="rId19" Type="http://schemas.openxmlformats.org/officeDocument/2006/relationships/hyperlink" Target="https://www2.utp.edu.co/gestioncalidad/documentos-procesos/4/1/Control-Interno" TargetMode="External"/><Relationship Id="rId14" Type="http://schemas.openxmlformats.org/officeDocument/2006/relationships/hyperlink" Target="https://pdi.utp.edu.co/resultados/" TargetMode="External"/><Relationship Id="rId22" Type="http://schemas.openxmlformats.org/officeDocument/2006/relationships/hyperlink" Target="https://www2.utp.edu.co/meci/que-es-el-meci.html" TargetMode="External"/><Relationship Id="rId27" Type="http://schemas.openxmlformats.org/officeDocument/2006/relationships/hyperlink" Target="https://www2.utp.edu.co/vicerrectoria/administrativa/informacion-sobre-matriculas-y-derechos-pecuniario.html" TargetMode="External"/><Relationship Id="rId30" Type="http://schemas.openxmlformats.org/officeDocument/2006/relationships/hyperlink" Target="https://www2.utp.edu.co/vicerrectoria/responsabilidad-social/apoyos-socioeconomicos.html" TargetMode="External"/><Relationship Id="rId35" Type="http://schemas.openxmlformats.org/officeDocument/2006/relationships/hyperlink" Target="https://www2.utp.edu.co/controlinterno/rendicion-de-la-cuenta/23/informes-rendicion-de-cuenta-anual" TargetMode="External"/><Relationship Id="rId43" Type="http://schemas.openxmlformats.org/officeDocument/2006/relationships/hyperlink" Target="https://rindecuentas.utp.edu.co/" TargetMode="External"/><Relationship Id="rId48" Type="http://schemas.openxmlformats.org/officeDocument/2006/relationships/hyperlink" Target="http://www.utp.edu.co/auditorios/calendario-de-eventos" TargetMode="External"/><Relationship Id="rId56" Type="http://schemas.openxmlformats.org/officeDocument/2006/relationships/hyperlink" Target="https://www2.utp.edu.co/gestioncalidad/sin-categoria/167/mapa-institucional-de-procesos" TargetMode="External"/><Relationship Id="rId64" Type="http://schemas.openxmlformats.org/officeDocument/2006/relationships/hyperlink" Target="https://www2.utp.edu.co/vicerrectoria/administrativa/gestion-talento-humano/desarrollo-humano.html" TargetMode="External"/><Relationship Id="rId69" Type="http://schemas.openxmlformats.org/officeDocument/2006/relationships/printerSettings" Target="../printerSettings/printerSettings5.bin"/><Relationship Id="rId8" Type="http://schemas.openxmlformats.org/officeDocument/2006/relationships/hyperlink" Target="http://www.utp.edu.co/secretaria/leyes/383/ley-41-de-1958" TargetMode="External"/><Relationship Id="rId51" Type="http://schemas.openxmlformats.org/officeDocument/2006/relationships/hyperlink" Target="https://pqrs.utp.edu.co/" TargetMode="External"/><Relationship Id="rId3" Type="http://schemas.openxmlformats.org/officeDocument/2006/relationships/hyperlink" Target="https://pdi.utp.edu.co/conoce/" TargetMode="External"/><Relationship Id="rId12" Type="http://schemas.openxmlformats.org/officeDocument/2006/relationships/hyperlink" Target="https://www2.utp.edu.co/secretaria/25/estatuto-general" TargetMode="External"/><Relationship Id="rId17" Type="http://schemas.openxmlformats.org/officeDocument/2006/relationships/hyperlink" Target="https://www2.utp.edu.co/vicerrectoria/administrativa/gestion-talento-humano/evaluacion-de-competencias.html" TargetMode="External"/><Relationship Id="rId25" Type="http://schemas.openxmlformats.org/officeDocument/2006/relationships/hyperlink" Target="https://programasacademicos.utp.edu.co/" TargetMode="External"/><Relationship Id="rId33" Type="http://schemas.openxmlformats.org/officeDocument/2006/relationships/hyperlink" Target="https://www2.utp.edu.co/controlinterno/rendicion-de-la-cuenta/131/informe-de-gestion-contractual" TargetMode="External"/><Relationship Id="rId38" Type="http://schemas.openxmlformats.org/officeDocument/2006/relationships/hyperlink" Target="http://planea.utp.edu.co/oficina-de-planeacion/plan-de-atencion-al-ciudadano-y-transparencia-organizacional.html" TargetMode="External"/><Relationship Id="rId46" Type="http://schemas.openxmlformats.org/officeDocument/2006/relationships/hyperlink" Target="https://www2.utp.edu.co/gestioncalidad/documentos-procesos/4/1/Planeacion" TargetMode="External"/><Relationship Id="rId59" Type="http://schemas.openxmlformats.org/officeDocument/2006/relationships/hyperlink" Target="https://www.utp.edu.co/controlinterno/informes/129/informes-plan-de-mejoramiento" TargetMode="External"/><Relationship Id="rId67" Type="http://schemas.openxmlformats.org/officeDocument/2006/relationships/hyperlink" Target="http://www.utp.edu.co/gestioncalidad/documentacion/7/satisfaccion-de-los-usuarios" TargetMode="External"/><Relationship Id="rId20" Type="http://schemas.openxmlformats.org/officeDocument/2006/relationships/hyperlink" Target="https://www2.utp.edu.co/controlinterno/sin-categoria/7/comite-institucional-de-control-interno" TargetMode="External"/><Relationship Id="rId41" Type="http://schemas.openxmlformats.org/officeDocument/2006/relationships/hyperlink" Target="https://www2.utp.edu.co/meci/directrices-para-la-gestion-de-riesgos.html" TargetMode="External"/><Relationship Id="rId54" Type="http://schemas.openxmlformats.org/officeDocument/2006/relationships/hyperlink" Target="http://www.utp.edu.co/gestioncalidad/documentos-procesos/4/1/Rectoria" TargetMode="External"/><Relationship Id="rId62" Type="http://schemas.openxmlformats.org/officeDocument/2006/relationships/hyperlink" Target="https://www2.utp.edu.co/controlinterno/sin-categoria/3/planes" TargetMode="External"/><Relationship Id="rId70" Type="http://schemas.openxmlformats.org/officeDocument/2006/relationships/drawing" Target="../drawings/drawing6.xml"/><Relationship Id="rId1" Type="http://schemas.openxmlformats.org/officeDocument/2006/relationships/hyperlink" Target="https://planea.utp.edu.co/oficina-de-planeacion/plan-de-atencion-al-ciudadano-y-transparencia-organizacional.html" TargetMode="External"/><Relationship Id="rId6" Type="http://schemas.openxmlformats.org/officeDocument/2006/relationships/hyperlink" Target="https://www2.utp.edu.co/secretaria/gestion-documentos/noticias/plan-institucional-de-archivos-2020-2028.html" TargetMode="External"/><Relationship Id="rId15" Type="http://schemas.openxmlformats.org/officeDocument/2006/relationships/hyperlink" Target="https://estadisticas.utp.edu.co/" TargetMode="External"/><Relationship Id="rId23" Type="http://schemas.openxmlformats.org/officeDocument/2006/relationships/hyperlink" Target="https://www2.utp.edu.co/controlinterno/sin-categoria/137/entes-de-control" TargetMode="External"/><Relationship Id="rId28" Type="http://schemas.openxmlformats.org/officeDocument/2006/relationships/hyperlink" Target="https://www2.utp.edu.co/vicerrectoria/investigaciones/" TargetMode="External"/><Relationship Id="rId36" Type="http://schemas.openxmlformats.org/officeDocument/2006/relationships/hyperlink" Target="https://www2.utp.edu.co/controlinterno/informes/208/contraloria-general-de-la-republica" TargetMode="External"/><Relationship Id="rId49" Type="http://schemas.openxmlformats.org/officeDocument/2006/relationships/hyperlink" Target="http://www.utp.edu.co/atencionalciudadano/transparencia-y-acceso-a-informacion-publica.html" TargetMode="External"/><Relationship Id="rId57" Type="http://schemas.openxmlformats.org/officeDocument/2006/relationships/hyperlink" Target="https://www2.utp.edu.co/secretaria/7/regimen-electoral" TargetMode="External"/><Relationship Id="rId10" Type="http://schemas.openxmlformats.org/officeDocument/2006/relationships/hyperlink" Target="http://www.utp.edu.co/secretaria/3/estatuto-docente" TargetMode="External"/><Relationship Id="rId31" Type="http://schemas.openxmlformats.org/officeDocument/2006/relationships/hyperlink" Target="http://www.utp.edu.co/contratacion/" TargetMode="External"/><Relationship Id="rId44" Type="http://schemas.openxmlformats.org/officeDocument/2006/relationships/hyperlink" Target="https://pdi.utp.edu.co/informes-de-gestion/" TargetMode="External"/><Relationship Id="rId52" Type="http://schemas.openxmlformats.org/officeDocument/2006/relationships/hyperlink" Target="https://www2.utp.edu.co/meci/plan-de-manejo-de-riesgos.html" TargetMode="External"/><Relationship Id="rId60" Type="http://schemas.openxmlformats.org/officeDocument/2006/relationships/hyperlink" Target="https://www2.utp.edu.co/controlinterno/informes/203/seguimiento-pacto" TargetMode="External"/><Relationship Id="rId65" Type="http://schemas.openxmlformats.org/officeDocument/2006/relationships/hyperlink" Target="https://www2.utp.edu.co/contratacion/sitio/5/plan-de-compras" TargetMode="External"/><Relationship Id="rId4" Type="http://schemas.openxmlformats.org/officeDocument/2006/relationships/hyperlink" Target="https://www2.utp.edu.co/gestioncalidad/sin-categoria/391/activos-de-informacion-e-indice-de-informacion-clasificada-y-reservada-utp" TargetMode="External"/><Relationship Id="rId9" Type="http://schemas.openxmlformats.org/officeDocument/2006/relationships/hyperlink" Target="http://www.utp.edu.co/secretaria/25/estatuto-general" TargetMode="External"/><Relationship Id="rId13" Type="http://schemas.openxmlformats.org/officeDocument/2006/relationships/hyperlink" Target="http://www.utp.edu.co/audienciapublica/informe-de-gestion.html" TargetMode="External"/><Relationship Id="rId18" Type="http://schemas.openxmlformats.org/officeDocument/2006/relationships/hyperlink" Target="https://www2.utp.edu.co/contratacion/sitio/7/convocatorias-personal" TargetMode="External"/><Relationship Id="rId39" Type="http://schemas.openxmlformats.org/officeDocument/2006/relationships/hyperlink" Target="https://pqrs.utp.edu.co/" TargetMode="External"/><Relationship Id="rId34" Type="http://schemas.openxmlformats.org/officeDocument/2006/relationships/hyperlink" Target="https://www2.utp.edu.co/vicerrectoria/administrativa/gestion-financiera/contabilidad/gestion-contable.html" TargetMode="External"/><Relationship Id="rId50" Type="http://schemas.openxmlformats.org/officeDocument/2006/relationships/hyperlink" Target="http://www.utp.edu.co/gestioncalidad/" TargetMode="External"/><Relationship Id="rId55" Type="http://schemas.openxmlformats.org/officeDocument/2006/relationships/hyperlink" Target="https://www2.utp.edu.co/gestioncalidad/documentos-procesos/4/1/Financiera"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media.utp.edu.co/archivos/PACTO%202022%20v3_.pdf" TargetMode="External"/><Relationship Id="rId2" Type="http://schemas.openxmlformats.org/officeDocument/2006/relationships/hyperlink" Target="https://media.utp.edu.co/archivos/PACTO%202022%20v2_.pdf" TargetMode="External"/><Relationship Id="rId1" Type="http://schemas.openxmlformats.org/officeDocument/2006/relationships/hyperlink" Target="https://www2.utp.edu.co/controlinterno/informes/203/seguimiento-pacto" TargetMode="External"/><Relationship Id="rId5" Type="http://schemas.openxmlformats.org/officeDocument/2006/relationships/drawing" Target="../drawings/drawing7.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6" Type="http://schemas.openxmlformats.org/officeDocument/2006/relationships/hyperlink" Target="https://www2.utp.edu.co/vicerrectoria/investigaciones/" TargetMode="External"/><Relationship Id="rId21" Type="http://schemas.openxmlformats.org/officeDocument/2006/relationships/hyperlink" Target="https://www2.utp.edu.co/controlinterno/sin-categoria/137/entes-de-control" TargetMode="External"/><Relationship Id="rId42" Type="http://schemas.openxmlformats.org/officeDocument/2006/relationships/hyperlink" Target="http://www.utp.edu.co/utprindecuentas/reglamento-de-audiencia.html" TargetMode="External"/><Relationship Id="rId47" Type="http://schemas.openxmlformats.org/officeDocument/2006/relationships/hyperlink" Target="http://www.utp.edu.co/gestioncalidad/" TargetMode="External"/><Relationship Id="rId63" Type="http://schemas.openxmlformats.org/officeDocument/2006/relationships/hyperlink" Target="https://www2.utp.edu.co/contratacion/sitio/5/plan-de-compras" TargetMode="External"/><Relationship Id="rId68" Type="http://schemas.openxmlformats.org/officeDocument/2006/relationships/hyperlink" Target="https://www2.utp.edu.co/secretaria/%20Ver%20Consejo%20Superior%20Ver%20Consejo%20Acad&#233;mico" TargetMode="External"/><Relationship Id="rId7" Type="http://schemas.openxmlformats.org/officeDocument/2006/relationships/hyperlink" Target="https://www2.utp.edu.co/secretaria/gestion-documentos/noticias/plan-institucional-de-archivos-2020-2028.html" TargetMode="External"/><Relationship Id="rId2" Type="http://schemas.openxmlformats.org/officeDocument/2006/relationships/hyperlink" Target="http://planea.utp.edu.co/oficina-de-planeacion/plan-de-atencion-al-ciudadano-y-transparencia-organizacional.html" TargetMode="External"/><Relationship Id="rId16" Type="http://schemas.openxmlformats.org/officeDocument/2006/relationships/hyperlink" Target="https://www2.utp.edu.co/vicerrectoria/administrativa/gestion-talento-humano/evaluacion-de-competencias.html" TargetMode="External"/><Relationship Id="rId29" Type="http://schemas.openxmlformats.org/officeDocument/2006/relationships/hyperlink" Target="http://www.utp.edu.co/contratacion/" TargetMode="External"/><Relationship Id="rId11" Type="http://schemas.openxmlformats.org/officeDocument/2006/relationships/hyperlink" Target="https://www2.utp.edu.co/secretaria/25/estatuto-general" TargetMode="External"/><Relationship Id="rId24" Type="http://schemas.openxmlformats.org/officeDocument/2006/relationships/hyperlink" Target="https://www2.utp.edu.co/vicerrectoria/administrativa/informacion-sobre-matriculas-y-derechos-pecuniario.html" TargetMode="External"/><Relationship Id="rId32" Type="http://schemas.openxmlformats.org/officeDocument/2006/relationships/hyperlink" Target="https://www2.utp.edu.co/vicerrectoria/administrativa/gestion-financiera/contabilidad/gestion-contable.html" TargetMode="External"/><Relationship Id="rId37" Type="http://schemas.openxmlformats.org/officeDocument/2006/relationships/hyperlink" Target="https://pqrs.utp.edu.co/" TargetMode="External"/><Relationship Id="rId40" Type="http://schemas.openxmlformats.org/officeDocument/2006/relationships/hyperlink" Target="https://rindecuentas.utp.edu.co/" TargetMode="External"/><Relationship Id="rId45" Type="http://schemas.openxmlformats.org/officeDocument/2006/relationships/hyperlink" Target="http://www.utp.edu.co/auditorios/calendario-de-eventos" TargetMode="External"/><Relationship Id="rId53" Type="http://schemas.openxmlformats.org/officeDocument/2006/relationships/hyperlink" Target="https://www2.utp.edu.co/gestioncalidad/sin-categoria/167/mapa-institucional-de-procesos" TargetMode="External"/><Relationship Id="rId58" Type="http://schemas.openxmlformats.org/officeDocument/2006/relationships/hyperlink" Target="https://www2.utp.edu.co/gestioncalidad/" TargetMode="External"/><Relationship Id="rId66" Type="http://schemas.openxmlformats.org/officeDocument/2006/relationships/hyperlink" Target="http://www.utp.edu.co/institucional/" TargetMode="External"/><Relationship Id="rId5" Type="http://schemas.openxmlformats.org/officeDocument/2006/relationships/hyperlink" Target="https://www2.utp.edu.co/gestioncalidad/sin-categoria/391/activos-de-informacion-e-indice-de-informacion-clasificada-y-reservada-utp" TargetMode="External"/><Relationship Id="rId61" Type="http://schemas.openxmlformats.org/officeDocument/2006/relationships/hyperlink" Target="https://www2.utp.edu.co/vicerrectoria/administrativa/gestion-talento-humano/desarrollo-humano.html" TargetMode="External"/><Relationship Id="rId19" Type="http://schemas.openxmlformats.org/officeDocument/2006/relationships/hyperlink" Target="https://www2.utp.edu.co/gestioncalidad/sin-categoria/186/rectoria" TargetMode="External"/><Relationship Id="rId14" Type="http://schemas.openxmlformats.org/officeDocument/2006/relationships/hyperlink" Target="https://estadisticas.utp.edu.co/" TargetMode="External"/><Relationship Id="rId22" Type="http://schemas.openxmlformats.org/officeDocument/2006/relationships/hyperlink" Target="https://www2.utp.edu.co/vicerrectoria/academica/" TargetMode="External"/><Relationship Id="rId27" Type="http://schemas.openxmlformats.org/officeDocument/2006/relationships/hyperlink" Target="https://www2.utp.edu.co/vicerrectoria/responsabilidad-social/inicio.html" TargetMode="External"/><Relationship Id="rId30" Type="http://schemas.openxmlformats.org/officeDocument/2006/relationships/hyperlink" Target="https://www.colombiacompra.gov.co/" TargetMode="External"/><Relationship Id="rId35" Type="http://schemas.openxmlformats.org/officeDocument/2006/relationships/hyperlink" Target="https://www2.utp.edu.co/meci/plan-de-manejo-de-riesgos.html" TargetMode="External"/><Relationship Id="rId43" Type="http://schemas.openxmlformats.org/officeDocument/2006/relationships/hyperlink" Target="https://www2.utp.edu.co/gestioncalidad/documentos-procesos/4/1/Planeacion" TargetMode="External"/><Relationship Id="rId48" Type="http://schemas.openxmlformats.org/officeDocument/2006/relationships/hyperlink" Target="https://pqrs.utp.edu.co/" TargetMode="External"/><Relationship Id="rId56" Type="http://schemas.openxmlformats.org/officeDocument/2006/relationships/hyperlink" Target="https://www.utp.edu.co/controlinterno/informes/129/informes-plan-de-mejoramiento" TargetMode="External"/><Relationship Id="rId64" Type="http://schemas.openxmlformats.org/officeDocument/2006/relationships/hyperlink" Target="http://www.utp.edu.co/gestioncalidad/documentacion/7/satisfaccion-de-los-usuarios" TargetMode="External"/><Relationship Id="rId69" Type="http://schemas.openxmlformats.org/officeDocument/2006/relationships/printerSettings" Target="../printerSettings/printerSettings7.bin"/><Relationship Id="rId8" Type="http://schemas.openxmlformats.org/officeDocument/2006/relationships/hyperlink" Target="http://www.utp.edu.co/secretaria/25/estatuto-general" TargetMode="External"/><Relationship Id="rId51" Type="http://schemas.openxmlformats.org/officeDocument/2006/relationships/hyperlink" Target="http://www.utp.edu.co/gestioncalidad/documentos-procesos/4/1/Rectoria" TargetMode="External"/><Relationship Id="rId3" Type="http://schemas.openxmlformats.org/officeDocument/2006/relationships/hyperlink" Target="https://media.utp.edu.co/archivos/PACTO%202022%20v3_.pdf" TargetMode="External"/><Relationship Id="rId12" Type="http://schemas.openxmlformats.org/officeDocument/2006/relationships/hyperlink" Target="http://www.utp.edu.co/audienciapublica/informe-de-gestion.html" TargetMode="External"/><Relationship Id="rId17" Type="http://schemas.openxmlformats.org/officeDocument/2006/relationships/hyperlink" Target="https://www2.utp.edu.co/contratacion/sitio/7/convocatorias-personal" TargetMode="External"/><Relationship Id="rId25" Type="http://schemas.openxmlformats.org/officeDocument/2006/relationships/hyperlink" Target="https://www2.utp.edu.co/vicerrectoria/administrativa/informacion-sobre-matriculas-y-derechos-pecuniario.html" TargetMode="External"/><Relationship Id="rId33" Type="http://schemas.openxmlformats.org/officeDocument/2006/relationships/hyperlink" Target="https://www2.utp.edu.co/controlinterno/rendicion-de-la-cuenta/23/informes-rendicion-de-cuenta-anual" TargetMode="External"/><Relationship Id="rId38" Type="http://schemas.openxmlformats.org/officeDocument/2006/relationships/hyperlink" Target="https://www2.utp.edu.co/meci/directrices-para-la-gestion-de-riesgos.html" TargetMode="External"/><Relationship Id="rId46" Type="http://schemas.openxmlformats.org/officeDocument/2006/relationships/hyperlink" Target="http://www.utp.edu.co/atencionalciudadano/transparencia-y-acceso-a-informacion-publica.html" TargetMode="External"/><Relationship Id="rId59" Type="http://schemas.openxmlformats.org/officeDocument/2006/relationships/hyperlink" Target="https://www2.utp.edu.co/controlinterno/sin-categoria/3/planes" TargetMode="External"/><Relationship Id="rId67" Type="http://schemas.openxmlformats.org/officeDocument/2006/relationships/hyperlink" Target="https://www2.utp.edu.co/gestioncalidad/documentos-procesos/4/1/Control-Interno" TargetMode="External"/><Relationship Id="rId20" Type="http://schemas.openxmlformats.org/officeDocument/2006/relationships/hyperlink" Target="https://www2.utp.edu.co/meci/que-es-el-meci.html" TargetMode="External"/><Relationship Id="rId41" Type="http://schemas.openxmlformats.org/officeDocument/2006/relationships/hyperlink" Target="https://pdi.utp.edu.co/informes-de-gestion/" TargetMode="External"/><Relationship Id="rId54" Type="http://schemas.openxmlformats.org/officeDocument/2006/relationships/hyperlink" Target="https://www2.utp.edu.co/secretaria/7/regimen-electoral" TargetMode="External"/><Relationship Id="rId62" Type="http://schemas.openxmlformats.org/officeDocument/2006/relationships/hyperlink" Target="https://www2.utp.edu.co/contratacion/sitio/5/plan-de-compras" TargetMode="External"/><Relationship Id="rId70" Type="http://schemas.openxmlformats.org/officeDocument/2006/relationships/drawing" Target="../drawings/drawing8.xml"/><Relationship Id="rId1" Type="http://schemas.openxmlformats.org/officeDocument/2006/relationships/hyperlink" Target="https://planea.utp.edu.co/oficina-de-planeacion/plan-de-atencion-al-ciudadano-y-transparencia-organizacional.html" TargetMode="External"/><Relationship Id="rId6" Type="http://schemas.openxmlformats.org/officeDocument/2006/relationships/hyperlink" Target="https://www2.utp.edu.co/atencionalciudadano/transparencia-y-acceso-a-informacion-publica.html" TargetMode="External"/><Relationship Id="rId15" Type="http://schemas.openxmlformats.org/officeDocument/2006/relationships/hyperlink" Target="https://www2.utp.edu.co/gestioncalidad/sin-categoria/43/gestion-de-calidad-iso-9001-2015" TargetMode="External"/><Relationship Id="rId23" Type="http://schemas.openxmlformats.org/officeDocument/2006/relationships/hyperlink" Target="https://programasacademicos.utp.edu.co/" TargetMode="External"/><Relationship Id="rId28" Type="http://schemas.openxmlformats.org/officeDocument/2006/relationships/hyperlink" Target="https://www2.utp.edu.co/vicerrectoria/responsabilidad-social/apoyos-socioeconomicos.html" TargetMode="External"/><Relationship Id="rId36" Type="http://schemas.openxmlformats.org/officeDocument/2006/relationships/hyperlink" Target="http://planea.utp.edu.co/oficina-de-planeacion/plan-de-atencion-al-ciudadano-y-transparencia-organizacional.html" TargetMode="External"/><Relationship Id="rId49" Type="http://schemas.openxmlformats.org/officeDocument/2006/relationships/hyperlink" Target="https://www2.utp.edu.co/meci/plan-de-manejo-de-riesgos.html" TargetMode="External"/><Relationship Id="rId57" Type="http://schemas.openxmlformats.org/officeDocument/2006/relationships/hyperlink" Target="https://www2.utp.edu.co/controlinterno/informes/203/seguimiento-pacto" TargetMode="External"/><Relationship Id="rId10" Type="http://schemas.openxmlformats.org/officeDocument/2006/relationships/hyperlink" Target="http://www.utp.edu.co/secretaria/2/reglamento-estudian" TargetMode="External"/><Relationship Id="rId31" Type="http://schemas.openxmlformats.org/officeDocument/2006/relationships/hyperlink" Target="https://www2.utp.edu.co/controlinterno/rendicion-de-la-cuenta/131/informe-de-gestion-contractual" TargetMode="External"/><Relationship Id="rId44" Type="http://schemas.openxmlformats.org/officeDocument/2006/relationships/hyperlink" Target="https://www2.utp.edu.co/vicerrectoria/administrativa/gestion-de-tecnologias/informacion-general-de-interes.html" TargetMode="External"/><Relationship Id="rId52" Type="http://schemas.openxmlformats.org/officeDocument/2006/relationships/hyperlink" Target="https://www2.utp.edu.co/gestioncalidad/documentos-procesos/4/1/Financiera" TargetMode="External"/><Relationship Id="rId60" Type="http://schemas.openxmlformats.org/officeDocument/2006/relationships/hyperlink" Target="https://www2.utp.edu.co/controlinterno/informes/206/auditorias-control-interno" TargetMode="External"/><Relationship Id="rId65" Type="http://schemas.openxmlformats.org/officeDocument/2006/relationships/hyperlink" Target="http://www.utp.edu.co/secretaria/leyes/383/ley-41-de-1958" TargetMode="External"/><Relationship Id="rId4" Type="http://schemas.openxmlformats.org/officeDocument/2006/relationships/hyperlink" Target="https://pdi.utp.edu.co/conoce/" TargetMode="External"/><Relationship Id="rId9" Type="http://schemas.openxmlformats.org/officeDocument/2006/relationships/hyperlink" Target="http://www.utp.edu.co/secretaria/3/estatuto-docente" TargetMode="External"/><Relationship Id="rId13" Type="http://schemas.openxmlformats.org/officeDocument/2006/relationships/hyperlink" Target="https://pdi.utp.edu.co/resultados/" TargetMode="External"/><Relationship Id="rId18" Type="http://schemas.openxmlformats.org/officeDocument/2006/relationships/hyperlink" Target="https://www2.utp.edu.co/controlinterno/sin-categoria/7/comite-institucional-de-control-interno" TargetMode="External"/><Relationship Id="rId39" Type="http://schemas.openxmlformats.org/officeDocument/2006/relationships/hyperlink" Target="https://www2.utp.edu.co/meci/gestion-de-riesgos.html" TargetMode="External"/><Relationship Id="rId34" Type="http://schemas.openxmlformats.org/officeDocument/2006/relationships/hyperlink" Target="https://www2.utp.edu.co/controlinterno/informes/208/contraloria-general-de-la-republica" TargetMode="External"/><Relationship Id="rId50" Type="http://schemas.openxmlformats.org/officeDocument/2006/relationships/hyperlink" Target="https://www2.utp.edu.co/secretaria/29/estatuto-contratacion" TargetMode="External"/><Relationship Id="rId55" Type="http://schemas.openxmlformats.org/officeDocument/2006/relationships/hyperlink" Target="https://www2.utp.edu.co/gestioncalidad/documentos-procesos/4/1/Rectoria"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drive.google.com/drive/u/0/folders/1AHG90sWXg3nATN7ArGJoUi7lTEE6zZ5_" TargetMode="External"/><Relationship Id="rId3" Type="http://schemas.openxmlformats.org/officeDocument/2006/relationships/hyperlink" Target="https://media.utp.edu.co/archivos/PACTO%202022%20v3_.pdf" TargetMode="External"/><Relationship Id="rId7" Type="http://schemas.openxmlformats.org/officeDocument/2006/relationships/hyperlink" Target="https://crie.utp.edu.co/noticias/" TargetMode="External"/><Relationship Id="rId2" Type="http://schemas.openxmlformats.org/officeDocument/2006/relationships/hyperlink" Target="https://media.utp.edu.co/archivos/PACTO%202022%20v2_.pdf" TargetMode="External"/><Relationship Id="rId1" Type="http://schemas.openxmlformats.org/officeDocument/2006/relationships/hyperlink" Target="https://www2.utp.edu.co/controlinterno/informes/203/seguimiento-pacto" TargetMode="External"/><Relationship Id="rId6" Type="http://schemas.openxmlformats.org/officeDocument/2006/relationships/hyperlink" Target="https://www2.utp.edu.co/gestioncalidad/documentacion/33/procedimientos-generales-gestion-del-sistema-integral-de-calidad" TargetMode="External"/><Relationship Id="rId11" Type="http://schemas.openxmlformats.org/officeDocument/2006/relationships/drawing" Target="../drawings/drawing9.xml"/><Relationship Id="rId5" Type="http://schemas.openxmlformats.org/officeDocument/2006/relationships/hyperlink" Target="https://www2.utp.edu.co/gestioncalidad/" TargetMode="External"/><Relationship Id="rId10" Type="http://schemas.openxmlformats.org/officeDocument/2006/relationships/printerSettings" Target="../printerSettings/printerSettings8.bin"/><Relationship Id="rId4" Type="http://schemas.openxmlformats.org/officeDocument/2006/relationships/hyperlink" Target="https://www2.utp.edu.co/gestioncalidad/sin-categoria/451/activos-de-informacion-e-indice-de-informacion-clasificada-y-reservada-del-alcance" TargetMode="External"/><Relationship Id="rId9" Type="http://schemas.openxmlformats.org/officeDocument/2006/relationships/hyperlink" Target="https://drive.google.com/drive/folders/1njtI88UMBQBRs7SFvV0kFPUQfRrRTFMr%20Reporte%20actu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zoomScale="70" zoomScaleNormal="70" workbookViewId="0"/>
  </sheetViews>
  <sheetFormatPr baseColWidth="10" defaultColWidth="0" defaultRowHeight="15" customHeight="1" zeroHeight="1"/>
  <cols>
    <col min="1" max="13" width="11.42578125" style="17" customWidth="1"/>
    <col min="14" max="16384" width="11.42578125" style="20" hidden="1"/>
  </cols>
  <sheetData>
    <row r="1" spans="2:5"/>
    <row r="2" spans="2:5"/>
    <row r="3" spans="2:5" ht="18.75">
      <c r="B3" s="18"/>
    </row>
    <row r="4" spans="2:5" ht="26.25">
      <c r="B4" s="599"/>
      <c r="C4" s="599"/>
      <c r="D4" s="599"/>
      <c r="E4" s="599"/>
    </row>
    <row r="5" spans="2:5">
      <c r="B5" s="19"/>
    </row>
    <row r="6" spans="2:5"/>
    <row r="7" spans="2:5"/>
    <row r="8" spans="2:5"/>
    <row r="9" spans="2:5"/>
    <row r="10" spans="2:5"/>
    <row r="11" spans="2:5"/>
    <row r="12" spans="2:5"/>
    <row r="13" spans="2:5"/>
    <row r="14" spans="2:5"/>
    <row r="15" spans="2:5"/>
    <row r="16" spans="2:5"/>
    <row r="17"/>
    <row r="18"/>
    <row r="19"/>
    <row r="20"/>
    <row r="21"/>
    <row r="22"/>
    <row r="23"/>
    <row r="24"/>
    <row r="25"/>
    <row r="26"/>
    <row r="27"/>
    <row r="28"/>
    <row r="29"/>
    <row r="30"/>
    <row r="31"/>
    <row r="32"/>
    <row r="33"/>
    <row r="34"/>
    <row r="35"/>
    <row r="36"/>
    <row r="37"/>
    <row r="38"/>
    <row r="39"/>
    <row r="40"/>
  </sheetData>
  <mergeCells count="1">
    <mergeCell ref="B4:E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I53"/>
  <sheetViews>
    <sheetView showGridLines="0" tabSelected="1" zoomScale="90" zoomScaleNormal="90" workbookViewId="0">
      <selection activeCell="H43" sqref="H43"/>
    </sheetView>
  </sheetViews>
  <sheetFormatPr baseColWidth="10" defaultColWidth="11.42578125" defaultRowHeight="15"/>
  <cols>
    <col min="1" max="1" width="11.42578125" style="21"/>
    <col min="2" max="2" width="21.85546875" style="21" customWidth="1"/>
    <col min="3" max="3" width="16" style="21" customWidth="1"/>
    <col min="4" max="5" width="23.7109375" style="21" customWidth="1"/>
    <col min="6" max="6" width="26.140625" style="21" customWidth="1"/>
    <col min="7" max="7" width="17.5703125" style="21" customWidth="1"/>
    <col min="8" max="16384" width="11.42578125" style="21"/>
  </cols>
  <sheetData>
    <row r="1" spans="1:9" ht="15.75" thickBot="1">
      <c r="A1" s="944" t="s">
        <v>137</v>
      </c>
      <c r="B1" s="945"/>
    </row>
    <row r="2" spans="1:9" ht="15.75" thickBot="1"/>
    <row r="3" spans="1:9" ht="26.25">
      <c r="A3" s="946" t="s">
        <v>111</v>
      </c>
      <c r="B3" s="947"/>
      <c r="C3" s="947"/>
      <c r="D3" s="947"/>
      <c r="E3" s="947"/>
      <c r="F3" s="948"/>
    </row>
    <row r="4" spans="1:9" ht="15.75" thickBot="1">
      <c r="A4" s="12"/>
      <c r="B4" s="13"/>
      <c r="C4" s="13"/>
      <c r="D4" s="13"/>
      <c r="E4" s="13"/>
      <c r="F4" s="14"/>
    </row>
    <row r="5" spans="1:9" s="29" customFormat="1" ht="19.5" thickBot="1">
      <c r="A5" s="311"/>
      <c r="B5" s="15"/>
      <c r="C5" s="9" t="s">
        <v>115</v>
      </c>
      <c r="D5" s="10" t="s">
        <v>116</v>
      </c>
      <c r="E5" s="10" t="s">
        <v>117</v>
      </c>
      <c r="F5" s="11" t="s">
        <v>302</v>
      </c>
    </row>
    <row r="6" spans="1:9" ht="18.75">
      <c r="A6" s="949" t="s">
        <v>113</v>
      </c>
      <c r="B6" s="950"/>
      <c r="C6" s="154">
        <v>0.8</v>
      </c>
      <c r="D6" s="76">
        <f>IF(C18&gt;0.3333,1,D18)</f>
        <v>1</v>
      </c>
      <c r="E6" s="76">
        <f>IF(C19&gt;0.6666,1,D19)</f>
        <v>0.92656324455975014</v>
      </c>
      <c r="F6" s="312">
        <f>'Sgto PA DICIEMBRE'!Q64</f>
        <v>1</v>
      </c>
    </row>
    <row r="7" spans="1:9" ht="19.5" thickBot="1">
      <c r="A7" s="951" t="s">
        <v>114</v>
      </c>
      <c r="B7" s="952"/>
      <c r="C7" s="16">
        <v>0.2</v>
      </c>
      <c r="D7" s="578">
        <f>D29</f>
        <v>0.95471698113207548</v>
      </c>
      <c r="E7" s="578">
        <f>+D30</f>
        <v>1</v>
      </c>
      <c r="F7" s="357">
        <v>1</v>
      </c>
    </row>
    <row r="8" spans="1:9" ht="19.5" thickBot="1">
      <c r="A8" s="953" t="s">
        <v>120</v>
      </c>
      <c r="B8" s="954"/>
      <c r="C8" s="577">
        <f>SUM(C6:C7)</f>
        <v>1</v>
      </c>
      <c r="D8" s="579">
        <f>($C$6*D6)+($C$7*D7)</f>
        <v>0.99094339622641514</v>
      </c>
      <c r="E8" s="580">
        <f>($C$6*E6)+($C$7*E7)</f>
        <v>0.94125059564780011</v>
      </c>
      <c r="F8" s="581">
        <f>($C$6*F6)+($C$7*F7)</f>
        <v>1</v>
      </c>
    </row>
    <row r="9" spans="1:9" ht="21.75" thickBot="1">
      <c r="C9" s="31"/>
      <c r="D9" s="77"/>
      <c r="G9" s="30"/>
      <c r="I9" s="153"/>
    </row>
    <row r="10" spans="1:9" ht="31.5">
      <c r="B10" s="939" t="s">
        <v>95</v>
      </c>
      <c r="C10" s="940"/>
      <c r="D10" s="8" t="s">
        <v>96</v>
      </c>
    </row>
    <row r="11" spans="1:9" ht="15.75">
      <c r="B11" s="955" t="s">
        <v>97</v>
      </c>
      <c r="C11" s="956"/>
      <c r="D11" s="6" t="s">
        <v>109</v>
      </c>
    </row>
    <row r="12" spans="1:9" ht="15.75">
      <c r="B12" s="957" t="s">
        <v>98</v>
      </c>
      <c r="C12" s="958"/>
      <c r="D12" s="6" t="s">
        <v>110</v>
      </c>
    </row>
    <row r="13" spans="1:9" ht="16.5" thickBot="1">
      <c r="B13" s="959" t="s">
        <v>99</v>
      </c>
      <c r="C13" s="960"/>
      <c r="D13" s="7" t="s">
        <v>100</v>
      </c>
    </row>
    <row r="14" spans="1:9">
      <c r="C14" s="31"/>
    </row>
    <row r="15" spans="1:9" ht="15.75" thickBot="1">
      <c r="C15" s="31"/>
    </row>
    <row r="16" spans="1:9" ht="21">
      <c r="A16" s="961" t="s">
        <v>112</v>
      </c>
      <c r="B16" s="962"/>
      <c r="C16" s="962"/>
      <c r="D16" s="962"/>
      <c r="E16" s="962"/>
      <c r="F16" s="963"/>
    </row>
    <row r="17" spans="1:6" ht="37.5">
      <c r="A17" s="12"/>
      <c r="B17" s="35"/>
      <c r="C17" s="71" t="s">
        <v>230</v>
      </c>
      <c r="D17" s="71" t="s">
        <v>1</v>
      </c>
      <c r="E17" s="72" t="s">
        <v>231</v>
      </c>
      <c r="F17" s="36"/>
    </row>
    <row r="18" spans="1:6" ht="18.75">
      <c r="A18" s="12"/>
      <c r="B18" s="73" t="s">
        <v>232</v>
      </c>
      <c r="C18" s="74">
        <f>'Sgto PA ABRIL'!Q64</f>
        <v>0.52352941176470591</v>
      </c>
      <c r="D18" s="74">
        <f>IF(C18&gt; 0.3333,1,(C18*100)/33.33)</f>
        <v>1</v>
      </c>
      <c r="E18" s="74" t="str">
        <f>IF(D18&gt;=80%,"ALTO",IF(D18&lt;60%,"BAJO","MEDIO"))</f>
        <v>ALTO</v>
      </c>
      <c r="F18" s="36"/>
    </row>
    <row r="19" spans="1:6" ht="18.75">
      <c r="A19" s="12"/>
      <c r="B19" s="73" t="s">
        <v>233</v>
      </c>
      <c r="C19" s="74">
        <f>'Sgto PA AGOSTO'!Q64</f>
        <v>0.61764705882352944</v>
      </c>
      <c r="D19" s="74">
        <f>(C19*100)/66.66</f>
        <v>0.92656324455975014</v>
      </c>
      <c r="E19" s="74" t="str">
        <f>IF(D19&gt;=80%,"ALTO",IF(D19&lt;60%,"BAJO","MEDIO"))</f>
        <v>ALTO</v>
      </c>
      <c r="F19" s="36"/>
    </row>
    <row r="20" spans="1:6" ht="18.75">
      <c r="A20" s="12"/>
      <c r="B20" s="73" t="s">
        <v>303</v>
      </c>
      <c r="C20" s="74">
        <f>'Sgto PA DICIEMBRE'!Q64</f>
        <v>1</v>
      </c>
      <c r="D20" s="74">
        <f>(C20*100)/100</f>
        <v>1</v>
      </c>
      <c r="E20" s="74" t="str">
        <f>IF(D20&gt;=80%,"ALTO",IF(D20&lt;60%,"BAJO","MEDIO"))</f>
        <v>ALTO</v>
      </c>
      <c r="F20" s="36"/>
    </row>
    <row r="21" spans="1:6" ht="15" customHeight="1">
      <c r="B21" s="78"/>
      <c r="C21" s="78"/>
      <c r="D21" s="78"/>
      <c r="E21" s="78"/>
      <c r="F21" s="79"/>
    </row>
    <row r="22" spans="1:6" ht="50.1" customHeight="1">
      <c r="A22" s="941" t="s">
        <v>205</v>
      </c>
      <c r="B22" s="942"/>
      <c r="C22" s="942"/>
      <c r="D22" s="942"/>
      <c r="E22" s="942"/>
      <c r="F22" s="943"/>
    </row>
    <row r="23" spans="1:6">
      <c r="A23" s="68"/>
      <c r="B23" s="69"/>
      <c r="C23" s="69"/>
      <c r="D23" s="69"/>
      <c r="E23" s="69"/>
      <c r="F23" s="70"/>
    </row>
    <row r="24" spans="1:6" ht="63" customHeight="1">
      <c r="A24" s="941" t="s">
        <v>245</v>
      </c>
      <c r="B24" s="942"/>
      <c r="C24" s="942"/>
      <c r="D24" s="942"/>
      <c r="E24" s="942"/>
      <c r="F24" s="943"/>
    </row>
    <row r="25" spans="1:6" ht="15.75" thickBot="1">
      <c r="A25" s="80"/>
      <c r="B25" s="81"/>
      <c r="C25" s="81"/>
      <c r="D25" s="81"/>
      <c r="E25" s="81"/>
      <c r="F25" s="82"/>
    </row>
    <row r="26" spans="1:6" ht="15.75" thickBot="1">
      <c r="A26"/>
      <c r="B26"/>
      <c r="C26"/>
      <c r="D26"/>
      <c r="E26"/>
      <c r="F26"/>
    </row>
    <row r="27" spans="1:6" ht="21">
      <c r="A27" s="961" t="s">
        <v>118</v>
      </c>
      <c r="B27" s="962"/>
      <c r="C27" s="962"/>
      <c r="D27" s="962"/>
      <c r="E27" s="962"/>
      <c r="F27" s="963"/>
    </row>
    <row r="28" spans="1:6" ht="38.25">
      <c r="A28" s="32"/>
      <c r="B28" s="33"/>
      <c r="C28" s="33"/>
      <c r="D28" s="155" t="s">
        <v>1</v>
      </c>
      <c r="E28" s="72" t="s">
        <v>231</v>
      </c>
      <c r="F28" s="36"/>
    </row>
    <row r="29" spans="1:6" ht="18.75">
      <c r="A29" s="34"/>
      <c r="B29" s="35"/>
      <c r="C29" s="75" t="s">
        <v>232</v>
      </c>
      <c r="D29" s="74">
        <f>'Sgto AP ABRIL'!I139</f>
        <v>0.95471698113207548</v>
      </c>
      <c r="E29" s="74" t="str">
        <f>IF(D29&gt;=80%,"ALTO",IF(D29&lt;60%,"BAJO","MEDIO"))</f>
        <v>ALTO</v>
      </c>
      <c r="F29" s="36"/>
    </row>
    <row r="30" spans="1:6" ht="18.75">
      <c r="A30" s="34"/>
      <c r="B30" s="35"/>
      <c r="C30" s="75" t="s">
        <v>233</v>
      </c>
      <c r="D30" s="74">
        <f>'Sgto AP AGOSTO'!J139</f>
        <v>1</v>
      </c>
      <c r="E30" s="74" t="str">
        <f>IF(D30&gt;=80%,"ALTO",IF(D30&lt;60%,"BAJO","MEDIO"))</f>
        <v>ALTO</v>
      </c>
      <c r="F30" s="36"/>
    </row>
    <row r="31" spans="1:6" ht="18.75">
      <c r="A31" s="34"/>
      <c r="B31" s="35"/>
      <c r="C31" s="75" t="s">
        <v>303</v>
      </c>
      <c r="D31" s="74">
        <f>'Sgto AP DICIEMBRE'!J139</f>
        <v>1</v>
      </c>
      <c r="E31" s="74" t="str">
        <f>IF(D31&gt;=80%,"ALTO",IF(D31&lt;60%,"BAJO","MEDIO"))</f>
        <v>ALTO</v>
      </c>
      <c r="F31" s="36"/>
    </row>
    <row r="32" spans="1:6">
      <c r="A32" s="941" t="s">
        <v>101</v>
      </c>
      <c r="B32" s="942"/>
      <c r="C32" s="942"/>
      <c r="D32" s="942"/>
      <c r="E32" s="942"/>
      <c r="F32" s="943"/>
    </row>
    <row r="33" spans="1:6">
      <c r="A33" s="941"/>
      <c r="B33" s="942"/>
      <c r="C33" s="942"/>
      <c r="D33" s="942"/>
      <c r="E33" s="942"/>
      <c r="F33" s="943"/>
    </row>
    <row r="34" spans="1:6" ht="15.75" thickBot="1">
      <c r="A34" s="967"/>
      <c r="B34" s="968"/>
      <c r="C34" s="968"/>
      <c r="D34" s="968"/>
      <c r="E34" s="968"/>
      <c r="F34" s="969"/>
    </row>
    <row r="36" spans="1:6" ht="15.75" thickBot="1"/>
    <row r="37" spans="1:6" ht="21">
      <c r="A37" s="961" t="s">
        <v>119</v>
      </c>
      <c r="B37" s="962"/>
      <c r="C37" s="962"/>
      <c r="D37" s="962"/>
      <c r="E37" s="962"/>
      <c r="F37" s="963"/>
    </row>
    <row r="38" spans="1:6" ht="30" customHeight="1">
      <c r="A38" s="970" t="s">
        <v>805</v>
      </c>
      <c r="B38" s="971"/>
      <c r="C38" s="971"/>
      <c r="D38" s="971"/>
      <c r="E38" s="971"/>
      <c r="F38" s="972"/>
    </row>
    <row r="39" spans="1:6" ht="53.25" customHeight="1">
      <c r="A39" s="970" t="s">
        <v>665</v>
      </c>
      <c r="B39" s="971"/>
      <c r="C39" s="971"/>
      <c r="D39" s="971"/>
      <c r="E39" s="971"/>
      <c r="F39" s="972"/>
    </row>
    <row r="40" spans="1:6" ht="30" customHeight="1">
      <c r="A40" s="970" t="s">
        <v>806</v>
      </c>
      <c r="B40" s="971"/>
      <c r="C40" s="971"/>
      <c r="D40" s="971"/>
      <c r="E40" s="971"/>
      <c r="F40" s="972"/>
    </row>
    <row r="41" spans="1:6" ht="30" customHeight="1" thickBot="1">
      <c r="A41" s="970" t="s">
        <v>802</v>
      </c>
      <c r="B41" s="971"/>
      <c r="C41" s="971"/>
      <c r="D41" s="971"/>
      <c r="E41" s="971"/>
      <c r="F41" s="972"/>
    </row>
    <row r="42" spans="1:6" ht="21">
      <c r="A42" s="964" t="s">
        <v>246</v>
      </c>
      <c r="B42" s="965"/>
      <c r="C42" s="965"/>
      <c r="D42" s="965"/>
      <c r="E42" s="965"/>
      <c r="F42" s="966"/>
    </row>
    <row r="43" spans="1:6" ht="114.75" customHeight="1">
      <c r="A43" s="973" t="s">
        <v>810</v>
      </c>
      <c r="B43" s="973"/>
      <c r="C43" s="973"/>
      <c r="D43" s="973"/>
      <c r="E43" s="973"/>
      <c r="F43" s="974"/>
    </row>
    <row r="44" spans="1:6" ht="21" customHeight="1" thickBot="1">
      <c r="A44" s="973" t="s">
        <v>811</v>
      </c>
      <c r="B44" s="973"/>
      <c r="C44" s="973"/>
      <c r="D44" s="973"/>
      <c r="E44" s="973"/>
      <c r="F44" s="974"/>
    </row>
    <row r="45" spans="1:6" ht="21">
      <c r="A45" s="964" t="s">
        <v>266</v>
      </c>
      <c r="B45" s="965"/>
      <c r="C45" s="965"/>
      <c r="D45" s="965"/>
      <c r="E45" s="965"/>
      <c r="F45" s="966"/>
    </row>
    <row r="46" spans="1:6" s="159" customFormat="1" ht="26.25" customHeight="1" thickBot="1">
      <c r="A46" s="1023" t="s">
        <v>807</v>
      </c>
      <c r="B46" s="1024"/>
      <c r="C46" s="1024"/>
      <c r="D46" s="1024"/>
      <c r="E46" s="1024"/>
      <c r="F46" s="1025"/>
    </row>
    <row r="50" spans="1:1" ht="19.5">
      <c r="A50" s="177"/>
    </row>
    <row r="51" spans="1:1" ht="19.5">
      <c r="A51" s="177"/>
    </row>
    <row r="52" spans="1:1" ht="19.5">
      <c r="A52" s="177"/>
    </row>
    <row r="53" spans="1:1" ht="19.5">
      <c r="A53" s="177"/>
    </row>
  </sheetData>
  <mergeCells count="24">
    <mergeCell ref="A44:F44"/>
    <mergeCell ref="A45:F45"/>
    <mergeCell ref="A46:F46"/>
    <mergeCell ref="A43:F43"/>
    <mergeCell ref="A27:F27"/>
    <mergeCell ref="A32:F34"/>
    <mergeCell ref="A37:F37"/>
    <mergeCell ref="A42:F42"/>
    <mergeCell ref="A41:F41"/>
    <mergeCell ref="A38:F38"/>
    <mergeCell ref="A39:F39"/>
    <mergeCell ref="A40:F40"/>
    <mergeCell ref="B10:C10"/>
    <mergeCell ref="A22:F22"/>
    <mergeCell ref="A24:F24"/>
    <mergeCell ref="A1:B1"/>
    <mergeCell ref="A3:F3"/>
    <mergeCell ref="A6:B6"/>
    <mergeCell ref="A7:B7"/>
    <mergeCell ref="A8:B8"/>
    <mergeCell ref="B11:C11"/>
    <mergeCell ref="B12:C12"/>
    <mergeCell ref="B13:C13"/>
    <mergeCell ref="A16:F16"/>
  </mergeCells>
  <conditionalFormatting sqref="D8">
    <cfRule type="cellIs" dxfId="29" priority="82" operator="between">
      <formula>0.6</formula>
      <formula>0.7999999</formula>
    </cfRule>
    <cfRule type="cellIs" dxfId="28" priority="83" operator="greaterThanOrEqual">
      <formula>80%</formula>
    </cfRule>
    <cfRule type="cellIs" dxfId="27" priority="84" operator="lessThanOrEqual">
      <formula>59.999%</formula>
    </cfRule>
  </conditionalFormatting>
  <conditionalFormatting sqref="D29:D30">
    <cfRule type="cellIs" dxfId="26" priority="79" operator="between">
      <formula>0.6</formula>
      <formula>0.79</formula>
    </cfRule>
    <cfRule type="cellIs" dxfId="25" priority="80" operator="greaterThanOrEqual">
      <formula>80%</formula>
    </cfRule>
    <cfRule type="cellIs" dxfId="24" priority="81" operator="lessThanOrEqual">
      <formula>59%</formula>
    </cfRule>
  </conditionalFormatting>
  <conditionalFormatting sqref="D18">
    <cfRule type="cellIs" dxfId="23" priority="73" operator="between">
      <formula>0.61</formula>
      <formula>0.75</formula>
    </cfRule>
    <cfRule type="cellIs" dxfId="22" priority="74" operator="greaterThanOrEqual">
      <formula>80%</formula>
    </cfRule>
    <cfRule type="cellIs" dxfId="21" priority="75" operator="lessThan">
      <formula>60%</formula>
    </cfRule>
  </conditionalFormatting>
  <conditionalFormatting sqref="E18">
    <cfRule type="containsText" dxfId="20" priority="67" operator="containsText" text="MEDIO">
      <formula>NOT(ISERROR(SEARCH("MEDIO",E18)))</formula>
    </cfRule>
    <cfRule type="containsText" dxfId="19" priority="68" operator="containsText" text="BAJO">
      <formula>NOT(ISERROR(SEARCH("BAJO",E18)))</formula>
    </cfRule>
    <cfRule type="containsText" dxfId="18" priority="69" operator="containsText" text="ALTO">
      <formula>NOT(ISERROR(SEARCH("ALTO",E18)))</formula>
    </cfRule>
  </conditionalFormatting>
  <conditionalFormatting sqref="E29">
    <cfRule type="containsText" dxfId="17" priority="61" operator="containsText" text="MEDIO">
      <formula>NOT(ISERROR(SEARCH("MEDIO",E29)))</formula>
    </cfRule>
    <cfRule type="containsText" dxfId="16" priority="62" operator="containsText" text="BAJO">
      <formula>NOT(ISERROR(SEARCH("BAJO",E29)))</formula>
    </cfRule>
    <cfRule type="containsText" dxfId="15" priority="63" operator="containsText" text="ALTO">
      <formula>NOT(ISERROR(SEARCH("ALTO",E29)))</formula>
    </cfRule>
  </conditionalFormatting>
  <conditionalFormatting sqref="E8:F8">
    <cfRule type="cellIs" dxfId="14" priority="16" operator="between">
      <formula>0.6</formula>
      <formula>0.7999999</formula>
    </cfRule>
    <cfRule type="cellIs" dxfId="13" priority="17" operator="greaterThanOrEqual">
      <formula>80%</formula>
    </cfRule>
    <cfRule type="cellIs" dxfId="12" priority="18" operator="lessThanOrEqual">
      <formula>59.999%</formula>
    </cfRule>
  </conditionalFormatting>
  <conditionalFormatting sqref="E30:E31">
    <cfRule type="containsText" dxfId="11" priority="4" operator="containsText" text="MEDIO">
      <formula>NOT(ISERROR(SEARCH("MEDIO",E30)))</formula>
    </cfRule>
    <cfRule type="containsText" dxfId="10" priority="5" operator="containsText" text="BAJO">
      <formula>NOT(ISERROR(SEARCH("BAJO",E30)))</formula>
    </cfRule>
    <cfRule type="containsText" dxfId="9" priority="6" operator="containsText" text="ALTO">
      <formula>NOT(ISERROR(SEARCH("ALTO",E30)))</formula>
    </cfRule>
  </conditionalFormatting>
  <conditionalFormatting sqref="E19:E20">
    <cfRule type="containsText" dxfId="8" priority="13" operator="containsText" text="MEDIO">
      <formula>NOT(ISERROR(SEARCH("MEDIO",E19)))</formula>
    </cfRule>
    <cfRule type="containsText" dxfId="7" priority="14" operator="containsText" text="BAJO">
      <formula>NOT(ISERROR(SEARCH("BAJO",E19)))</formula>
    </cfRule>
    <cfRule type="containsText" dxfId="6" priority="15" operator="containsText" text="ALTO">
      <formula>NOT(ISERROR(SEARCH("ALTO",E19)))</formula>
    </cfRule>
  </conditionalFormatting>
  <conditionalFormatting sqref="D19:D20">
    <cfRule type="cellIs" dxfId="5" priority="10" operator="between">
      <formula>0.61</formula>
      <formula>0.75</formula>
    </cfRule>
    <cfRule type="cellIs" dxfId="4" priority="11" operator="greaterThanOrEqual">
      <formula>80%</formula>
    </cfRule>
    <cfRule type="cellIs" dxfId="3" priority="12" operator="lessThan">
      <formula>60%</formula>
    </cfRule>
  </conditionalFormatting>
  <conditionalFormatting sqref="D31">
    <cfRule type="cellIs" dxfId="2" priority="1" operator="between">
      <formula>0.6</formula>
      <formula>0.79</formula>
    </cfRule>
    <cfRule type="cellIs" dxfId="1" priority="2" operator="greaterThanOrEqual">
      <formula>80%</formula>
    </cfRule>
    <cfRule type="cellIs" dxfId="0" priority="3" operator="lessThanOrEqual">
      <formula>59%</formula>
    </cfRule>
  </conditionalFormatting>
  <hyperlinks>
    <hyperlink ref="A1:B1" location="'Tabla de Contenido '!A1" display="INICIO" xr:uid="{00000000-0004-0000-0900-000000000000}"/>
  </hyperlink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09"/>
  <sheetViews>
    <sheetView showGridLines="0" zoomScale="50" zoomScaleNormal="50" workbookViewId="0">
      <selection activeCell="M85" sqref="M85"/>
    </sheetView>
  </sheetViews>
  <sheetFormatPr baseColWidth="10" defaultRowHeight="18.75"/>
  <cols>
    <col min="2" max="2" width="15.42578125" customWidth="1"/>
    <col min="3" max="4" width="25.140625" style="536" customWidth="1"/>
    <col min="5" max="5" width="23.85546875" style="536" customWidth="1"/>
    <col min="6" max="6" width="53.85546875" style="536" customWidth="1"/>
    <col min="7" max="7" width="57.85546875" style="536" customWidth="1"/>
    <col min="8" max="8" width="59.28515625" style="536" customWidth="1"/>
    <col min="9" max="9" width="18.140625" style="536" customWidth="1"/>
    <col min="10" max="10" width="26.85546875" style="536" customWidth="1"/>
    <col min="11" max="11" width="20.5703125" style="536" customWidth="1"/>
    <col min="12" max="12" width="19.7109375" customWidth="1"/>
    <col min="13" max="13" width="21.85546875" customWidth="1"/>
    <col min="14" max="14" width="80.140625" customWidth="1"/>
    <col min="15" max="15" width="47.7109375" customWidth="1"/>
    <col min="16" max="16" width="28.28515625" customWidth="1"/>
    <col min="17" max="17" width="16.5703125" customWidth="1"/>
    <col min="18" max="18" width="46.28515625" customWidth="1"/>
    <col min="19" max="19" width="89.7109375" customWidth="1"/>
  </cols>
  <sheetData>
    <row r="1" spans="1:11">
      <c r="A1" s="379"/>
      <c r="B1" s="379"/>
    </row>
    <row r="2" spans="1:11">
      <c r="A2" s="379"/>
      <c r="B2" s="379"/>
    </row>
    <row r="3" spans="1:11">
      <c r="A3" s="379"/>
      <c r="B3" s="379"/>
    </row>
    <row r="4" spans="1:11">
      <c r="A4" s="379"/>
      <c r="B4" s="379"/>
    </row>
    <row r="5" spans="1:11" s="176" customFormat="1">
      <c r="C5" s="536"/>
      <c r="D5" s="536"/>
      <c r="E5" s="536"/>
      <c r="F5" s="536"/>
      <c r="G5" s="536"/>
      <c r="H5" s="536"/>
      <c r="I5" s="536"/>
      <c r="J5" s="536"/>
      <c r="K5" s="536"/>
    </row>
    <row r="6" spans="1:11" s="176" customFormat="1">
      <c r="C6" s="536"/>
      <c r="D6" s="536"/>
      <c r="E6" s="536"/>
      <c r="F6" s="536"/>
      <c r="G6" s="536"/>
      <c r="H6" s="536"/>
      <c r="I6" s="536"/>
      <c r="J6" s="536"/>
      <c r="K6" s="536"/>
    </row>
    <row r="7" spans="1:11" s="176" customFormat="1" ht="28.5">
      <c r="B7" s="538" t="s">
        <v>666</v>
      </c>
      <c r="C7" s="536"/>
      <c r="D7" s="536"/>
      <c r="E7" s="536"/>
      <c r="F7" s="536"/>
      <c r="G7" s="536"/>
      <c r="H7" s="536"/>
      <c r="I7" s="536"/>
      <c r="J7" s="536"/>
      <c r="K7" s="536"/>
    </row>
    <row r="39" spans="3:11" s="363" customFormat="1">
      <c r="C39" s="536"/>
      <c r="D39" s="536"/>
      <c r="E39" s="536"/>
      <c r="F39" s="536"/>
      <c r="G39" s="536"/>
      <c r="H39" s="536"/>
      <c r="I39" s="536"/>
      <c r="J39" s="536"/>
      <c r="K39" s="536"/>
    </row>
    <row r="40" spans="3:11" s="363" customFormat="1">
      <c r="C40" s="536"/>
      <c r="D40" s="536"/>
      <c r="E40" s="536"/>
      <c r="F40" s="536"/>
      <c r="G40" s="536"/>
      <c r="H40" s="536"/>
      <c r="I40" s="536"/>
      <c r="J40" s="536"/>
      <c r="K40" s="536"/>
    </row>
    <row r="41" spans="3:11" s="363" customFormat="1">
      <c r="C41" s="536"/>
      <c r="D41" s="536"/>
      <c r="E41" s="536"/>
      <c r="F41" s="536"/>
      <c r="G41" s="536"/>
      <c r="H41" s="536"/>
      <c r="I41" s="536"/>
      <c r="J41" s="536"/>
      <c r="K41" s="536"/>
    </row>
    <row r="43" spans="3:11" s="363" customFormat="1" ht="24.95" customHeight="1">
      <c r="C43" s="536"/>
      <c r="D43" s="536"/>
      <c r="E43" s="536"/>
      <c r="F43" s="536"/>
      <c r="G43" s="536"/>
      <c r="H43" s="536"/>
      <c r="I43" s="536"/>
      <c r="J43" s="536"/>
      <c r="K43" s="536"/>
    </row>
    <row r="44" spans="3:11" s="363" customFormat="1" ht="9" customHeight="1">
      <c r="C44" s="536"/>
      <c r="D44" s="536"/>
      <c r="E44" s="536"/>
      <c r="F44" s="536"/>
      <c r="G44" s="536"/>
      <c r="H44" s="536"/>
      <c r="I44" s="536"/>
      <c r="J44" s="536"/>
      <c r="K44" s="536"/>
    </row>
    <row r="45" spans="3:11" s="363" customFormat="1" ht="15.95" customHeight="1">
      <c r="C45" s="536"/>
      <c r="D45" s="536"/>
      <c r="E45" s="536"/>
      <c r="F45" s="536"/>
      <c r="G45" s="536"/>
      <c r="H45" s="536"/>
      <c r="I45" s="536"/>
      <c r="J45" s="536"/>
      <c r="K45" s="536"/>
    </row>
    <row r="46" spans="3:11" s="363" customFormat="1" ht="9" customHeight="1">
      <c r="C46" s="536"/>
      <c r="D46" s="536"/>
      <c r="E46" s="536"/>
      <c r="F46" s="536"/>
      <c r="G46" s="536"/>
      <c r="H46" s="536"/>
      <c r="I46" s="536"/>
      <c r="J46" s="536"/>
      <c r="K46" s="536"/>
    </row>
    <row r="47" spans="3:11" s="363" customFormat="1" ht="9" customHeight="1">
      <c r="C47" s="536"/>
      <c r="D47" s="536"/>
      <c r="E47" s="536"/>
      <c r="F47" s="536"/>
      <c r="G47" s="536"/>
      <c r="H47" s="536"/>
      <c r="I47" s="536"/>
      <c r="J47" s="536"/>
      <c r="K47" s="536"/>
    </row>
    <row r="48" spans="3:11" s="363" customFormat="1" ht="15.95" customHeight="1">
      <c r="C48" s="536"/>
      <c r="D48" s="536"/>
      <c r="E48" s="536"/>
      <c r="F48" s="536"/>
      <c r="G48" s="536"/>
      <c r="H48" s="536"/>
      <c r="I48" s="536"/>
      <c r="J48" s="536"/>
      <c r="K48" s="536"/>
    </row>
    <row r="49" spans="2:19" s="363" customFormat="1" ht="6" customHeight="1">
      <c r="C49" s="536"/>
      <c r="D49" s="536"/>
      <c r="E49" s="536"/>
      <c r="F49" s="536"/>
      <c r="G49" s="536"/>
      <c r="H49" s="536"/>
      <c r="I49" s="536"/>
      <c r="J49" s="536"/>
      <c r="K49" s="536"/>
    </row>
    <row r="50" spans="2:19" s="363" customFormat="1" ht="3" customHeight="1">
      <c r="C50" s="536"/>
      <c r="D50" s="536"/>
      <c r="E50" s="536"/>
      <c r="F50" s="536"/>
      <c r="G50" s="536"/>
      <c r="H50" s="536"/>
      <c r="I50" s="536"/>
      <c r="J50" s="536"/>
      <c r="K50" s="536"/>
    </row>
    <row r="51" spans="2:19" s="363" customFormat="1" ht="11.1" customHeight="1">
      <c r="C51" s="536"/>
      <c r="D51" s="536"/>
      <c r="E51" s="536"/>
      <c r="F51" s="536"/>
      <c r="G51" s="536"/>
      <c r="H51" s="536"/>
      <c r="I51" s="536"/>
      <c r="J51" s="536"/>
      <c r="K51" s="536"/>
    </row>
    <row r="52" spans="2:19" s="363" customFormat="1" ht="6" customHeight="1">
      <c r="C52" s="536"/>
      <c r="D52" s="536"/>
      <c r="E52" s="536"/>
      <c r="F52" s="536"/>
      <c r="G52" s="536"/>
      <c r="H52" s="536"/>
      <c r="I52" s="536"/>
      <c r="J52" s="536"/>
      <c r="K52" s="536"/>
    </row>
    <row r="53" spans="2:19" s="363" customFormat="1" ht="18.95" customHeight="1">
      <c r="C53" s="536"/>
      <c r="D53" s="536"/>
      <c r="E53" s="536"/>
      <c r="F53" s="536"/>
      <c r="G53" s="536"/>
      <c r="H53" s="536"/>
      <c r="I53" s="536"/>
      <c r="J53" s="536"/>
      <c r="K53" s="536"/>
    </row>
    <row r="54" spans="2:19" s="363" customFormat="1" ht="20.100000000000001" customHeight="1">
      <c r="C54" s="536"/>
      <c r="D54" s="536"/>
      <c r="E54" s="536"/>
      <c r="F54" s="536"/>
      <c r="G54" s="536"/>
      <c r="H54" s="536"/>
      <c r="I54" s="536"/>
      <c r="J54" s="536"/>
      <c r="K54" s="536"/>
    </row>
    <row r="55" spans="2:19" s="363" customFormat="1" ht="42" customHeight="1">
      <c r="C55" s="536"/>
      <c r="D55" s="536"/>
      <c r="E55" s="536"/>
      <c r="F55" s="536"/>
      <c r="G55" s="536"/>
      <c r="H55" s="536"/>
      <c r="I55" s="536"/>
      <c r="J55" s="536"/>
      <c r="K55" s="536"/>
    </row>
    <row r="56" spans="2:19" s="363" customFormat="1" ht="45" customHeight="1">
      <c r="C56" s="536"/>
      <c r="D56" s="536"/>
      <c r="E56" s="536"/>
      <c r="F56" s="536"/>
      <c r="G56" s="536"/>
      <c r="H56" s="536"/>
      <c r="I56" s="536"/>
      <c r="J56" s="536"/>
      <c r="K56" s="536"/>
    </row>
    <row r="57" spans="2:19" s="363" customFormat="1" ht="20.100000000000001" customHeight="1">
      <c r="C57" s="536"/>
      <c r="D57" s="536"/>
      <c r="E57" s="536"/>
      <c r="F57" s="536"/>
      <c r="G57" s="536"/>
      <c r="H57" s="536"/>
      <c r="I57" s="536"/>
      <c r="J57" s="536"/>
      <c r="K57" s="536"/>
    </row>
    <row r="58" spans="2:19" s="363" customFormat="1" ht="56.25" customHeight="1">
      <c r="C58" s="536"/>
      <c r="D58" s="536"/>
      <c r="E58" s="536"/>
      <c r="F58" s="536"/>
      <c r="G58" s="536"/>
      <c r="H58" s="536"/>
      <c r="I58" s="536"/>
      <c r="J58" s="536"/>
      <c r="K58" s="536"/>
    </row>
    <row r="59" spans="2:19" s="363" customFormat="1" ht="64.5" customHeight="1" thickBot="1">
      <c r="B59" s="537" t="s">
        <v>739</v>
      </c>
      <c r="C59" s="536"/>
      <c r="D59" s="536"/>
      <c r="E59" s="536"/>
      <c r="F59" s="536"/>
      <c r="G59" s="536"/>
      <c r="H59" s="536"/>
      <c r="I59" s="536"/>
      <c r="J59" s="536"/>
      <c r="K59" s="536"/>
    </row>
    <row r="60" spans="2:19" s="363" customFormat="1" ht="50.25" customHeight="1">
      <c r="B60" s="977" t="s">
        <v>729</v>
      </c>
      <c r="C60" s="978"/>
      <c r="D60" s="978"/>
      <c r="E60" s="978"/>
      <c r="F60" s="978" t="s">
        <v>730</v>
      </c>
      <c r="G60" s="978"/>
      <c r="H60" s="978"/>
      <c r="I60" s="978"/>
      <c r="J60" s="978"/>
      <c r="K60" s="596"/>
      <c r="L60" s="978" t="s">
        <v>667</v>
      </c>
      <c r="M60" s="978"/>
      <c r="N60" s="978"/>
      <c r="O60" s="978"/>
      <c r="P60" s="978" t="s">
        <v>668</v>
      </c>
      <c r="Q60" s="978"/>
      <c r="R60" s="978"/>
      <c r="S60" s="979"/>
    </row>
    <row r="61" spans="2:19" s="587" customFormat="1" ht="60.75">
      <c r="B61" s="598" t="s">
        <v>669</v>
      </c>
      <c r="C61" s="588" t="s">
        <v>670</v>
      </c>
      <c r="D61" s="589" t="s">
        <v>671</v>
      </c>
      <c r="E61" s="588" t="s">
        <v>672</v>
      </c>
      <c r="F61" s="588" t="s">
        <v>731</v>
      </c>
      <c r="G61" s="589" t="s">
        <v>732</v>
      </c>
      <c r="H61" s="589" t="s">
        <v>673</v>
      </c>
      <c r="I61" s="589" t="s">
        <v>674</v>
      </c>
      <c r="J61" s="588" t="s">
        <v>675</v>
      </c>
      <c r="K61" s="588" t="s">
        <v>733</v>
      </c>
      <c r="L61" s="588" t="s">
        <v>734</v>
      </c>
      <c r="M61" s="588" t="s">
        <v>735</v>
      </c>
      <c r="N61" s="588" t="s">
        <v>677</v>
      </c>
      <c r="O61" s="588" t="s">
        <v>676</v>
      </c>
      <c r="P61" s="589" t="s">
        <v>678</v>
      </c>
      <c r="Q61" s="975" t="s">
        <v>677</v>
      </c>
      <c r="R61" s="975"/>
      <c r="S61" s="976"/>
    </row>
    <row r="62" spans="2:19" s="363" customFormat="1" ht="24" customHeight="1">
      <c r="B62" s="986" t="s">
        <v>679</v>
      </c>
      <c r="C62" s="983" t="s">
        <v>680</v>
      </c>
      <c r="D62" s="983" t="s">
        <v>681</v>
      </c>
      <c r="E62" s="980" t="s">
        <v>682</v>
      </c>
      <c r="F62" s="995" t="s">
        <v>683</v>
      </c>
      <c r="G62" s="995" t="s">
        <v>684</v>
      </c>
      <c r="H62" s="995" t="s">
        <v>685</v>
      </c>
      <c r="I62" s="998" t="s">
        <v>686</v>
      </c>
      <c r="J62" s="992" t="s">
        <v>687</v>
      </c>
      <c r="K62" s="989" t="s">
        <v>737</v>
      </c>
      <c r="L62" s="980" t="s">
        <v>736</v>
      </c>
      <c r="M62" s="980">
        <v>100</v>
      </c>
      <c r="N62" s="992" t="s">
        <v>738</v>
      </c>
      <c r="O62" s="1001" t="s">
        <v>738</v>
      </c>
      <c r="P62" s="983" t="s">
        <v>688</v>
      </c>
      <c r="Q62" s="597" t="s">
        <v>689</v>
      </c>
      <c r="R62" s="590" t="s">
        <v>690</v>
      </c>
      <c r="S62" s="594" t="s">
        <v>691</v>
      </c>
    </row>
    <row r="63" spans="2:19" s="363" customFormat="1" ht="54">
      <c r="B63" s="987"/>
      <c r="C63" s="984"/>
      <c r="D63" s="984"/>
      <c r="E63" s="981"/>
      <c r="F63" s="996"/>
      <c r="G63" s="996"/>
      <c r="H63" s="996"/>
      <c r="I63" s="999"/>
      <c r="J63" s="993"/>
      <c r="K63" s="990"/>
      <c r="L63" s="981"/>
      <c r="M63" s="981"/>
      <c r="N63" s="993"/>
      <c r="O63" s="1002"/>
      <c r="P63" s="984"/>
      <c r="Q63" s="591" t="s">
        <v>688</v>
      </c>
      <c r="R63" s="592" t="s">
        <v>692</v>
      </c>
      <c r="S63" s="595" t="s">
        <v>693</v>
      </c>
    </row>
    <row r="64" spans="2:19" s="363" customFormat="1" ht="90">
      <c r="B64" s="987"/>
      <c r="C64" s="984"/>
      <c r="D64" s="984"/>
      <c r="E64" s="981"/>
      <c r="F64" s="996"/>
      <c r="G64" s="996"/>
      <c r="H64" s="996"/>
      <c r="I64" s="999"/>
      <c r="J64" s="993"/>
      <c r="K64" s="990"/>
      <c r="L64" s="981"/>
      <c r="M64" s="981"/>
      <c r="N64" s="993"/>
      <c r="O64" s="1002"/>
      <c r="P64" s="984"/>
      <c r="Q64" s="591" t="s">
        <v>688</v>
      </c>
      <c r="R64" s="592" t="s">
        <v>694</v>
      </c>
      <c r="S64" s="595" t="s">
        <v>695</v>
      </c>
    </row>
    <row r="65" spans="2:19" s="363" customFormat="1" ht="72">
      <c r="B65" s="987"/>
      <c r="C65" s="984"/>
      <c r="D65" s="984"/>
      <c r="E65" s="981"/>
      <c r="F65" s="996"/>
      <c r="G65" s="996"/>
      <c r="H65" s="996"/>
      <c r="I65" s="999"/>
      <c r="J65" s="993"/>
      <c r="K65" s="990"/>
      <c r="L65" s="981"/>
      <c r="M65" s="981"/>
      <c r="N65" s="993"/>
      <c r="O65" s="1002"/>
      <c r="P65" s="984"/>
      <c r="Q65" s="591" t="s">
        <v>688</v>
      </c>
      <c r="R65" s="592" t="s">
        <v>696</v>
      </c>
      <c r="S65" s="595" t="s">
        <v>697</v>
      </c>
    </row>
    <row r="66" spans="2:19" s="363" customFormat="1" ht="126" customHeight="1">
      <c r="B66" s="987"/>
      <c r="C66" s="984"/>
      <c r="D66" s="984"/>
      <c r="E66" s="981"/>
      <c r="F66" s="996"/>
      <c r="G66" s="996"/>
      <c r="H66" s="996"/>
      <c r="I66" s="999"/>
      <c r="J66" s="993"/>
      <c r="K66" s="990"/>
      <c r="L66" s="981"/>
      <c r="M66" s="981"/>
      <c r="N66" s="993"/>
      <c r="O66" s="1002"/>
      <c r="P66" s="984"/>
      <c r="Q66" s="591" t="s">
        <v>688</v>
      </c>
      <c r="R66" s="592" t="s">
        <v>698</v>
      </c>
      <c r="S66" s="595" t="s">
        <v>699</v>
      </c>
    </row>
    <row r="67" spans="2:19" s="363" customFormat="1" ht="108">
      <c r="B67" s="987"/>
      <c r="C67" s="984"/>
      <c r="D67" s="984"/>
      <c r="E67" s="981"/>
      <c r="F67" s="996"/>
      <c r="G67" s="996"/>
      <c r="H67" s="996"/>
      <c r="I67" s="999"/>
      <c r="J67" s="993"/>
      <c r="K67" s="990"/>
      <c r="L67" s="981"/>
      <c r="M67" s="981"/>
      <c r="N67" s="993"/>
      <c r="O67" s="1002"/>
      <c r="P67" s="984"/>
      <c r="Q67" s="591" t="s">
        <v>688</v>
      </c>
      <c r="R67" s="592" t="s">
        <v>700</v>
      </c>
      <c r="S67" s="595" t="s">
        <v>701</v>
      </c>
    </row>
    <row r="68" spans="2:19" s="363" customFormat="1" ht="71.25" customHeight="1">
      <c r="B68" s="988"/>
      <c r="C68" s="985"/>
      <c r="D68" s="985"/>
      <c r="E68" s="982"/>
      <c r="F68" s="997"/>
      <c r="G68" s="997"/>
      <c r="H68" s="997"/>
      <c r="I68" s="1000"/>
      <c r="J68" s="994"/>
      <c r="K68" s="991"/>
      <c r="L68" s="982"/>
      <c r="M68" s="982"/>
      <c r="N68" s="994"/>
      <c r="O68" s="1003"/>
      <c r="P68" s="985"/>
      <c r="Q68" s="591" t="s">
        <v>688</v>
      </c>
      <c r="R68" s="593" t="s">
        <v>702</v>
      </c>
      <c r="S68" s="595" t="s">
        <v>703</v>
      </c>
    </row>
    <row r="69" spans="2:19" s="363" customFormat="1">
      <c r="C69" s="536"/>
      <c r="D69" s="536"/>
      <c r="E69" s="536"/>
      <c r="F69" s="536"/>
      <c r="G69" s="536"/>
      <c r="H69" s="536"/>
      <c r="I69" s="536"/>
      <c r="J69" s="536"/>
      <c r="K69" s="536"/>
    </row>
    <row r="70" spans="2:19" s="363" customFormat="1">
      <c r="C70" s="536"/>
      <c r="D70" s="536"/>
      <c r="E70" s="536"/>
      <c r="F70" s="536"/>
      <c r="G70" s="536"/>
      <c r="H70" s="536"/>
      <c r="I70" s="536"/>
      <c r="J70" s="536"/>
      <c r="K70" s="536"/>
    </row>
    <row r="71" spans="2:19" s="363" customFormat="1">
      <c r="C71" s="536"/>
      <c r="D71" s="536"/>
      <c r="E71" s="536"/>
      <c r="F71" s="536"/>
      <c r="G71" s="536"/>
      <c r="H71" s="536"/>
      <c r="I71" s="536"/>
      <c r="J71" s="536"/>
      <c r="K71" s="536"/>
    </row>
    <row r="72" spans="2:19" s="363" customFormat="1">
      <c r="C72" s="536"/>
      <c r="D72" s="536"/>
      <c r="E72" s="536"/>
      <c r="F72" s="536"/>
      <c r="G72" s="536"/>
      <c r="H72" s="536"/>
      <c r="I72" s="536"/>
      <c r="J72" s="536"/>
      <c r="K72" s="536"/>
    </row>
    <row r="73" spans="2:19" s="363" customFormat="1" ht="27">
      <c r="B73" s="537" t="s">
        <v>740</v>
      </c>
      <c r="C73" s="536"/>
      <c r="D73" s="536"/>
      <c r="E73" s="536"/>
      <c r="F73" s="536"/>
      <c r="G73" s="536"/>
      <c r="H73" s="536"/>
      <c r="I73" s="536"/>
      <c r="J73" s="536"/>
      <c r="K73" s="536"/>
    </row>
    <row r="74" spans="2:19" s="363" customFormat="1">
      <c r="C74" s="536"/>
      <c r="D74" s="536"/>
      <c r="E74" s="536"/>
      <c r="F74" s="536"/>
      <c r="G74" s="536"/>
      <c r="H74" s="536"/>
      <c r="I74" s="536"/>
      <c r="J74" s="536"/>
      <c r="K74" s="536"/>
    </row>
    <row r="75" spans="2:19" s="363" customFormat="1">
      <c r="C75" s="536"/>
      <c r="D75" s="536"/>
      <c r="E75" s="536"/>
      <c r="F75" s="536"/>
      <c r="G75" s="536"/>
      <c r="H75" s="536"/>
      <c r="I75" s="536"/>
      <c r="J75" s="536"/>
      <c r="K75" s="536"/>
    </row>
    <row r="76" spans="2:19" s="363" customFormat="1">
      <c r="C76" s="536"/>
      <c r="D76" s="536"/>
      <c r="E76" s="536"/>
      <c r="F76" s="536"/>
      <c r="G76" s="536"/>
      <c r="H76" s="536"/>
      <c r="I76" s="536"/>
      <c r="J76" s="536"/>
      <c r="K76" s="536"/>
    </row>
    <row r="77" spans="2:19" s="363" customFormat="1">
      <c r="C77" s="536"/>
      <c r="D77" s="536"/>
      <c r="E77" s="536"/>
      <c r="F77" s="536"/>
      <c r="G77" s="536"/>
      <c r="H77" s="536"/>
      <c r="I77" s="536"/>
      <c r="J77" s="536"/>
      <c r="K77" s="536"/>
    </row>
    <row r="78" spans="2:19" s="363" customFormat="1">
      <c r="C78" s="536"/>
      <c r="D78" s="536"/>
      <c r="E78" s="536"/>
      <c r="F78" s="536"/>
      <c r="G78" s="536"/>
      <c r="H78" s="536"/>
      <c r="I78" s="536"/>
      <c r="J78" s="536"/>
      <c r="K78" s="536"/>
    </row>
    <row r="79" spans="2:19" s="363" customFormat="1">
      <c r="C79" s="536"/>
      <c r="D79" s="536"/>
      <c r="E79" s="536"/>
      <c r="F79" s="536"/>
      <c r="G79" s="536"/>
      <c r="H79" s="536"/>
      <c r="I79" s="536"/>
      <c r="J79" s="536"/>
      <c r="K79" s="536"/>
    </row>
    <row r="80" spans="2:19" s="363" customFormat="1">
      <c r="C80" s="536"/>
      <c r="D80" s="536"/>
      <c r="E80" s="536"/>
      <c r="F80" s="536"/>
      <c r="G80" s="536"/>
      <c r="H80" s="536"/>
      <c r="I80" s="536"/>
      <c r="J80" s="536"/>
      <c r="K80" s="536"/>
    </row>
    <row r="81" spans="3:11" s="363" customFormat="1">
      <c r="C81" s="536"/>
      <c r="D81" s="536"/>
      <c r="E81" s="536"/>
      <c r="F81" s="536"/>
      <c r="G81" s="536"/>
      <c r="H81" s="536"/>
      <c r="I81" s="536"/>
      <c r="J81" s="536"/>
      <c r="K81" s="536"/>
    </row>
    <row r="82" spans="3:11" s="363" customFormat="1">
      <c r="C82" s="536"/>
      <c r="D82" s="536"/>
      <c r="E82" s="536"/>
      <c r="F82" s="536"/>
      <c r="G82" s="536"/>
      <c r="H82" s="536"/>
      <c r="I82" s="536"/>
      <c r="J82" s="536"/>
      <c r="K82" s="536"/>
    </row>
    <row r="83" spans="3:11" s="363" customFormat="1">
      <c r="C83" s="536"/>
      <c r="D83" s="536"/>
      <c r="E83" s="536"/>
      <c r="F83" s="536"/>
      <c r="G83" s="536"/>
      <c r="H83" s="536"/>
      <c r="I83" s="536"/>
      <c r="J83" s="536"/>
      <c r="K83" s="536"/>
    </row>
    <row r="84" spans="3:11" s="363" customFormat="1">
      <c r="C84" s="536"/>
      <c r="D84" s="536"/>
      <c r="E84" s="536"/>
      <c r="F84" s="536"/>
      <c r="G84" s="536"/>
      <c r="H84" s="536"/>
      <c r="I84" s="536"/>
      <c r="J84" s="536"/>
      <c r="K84" s="536"/>
    </row>
    <row r="85" spans="3:11" s="363" customFormat="1">
      <c r="C85" s="536"/>
      <c r="D85" s="536"/>
      <c r="E85" s="536"/>
      <c r="F85" s="536"/>
      <c r="G85" s="536"/>
      <c r="H85" s="536"/>
      <c r="I85" s="536"/>
      <c r="J85" s="536"/>
      <c r="K85" s="536"/>
    </row>
    <row r="86" spans="3:11" s="363" customFormat="1">
      <c r="C86" s="536"/>
      <c r="D86" s="536"/>
      <c r="E86" s="536"/>
      <c r="F86" s="536"/>
      <c r="G86" s="536"/>
      <c r="H86" s="536"/>
      <c r="I86" s="536"/>
      <c r="J86" s="536"/>
      <c r="K86" s="536"/>
    </row>
    <row r="87" spans="3:11" s="363" customFormat="1">
      <c r="C87" s="536"/>
      <c r="D87" s="536"/>
      <c r="E87" s="536"/>
      <c r="F87" s="536"/>
      <c r="G87" s="536"/>
      <c r="H87" s="536"/>
      <c r="I87" s="536"/>
      <c r="J87" s="536"/>
      <c r="K87" s="536"/>
    </row>
    <row r="88" spans="3:11" s="363" customFormat="1">
      <c r="C88" s="536"/>
      <c r="D88" s="536"/>
      <c r="E88" s="536"/>
      <c r="F88" s="536"/>
      <c r="G88" s="536"/>
      <c r="H88" s="536"/>
      <c r="I88" s="536"/>
      <c r="J88" s="536"/>
      <c r="K88" s="536"/>
    </row>
    <row r="89" spans="3:11" s="363" customFormat="1">
      <c r="C89" s="536"/>
      <c r="D89" s="536"/>
      <c r="E89" s="536"/>
      <c r="F89" s="536"/>
      <c r="G89" s="536"/>
      <c r="H89" s="536"/>
      <c r="I89" s="536"/>
      <c r="J89" s="536"/>
      <c r="K89" s="536"/>
    </row>
    <row r="90" spans="3:11" s="363" customFormat="1">
      <c r="C90" s="536"/>
      <c r="D90" s="536"/>
      <c r="E90" s="536"/>
      <c r="F90" s="536"/>
      <c r="G90" s="536"/>
      <c r="H90" s="536"/>
      <c r="I90" s="536"/>
      <c r="J90" s="536"/>
      <c r="K90" s="536"/>
    </row>
    <row r="91" spans="3:11" s="363" customFormat="1">
      <c r="C91" s="536"/>
      <c r="D91" s="536"/>
      <c r="E91" s="536"/>
      <c r="F91" s="536"/>
      <c r="G91" s="536"/>
      <c r="H91" s="536"/>
      <c r="I91" s="536"/>
      <c r="J91" s="536"/>
      <c r="K91" s="536"/>
    </row>
    <row r="92" spans="3:11" s="363" customFormat="1">
      <c r="C92" s="536"/>
      <c r="D92" s="536"/>
      <c r="E92" s="536"/>
      <c r="F92" s="536"/>
      <c r="G92" s="536"/>
      <c r="H92" s="536"/>
      <c r="I92" s="536"/>
      <c r="J92" s="536"/>
      <c r="K92" s="536"/>
    </row>
    <row r="93" spans="3:11" s="363" customFormat="1">
      <c r="C93" s="536"/>
      <c r="D93" s="536"/>
      <c r="E93" s="536"/>
      <c r="F93" s="536"/>
      <c r="G93" s="536"/>
      <c r="H93" s="536"/>
      <c r="I93" s="536"/>
      <c r="J93" s="536"/>
      <c r="K93" s="536"/>
    </row>
    <row r="94" spans="3:11" s="363" customFormat="1">
      <c r="C94" s="536"/>
      <c r="D94" s="536"/>
      <c r="E94" s="536"/>
      <c r="F94" s="536"/>
      <c r="G94" s="536"/>
      <c r="H94" s="536"/>
      <c r="I94" s="536"/>
      <c r="J94" s="536"/>
      <c r="K94" s="536"/>
    </row>
    <row r="95" spans="3:11" s="363" customFormat="1">
      <c r="C95" s="536"/>
      <c r="D95" s="536"/>
      <c r="E95" s="536"/>
      <c r="F95" s="536"/>
      <c r="G95" s="536"/>
      <c r="H95" s="536"/>
      <c r="I95" s="536"/>
      <c r="J95" s="536"/>
      <c r="K95" s="536"/>
    </row>
    <row r="96" spans="3:11" s="363" customFormat="1">
      <c r="C96" s="536"/>
      <c r="D96" s="536"/>
      <c r="E96" s="536"/>
      <c r="F96" s="536"/>
      <c r="G96" s="536"/>
      <c r="H96" s="536"/>
      <c r="I96" s="536"/>
      <c r="J96" s="536"/>
      <c r="K96" s="536"/>
    </row>
    <row r="97" spans="3:11" s="363" customFormat="1">
      <c r="C97" s="536"/>
      <c r="D97" s="536"/>
      <c r="E97" s="536"/>
      <c r="F97" s="536"/>
      <c r="G97" s="536"/>
      <c r="H97" s="536"/>
      <c r="I97" s="536"/>
      <c r="J97" s="536"/>
      <c r="K97" s="536"/>
    </row>
    <row r="98" spans="3:11" s="363" customFormat="1">
      <c r="C98" s="536"/>
      <c r="D98" s="536"/>
      <c r="E98" s="536"/>
      <c r="F98" s="536"/>
      <c r="G98" s="536"/>
      <c r="H98" s="536"/>
      <c r="I98" s="536"/>
      <c r="J98" s="536"/>
      <c r="K98" s="536"/>
    </row>
    <row r="99" spans="3:11" s="363" customFormat="1">
      <c r="C99" s="536"/>
      <c r="D99" s="536"/>
      <c r="E99" s="536"/>
      <c r="F99" s="536"/>
      <c r="G99" s="536"/>
      <c r="H99" s="536"/>
      <c r="I99" s="536"/>
      <c r="J99" s="536"/>
      <c r="K99" s="536"/>
    </row>
    <row r="100" spans="3:11" s="363" customFormat="1">
      <c r="C100" s="536"/>
      <c r="D100" s="536"/>
      <c r="E100" s="536"/>
      <c r="F100" s="536"/>
      <c r="G100" s="536"/>
      <c r="H100" s="536"/>
      <c r="I100" s="536"/>
      <c r="J100" s="536"/>
      <c r="K100" s="536"/>
    </row>
    <row r="101" spans="3:11" s="363" customFormat="1">
      <c r="C101" s="536"/>
      <c r="D101" s="536"/>
      <c r="E101" s="536"/>
      <c r="F101" s="536"/>
      <c r="G101" s="536"/>
      <c r="H101" s="536"/>
      <c r="I101" s="536"/>
      <c r="J101" s="536"/>
      <c r="K101" s="536"/>
    </row>
    <row r="102" spans="3:11" s="363" customFormat="1">
      <c r="C102" s="536"/>
      <c r="D102" s="536"/>
      <c r="E102" s="536"/>
      <c r="F102" s="536"/>
      <c r="G102" s="536"/>
      <c r="H102" s="536"/>
      <c r="I102" s="536"/>
      <c r="J102" s="536"/>
      <c r="K102" s="536"/>
    </row>
    <row r="103" spans="3:11" s="363" customFormat="1">
      <c r="C103" s="536"/>
      <c r="D103" s="536"/>
      <c r="E103" s="536"/>
      <c r="F103" s="536"/>
      <c r="G103" s="536"/>
      <c r="H103" s="536"/>
      <c r="I103" s="536"/>
      <c r="J103" s="536"/>
      <c r="K103" s="536"/>
    </row>
    <row r="104" spans="3:11" s="363" customFormat="1">
      <c r="C104" s="536"/>
      <c r="D104" s="536"/>
      <c r="E104" s="536"/>
      <c r="F104" s="536"/>
      <c r="G104" s="536"/>
      <c r="H104" s="536"/>
      <c r="I104" s="536"/>
      <c r="J104" s="536"/>
      <c r="K104" s="536"/>
    </row>
    <row r="105" spans="3:11" s="363" customFormat="1">
      <c r="C105" s="536"/>
      <c r="D105" s="536"/>
      <c r="E105" s="536"/>
      <c r="F105" s="536"/>
      <c r="G105" s="536"/>
      <c r="H105" s="536"/>
      <c r="I105" s="536"/>
      <c r="J105" s="536"/>
      <c r="K105" s="536"/>
    </row>
    <row r="106" spans="3:11" s="363" customFormat="1">
      <c r="C106" s="536"/>
      <c r="D106" s="536"/>
      <c r="E106" s="536"/>
      <c r="F106" s="536"/>
      <c r="G106" s="536"/>
      <c r="H106" s="536"/>
      <c r="I106" s="536"/>
      <c r="J106" s="536"/>
      <c r="K106" s="536"/>
    </row>
    <row r="107" spans="3:11" s="363" customFormat="1">
      <c r="C107" s="536"/>
      <c r="D107" s="536"/>
      <c r="E107" s="536"/>
      <c r="F107" s="536"/>
      <c r="G107" s="536"/>
      <c r="H107" s="536"/>
      <c r="I107" s="536"/>
      <c r="J107" s="536"/>
      <c r="K107" s="536"/>
    </row>
    <row r="108" spans="3:11" s="363" customFormat="1">
      <c r="C108" s="536"/>
      <c r="D108" s="536"/>
      <c r="E108" s="536"/>
      <c r="F108" s="536"/>
      <c r="G108" s="536"/>
      <c r="H108" s="536"/>
      <c r="I108" s="536"/>
      <c r="J108" s="536"/>
      <c r="K108" s="536"/>
    </row>
    <row r="109" spans="3:11" s="363" customFormat="1">
      <c r="C109" s="536"/>
      <c r="D109" s="536"/>
      <c r="E109" s="536"/>
      <c r="F109" s="536"/>
      <c r="G109" s="536"/>
      <c r="H109" s="536"/>
      <c r="I109" s="536"/>
      <c r="J109" s="536"/>
      <c r="K109" s="536"/>
    </row>
  </sheetData>
  <mergeCells count="20">
    <mergeCell ref="P62:P68"/>
    <mergeCell ref="O62:O68"/>
    <mergeCell ref="N62:N68"/>
    <mergeCell ref="M62:M68"/>
    <mergeCell ref="L62:L68"/>
    <mergeCell ref="E62:E68"/>
    <mergeCell ref="D62:D68"/>
    <mergeCell ref="C62:C68"/>
    <mergeCell ref="B62:B68"/>
    <mergeCell ref="K62:K68"/>
    <mergeCell ref="J62:J68"/>
    <mergeCell ref="H62:H68"/>
    <mergeCell ref="G62:G68"/>
    <mergeCell ref="I62:I68"/>
    <mergeCell ref="F62:F68"/>
    <mergeCell ref="Q61:S61"/>
    <mergeCell ref="B60:E60"/>
    <mergeCell ref="F60:J60"/>
    <mergeCell ref="L60:O60"/>
    <mergeCell ref="P60:S60"/>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8"/>
  <sheetViews>
    <sheetView workbookViewId="0">
      <selection activeCell="Q5" sqref="Q5"/>
    </sheetView>
  </sheetViews>
  <sheetFormatPr baseColWidth="10" defaultRowHeight="15"/>
  <sheetData>
    <row r="1" spans="1:5" s="367" customFormat="1" ht="28.5">
      <c r="A1" s="175" t="s">
        <v>468</v>
      </c>
    </row>
    <row r="2" spans="1:5" s="367" customFormat="1" ht="24">
      <c r="A2" s="365" t="s">
        <v>743</v>
      </c>
    </row>
    <row r="3" spans="1:5" s="367" customFormat="1"/>
    <row r="4" spans="1:5" s="367" customFormat="1"/>
    <row r="5" spans="1:5" s="367" customFormat="1">
      <c r="A5" s="367" t="s">
        <v>465</v>
      </c>
      <c r="E5" s="368" t="s">
        <v>466</v>
      </c>
    </row>
    <row r="6" spans="1:5" s="367" customFormat="1">
      <c r="A6" s="367" t="s">
        <v>464</v>
      </c>
      <c r="C6" s="368"/>
      <c r="E6" s="368" t="s">
        <v>742</v>
      </c>
    </row>
    <row r="7" spans="1:5" s="367" customFormat="1">
      <c r="A7" s="367" t="s">
        <v>467</v>
      </c>
      <c r="C7" s="369" t="s">
        <v>741</v>
      </c>
    </row>
    <row r="8" spans="1:5" s="367" customFormat="1"/>
  </sheetData>
  <hyperlinks>
    <hyperlink ref="E5" r:id="rId1" xr:uid="{00000000-0004-0000-0B00-000000000000}"/>
    <hyperlink ref="E6" r:id="rId2" xr:uid="{00000000-0004-0000-0B00-00000100000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12"/>
  <sheetViews>
    <sheetView zoomScale="70" zoomScaleNormal="70" zoomScaleSheetLayoutView="100" workbookViewId="0"/>
  </sheetViews>
  <sheetFormatPr baseColWidth="10" defaultColWidth="9.140625" defaultRowHeight="15"/>
  <cols>
    <col min="1" max="1" width="21.42578125" style="21" customWidth="1"/>
    <col min="2" max="2" width="20" style="21" customWidth="1"/>
    <col min="3" max="3" width="35.42578125" style="22" customWidth="1"/>
    <col min="4" max="4" width="80.140625" style="40" customWidth="1"/>
    <col min="5" max="5" width="52.140625" style="21" customWidth="1"/>
    <col min="6" max="6" width="40.5703125" style="21" customWidth="1"/>
    <col min="7" max="16384" width="9.140625" style="21"/>
  </cols>
  <sheetData>
    <row r="1" spans="1:26" ht="18.75" thickBot="1">
      <c r="A1" s="38" t="s">
        <v>137</v>
      </c>
      <c r="B1" s="600"/>
      <c r="C1" s="600"/>
      <c r="D1" s="600"/>
      <c r="E1" s="600"/>
      <c r="F1" s="601"/>
    </row>
    <row r="2" spans="1:26" ht="22.5" customHeight="1">
      <c r="A2" s="604" t="s">
        <v>136</v>
      </c>
      <c r="B2" s="602"/>
      <c r="C2" s="602"/>
      <c r="D2" s="602"/>
      <c r="E2" s="602"/>
      <c r="F2" s="603"/>
    </row>
    <row r="3" spans="1:26" ht="18">
      <c r="A3" s="1"/>
      <c r="B3" s="602"/>
      <c r="C3" s="602"/>
      <c r="D3" s="602"/>
      <c r="E3" s="602"/>
      <c r="F3" s="603"/>
    </row>
    <row r="4" spans="1:26" ht="18.75" customHeight="1">
      <c r="A4" s="604" t="s">
        <v>330</v>
      </c>
      <c r="B4" s="602"/>
      <c r="C4" s="602"/>
      <c r="D4" s="602"/>
      <c r="E4" s="602"/>
      <c r="F4" s="603"/>
    </row>
    <row r="5" spans="1:26" ht="42.75" customHeight="1" thickBot="1">
      <c r="A5" s="605"/>
      <c r="B5" s="606"/>
      <c r="C5" s="606"/>
      <c r="D5" s="606"/>
      <c r="E5" s="606"/>
      <c r="F5" s="607"/>
    </row>
    <row r="6" spans="1:26" ht="24.75" customHeight="1" thickBot="1">
      <c r="A6" s="316" t="s">
        <v>105</v>
      </c>
      <c r="B6" s="317" t="s">
        <v>6</v>
      </c>
      <c r="C6" s="317" t="s">
        <v>12</v>
      </c>
      <c r="D6" s="317" t="s">
        <v>13</v>
      </c>
      <c r="E6" s="317" t="s">
        <v>2</v>
      </c>
      <c r="F6" s="318" t="s">
        <v>122</v>
      </c>
    </row>
    <row r="7" spans="1:26" s="183" customFormat="1" ht="42.75" customHeight="1">
      <c r="A7" s="612" t="s">
        <v>123</v>
      </c>
      <c r="B7" s="608" t="s">
        <v>7</v>
      </c>
      <c r="C7" s="313" t="s">
        <v>26</v>
      </c>
      <c r="D7" s="314" t="s">
        <v>267</v>
      </c>
      <c r="E7" s="313" t="s">
        <v>268</v>
      </c>
      <c r="F7" s="315" t="s">
        <v>124</v>
      </c>
      <c r="G7" s="182"/>
      <c r="H7" s="182"/>
      <c r="I7" s="182"/>
      <c r="J7" s="182"/>
      <c r="K7" s="182"/>
      <c r="L7" s="182"/>
      <c r="M7" s="182"/>
      <c r="N7" s="182"/>
      <c r="O7" s="182"/>
      <c r="P7" s="182"/>
      <c r="Q7" s="182"/>
      <c r="R7" s="182"/>
      <c r="S7" s="182"/>
      <c r="T7" s="182"/>
      <c r="U7" s="182"/>
      <c r="V7" s="182"/>
      <c r="W7" s="182"/>
      <c r="X7" s="182"/>
      <c r="Y7" s="182"/>
      <c r="Z7" s="182"/>
    </row>
    <row r="8" spans="1:26" s="183" customFormat="1" ht="36" customHeight="1">
      <c r="A8" s="613"/>
      <c r="B8" s="609"/>
      <c r="C8" s="611" t="s">
        <v>28</v>
      </c>
      <c r="D8" s="184" t="s">
        <v>304</v>
      </c>
      <c r="E8" s="185" t="s">
        <v>107</v>
      </c>
      <c r="F8" s="239" t="s">
        <v>124</v>
      </c>
      <c r="G8" s="182"/>
      <c r="H8" s="182"/>
      <c r="I8" s="182"/>
      <c r="J8" s="182"/>
      <c r="K8" s="182"/>
      <c r="L8" s="182"/>
      <c r="M8" s="182"/>
      <c r="N8" s="182"/>
      <c r="O8" s="182"/>
      <c r="P8" s="182"/>
      <c r="Q8" s="182"/>
      <c r="R8" s="182"/>
      <c r="S8" s="182"/>
      <c r="T8" s="182"/>
      <c r="U8" s="182"/>
      <c r="V8" s="182"/>
      <c r="W8" s="182"/>
      <c r="X8" s="182"/>
      <c r="Y8" s="182"/>
      <c r="Z8" s="182"/>
    </row>
    <row r="9" spans="1:26" s="183" customFormat="1" ht="36" customHeight="1">
      <c r="A9" s="613"/>
      <c r="B9" s="609"/>
      <c r="C9" s="609"/>
      <c r="D9" s="184" t="s">
        <v>29</v>
      </c>
      <c r="E9" s="185" t="s">
        <v>107</v>
      </c>
      <c r="F9" s="239" t="s">
        <v>124</v>
      </c>
      <c r="G9" s="182"/>
      <c r="H9" s="182"/>
      <c r="I9" s="182"/>
      <c r="J9" s="182"/>
      <c r="K9" s="182"/>
      <c r="L9" s="182"/>
      <c r="M9" s="182"/>
      <c r="N9" s="182"/>
      <c r="O9" s="182"/>
      <c r="P9" s="182"/>
      <c r="Q9" s="182"/>
      <c r="R9" s="182"/>
      <c r="S9" s="182"/>
      <c r="T9" s="182"/>
      <c r="U9" s="182"/>
      <c r="V9" s="182"/>
      <c r="W9" s="182"/>
      <c r="X9" s="182"/>
      <c r="Y9" s="182"/>
      <c r="Z9" s="182"/>
    </row>
    <row r="10" spans="1:26" s="183" customFormat="1" ht="36" customHeight="1">
      <c r="A10" s="613"/>
      <c r="B10" s="609"/>
      <c r="C10" s="610"/>
      <c r="D10" s="184" t="s">
        <v>139</v>
      </c>
      <c r="E10" s="185" t="s">
        <v>30</v>
      </c>
      <c r="F10" s="239" t="s">
        <v>124</v>
      </c>
      <c r="G10" s="182"/>
      <c r="H10" s="182"/>
      <c r="I10" s="182"/>
      <c r="J10" s="182"/>
      <c r="K10" s="182"/>
      <c r="L10" s="182"/>
      <c r="M10" s="182"/>
      <c r="N10" s="182"/>
      <c r="O10" s="182"/>
      <c r="P10" s="182"/>
      <c r="Q10" s="182"/>
      <c r="R10" s="182"/>
      <c r="S10" s="182"/>
      <c r="T10" s="182"/>
      <c r="U10" s="182"/>
      <c r="V10" s="182"/>
      <c r="W10" s="182"/>
      <c r="X10" s="182"/>
      <c r="Y10" s="182"/>
      <c r="Z10" s="182"/>
    </row>
    <row r="11" spans="1:26" s="183" customFormat="1" ht="62.25" customHeight="1">
      <c r="A11" s="613"/>
      <c r="B11" s="609"/>
      <c r="C11" s="185" t="s">
        <v>25</v>
      </c>
      <c r="D11" s="184" t="s">
        <v>89</v>
      </c>
      <c r="E11" s="185" t="s">
        <v>269</v>
      </c>
      <c r="F11" s="239" t="s">
        <v>124</v>
      </c>
      <c r="G11" s="182"/>
      <c r="H11" s="182"/>
      <c r="I11" s="182"/>
      <c r="J11" s="182"/>
      <c r="K11" s="182"/>
      <c r="L11" s="182"/>
      <c r="M11" s="182"/>
      <c r="N11" s="182"/>
      <c r="O11" s="182"/>
      <c r="P11" s="182"/>
      <c r="Q11" s="182"/>
      <c r="R11" s="182"/>
      <c r="S11" s="182"/>
      <c r="T11" s="182"/>
      <c r="U11" s="182"/>
      <c r="V11" s="182"/>
      <c r="W11" s="182"/>
      <c r="X11" s="182"/>
      <c r="Y11" s="182"/>
      <c r="Z11" s="182"/>
    </row>
    <row r="12" spans="1:26" s="183" customFormat="1" ht="72" customHeight="1">
      <c r="A12" s="613"/>
      <c r="B12" s="609"/>
      <c r="C12" s="611" t="s">
        <v>148</v>
      </c>
      <c r="D12" s="184" t="s">
        <v>262</v>
      </c>
      <c r="E12" s="186" t="s">
        <v>270</v>
      </c>
      <c r="F12" s="239" t="s">
        <v>124</v>
      </c>
      <c r="G12" s="182"/>
      <c r="H12" s="182"/>
      <c r="I12" s="319" t="s">
        <v>408</v>
      </c>
      <c r="J12" s="182"/>
      <c r="K12" s="182"/>
      <c r="L12" s="182"/>
      <c r="M12" s="182"/>
      <c r="N12" s="182"/>
      <c r="O12" s="182"/>
      <c r="P12" s="182"/>
      <c r="Q12" s="182"/>
      <c r="R12" s="182"/>
      <c r="S12" s="182"/>
      <c r="T12" s="182"/>
      <c r="U12" s="182"/>
      <c r="V12" s="182"/>
      <c r="W12" s="182"/>
      <c r="X12" s="182"/>
      <c r="Y12" s="182"/>
      <c r="Z12" s="182"/>
    </row>
    <row r="13" spans="1:26" s="183" customFormat="1" ht="55.5" customHeight="1">
      <c r="A13" s="613"/>
      <c r="B13" s="609"/>
      <c r="C13" s="609"/>
      <c r="D13" s="184" t="s">
        <v>305</v>
      </c>
      <c r="E13" s="186" t="s">
        <v>3</v>
      </c>
      <c r="F13" s="239" t="s">
        <v>124</v>
      </c>
      <c r="G13" s="182"/>
      <c r="H13" s="182"/>
      <c r="I13" s="182"/>
      <c r="J13" s="182"/>
      <c r="K13" s="182"/>
      <c r="L13" s="182"/>
      <c r="M13" s="182"/>
      <c r="N13" s="182"/>
      <c r="O13" s="182"/>
      <c r="P13" s="182"/>
      <c r="Q13" s="182"/>
      <c r="R13" s="182"/>
      <c r="S13" s="182"/>
      <c r="T13" s="182"/>
      <c r="U13" s="182"/>
      <c r="V13" s="182"/>
      <c r="W13" s="182"/>
      <c r="X13" s="182"/>
      <c r="Y13" s="182"/>
      <c r="Z13" s="182"/>
    </row>
    <row r="14" spans="1:26" s="183" customFormat="1" ht="64.5" customHeight="1">
      <c r="A14" s="613"/>
      <c r="B14" s="610"/>
      <c r="C14" s="610"/>
      <c r="D14" s="184" t="s">
        <v>201</v>
      </c>
      <c r="E14" s="187" t="s">
        <v>3</v>
      </c>
      <c r="F14" s="239" t="s">
        <v>124</v>
      </c>
      <c r="G14" s="182"/>
      <c r="H14" s="182"/>
      <c r="I14" s="182"/>
      <c r="J14" s="182"/>
      <c r="K14" s="182"/>
      <c r="L14" s="182"/>
      <c r="M14" s="182"/>
      <c r="N14" s="182"/>
      <c r="O14" s="182"/>
      <c r="P14" s="182"/>
      <c r="Q14" s="182"/>
      <c r="R14" s="182"/>
      <c r="S14" s="182"/>
      <c r="T14" s="182"/>
      <c r="U14" s="182"/>
      <c r="V14" s="182"/>
      <c r="W14" s="182"/>
      <c r="X14" s="182"/>
      <c r="Y14" s="182"/>
      <c r="Z14" s="182"/>
    </row>
    <row r="15" spans="1:26" s="183" customFormat="1" ht="72.75" customHeight="1">
      <c r="A15" s="613"/>
      <c r="B15" s="188" t="s">
        <v>204</v>
      </c>
      <c r="C15" s="185" t="s">
        <v>203</v>
      </c>
      <c r="D15" s="184" t="s">
        <v>218</v>
      </c>
      <c r="E15" s="185" t="s">
        <v>8</v>
      </c>
      <c r="F15" s="239" t="s">
        <v>124</v>
      </c>
      <c r="G15" s="182"/>
      <c r="H15" s="182"/>
      <c r="I15" s="182"/>
      <c r="J15" s="182"/>
      <c r="K15" s="182"/>
      <c r="L15" s="182"/>
      <c r="M15" s="182"/>
      <c r="N15" s="182"/>
      <c r="O15" s="182"/>
      <c r="P15" s="182"/>
      <c r="Q15" s="182"/>
      <c r="R15" s="182"/>
      <c r="S15" s="182"/>
      <c r="T15" s="182"/>
      <c r="U15" s="182"/>
      <c r="V15" s="182"/>
      <c r="W15" s="182"/>
      <c r="X15" s="182"/>
      <c r="Y15" s="182"/>
      <c r="Z15" s="182"/>
    </row>
    <row r="16" spans="1:26" s="183" customFormat="1" ht="66" customHeight="1">
      <c r="A16" s="613"/>
      <c r="B16" s="611" t="s">
        <v>10</v>
      </c>
      <c r="C16" s="611" t="s">
        <v>31</v>
      </c>
      <c r="D16" s="184" t="s">
        <v>149</v>
      </c>
      <c r="E16" s="185" t="s">
        <v>3</v>
      </c>
      <c r="F16" s="240" t="s">
        <v>271</v>
      </c>
      <c r="G16" s="182"/>
      <c r="H16" s="182"/>
      <c r="I16" s="182"/>
      <c r="J16" s="182"/>
      <c r="K16" s="182"/>
      <c r="L16" s="182"/>
      <c r="M16" s="182"/>
      <c r="N16" s="182"/>
      <c r="O16" s="182"/>
      <c r="P16" s="182"/>
      <c r="Q16" s="182"/>
      <c r="R16" s="182"/>
      <c r="S16" s="182"/>
      <c r="T16" s="182"/>
      <c r="U16" s="182"/>
      <c r="V16" s="182"/>
      <c r="W16" s="182"/>
      <c r="X16" s="182"/>
      <c r="Y16" s="182"/>
      <c r="Z16" s="182"/>
    </row>
    <row r="17" spans="1:26" s="183" customFormat="1" ht="38.25" customHeight="1">
      <c r="A17" s="613"/>
      <c r="B17" s="609"/>
      <c r="C17" s="609"/>
      <c r="D17" s="184" t="s">
        <v>150</v>
      </c>
      <c r="E17" s="185" t="s">
        <v>9</v>
      </c>
      <c r="F17" s="240" t="s">
        <v>208</v>
      </c>
      <c r="G17" s="182"/>
      <c r="H17" s="182"/>
      <c r="I17" s="182"/>
      <c r="J17" s="182"/>
      <c r="K17" s="182"/>
      <c r="L17" s="182"/>
      <c r="M17" s="182"/>
      <c r="N17" s="182"/>
      <c r="O17" s="182"/>
      <c r="P17" s="182"/>
      <c r="Q17" s="182"/>
      <c r="R17" s="182"/>
      <c r="S17" s="182"/>
      <c r="T17" s="182"/>
      <c r="U17" s="182"/>
      <c r="V17" s="182"/>
      <c r="W17" s="182"/>
      <c r="X17" s="182"/>
      <c r="Y17" s="182"/>
      <c r="Z17" s="182"/>
    </row>
    <row r="18" spans="1:26" s="183" customFormat="1" ht="38.25" customHeight="1">
      <c r="A18" s="613"/>
      <c r="B18" s="609"/>
      <c r="C18" s="609"/>
      <c r="D18" s="184" t="s">
        <v>151</v>
      </c>
      <c r="E18" s="185" t="s">
        <v>9</v>
      </c>
      <c r="F18" s="240" t="s">
        <v>209</v>
      </c>
      <c r="G18" s="182"/>
      <c r="H18" s="182"/>
      <c r="I18" s="182"/>
      <c r="J18" s="182"/>
      <c r="K18" s="182"/>
      <c r="L18" s="182"/>
      <c r="M18" s="182"/>
      <c r="N18" s="182"/>
      <c r="O18" s="182"/>
      <c r="P18" s="182"/>
      <c r="Q18" s="182"/>
      <c r="R18" s="182"/>
      <c r="S18" s="182"/>
      <c r="T18" s="182"/>
      <c r="U18" s="182"/>
      <c r="V18" s="182"/>
      <c r="W18" s="182"/>
      <c r="X18" s="182"/>
      <c r="Y18" s="182"/>
      <c r="Z18" s="182"/>
    </row>
    <row r="19" spans="1:26" s="183" customFormat="1" ht="38.25" customHeight="1">
      <c r="A19" s="613"/>
      <c r="B19" s="609"/>
      <c r="C19" s="609"/>
      <c r="D19" s="184" t="s">
        <v>152</v>
      </c>
      <c r="E19" s="185" t="s">
        <v>9</v>
      </c>
      <c r="F19" s="240" t="s">
        <v>125</v>
      </c>
      <c r="G19" s="182"/>
      <c r="H19" s="182"/>
      <c r="I19" s="182"/>
      <c r="J19" s="182"/>
      <c r="K19" s="182"/>
      <c r="L19" s="182"/>
      <c r="M19" s="182"/>
      <c r="N19" s="182"/>
      <c r="O19" s="182"/>
      <c r="P19" s="182"/>
      <c r="Q19" s="182"/>
      <c r="R19" s="182"/>
      <c r="S19" s="182"/>
      <c r="T19" s="182"/>
      <c r="U19" s="182"/>
      <c r="V19" s="182"/>
      <c r="W19" s="182"/>
      <c r="X19" s="182"/>
      <c r="Y19" s="182"/>
      <c r="Z19" s="182"/>
    </row>
    <row r="20" spans="1:26" s="183" customFormat="1" ht="33" customHeight="1">
      <c r="A20" s="613"/>
      <c r="B20" s="609"/>
      <c r="C20" s="609"/>
      <c r="D20" s="184" t="s">
        <v>153</v>
      </c>
      <c r="E20" s="185" t="s">
        <v>9</v>
      </c>
      <c r="F20" s="240" t="s">
        <v>126</v>
      </c>
      <c r="G20" s="182"/>
      <c r="H20" s="182"/>
      <c r="I20" s="182"/>
      <c r="J20" s="182"/>
      <c r="K20" s="182"/>
      <c r="L20" s="182"/>
      <c r="M20" s="182"/>
      <c r="N20" s="182"/>
      <c r="O20" s="182"/>
      <c r="P20" s="182"/>
      <c r="Q20" s="182"/>
      <c r="R20" s="182"/>
      <c r="S20" s="182"/>
      <c r="T20" s="182"/>
      <c r="U20" s="182"/>
      <c r="V20" s="182"/>
      <c r="W20" s="182"/>
      <c r="X20" s="182"/>
      <c r="Y20" s="182"/>
      <c r="Z20" s="182"/>
    </row>
    <row r="21" spans="1:26" s="183" customFormat="1" ht="39" customHeight="1">
      <c r="A21" s="613"/>
      <c r="B21" s="609"/>
      <c r="C21" s="610"/>
      <c r="D21" s="184" t="s">
        <v>272</v>
      </c>
      <c r="E21" s="185" t="s">
        <v>9</v>
      </c>
      <c r="F21" s="240" t="s">
        <v>127</v>
      </c>
      <c r="G21" s="182"/>
      <c r="H21" s="182"/>
      <c r="I21" s="182"/>
      <c r="J21" s="182"/>
      <c r="K21" s="182"/>
      <c r="L21" s="182"/>
      <c r="M21" s="182"/>
      <c r="N21" s="182"/>
      <c r="O21" s="182"/>
      <c r="P21" s="182"/>
      <c r="Q21" s="182"/>
      <c r="R21" s="182"/>
      <c r="S21" s="182"/>
      <c r="T21" s="182"/>
      <c r="U21" s="182"/>
      <c r="V21" s="182"/>
      <c r="W21" s="182"/>
      <c r="X21" s="182"/>
      <c r="Y21" s="182"/>
      <c r="Z21" s="182"/>
    </row>
    <row r="22" spans="1:26" s="183" customFormat="1" ht="28.5" customHeight="1">
      <c r="A22" s="613"/>
      <c r="B22" s="609"/>
      <c r="C22" s="611" t="s">
        <v>32</v>
      </c>
      <c r="D22" s="184" t="s">
        <v>33</v>
      </c>
      <c r="E22" s="185" t="s">
        <v>107</v>
      </c>
      <c r="F22" s="239" t="s">
        <v>124</v>
      </c>
      <c r="G22" s="182"/>
      <c r="H22" s="182"/>
      <c r="I22" s="182"/>
      <c r="J22" s="182"/>
      <c r="K22" s="182"/>
      <c r="L22" s="182"/>
      <c r="M22" s="182"/>
      <c r="N22" s="182"/>
      <c r="O22" s="182"/>
      <c r="P22" s="182"/>
      <c r="Q22" s="182"/>
      <c r="R22" s="182"/>
      <c r="S22" s="182"/>
      <c r="T22" s="182"/>
      <c r="U22" s="182"/>
      <c r="V22" s="182"/>
      <c r="W22" s="182"/>
      <c r="X22" s="182"/>
      <c r="Y22" s="182"/>
      <c r="Z22" s="182"/>
    </row>
    <row r="23" spans="1:26" s="183" customFormat="1" ht="34.5" customHeight="1">
      <c r="A23" s="613"/>
      <c r="B23" s="609"/>
      <c r="C23" s="609"/>
      <c r="D23" s="184" t="s">
        <v>306</v>
      </c>
      <c r="E23" s="185" t="s">
        <v>107</v>
      </c>
      <c r="F23" s="239" t="s">
        <v>124</v>
      </c>
      <c r="G23" s="182"/>
      <c r="H23" s="182"/>
      <c r="I23" s="182"/>
      <c r="J23" s="182"/>
      <c r="K23" s="182"/>
      <c r="L23" s="182"/>
      <c r="M23" s="182"/>
      <c r="N23" s="182"/>
      <c r="O23" s="182"/>
      <c r="P23" s="182"/>
      <c r="Q23" s="182"/>
      <c r="R23" s="182"/>
      <c r="S23" s="182"/>
      <c r="T23" s="182"/>
      <c r="U23" s="182"/>
      <c r="V23" s="182"/>
      <c r="W23" s="182"/>
      <c r="X23" s="182"/>
      <c r="Y23" s="182"/>
      <c r="Z23" s="182"/>
    </row>
    <row r="24" spans="1:26" s="183" customFormat="1" ht="38.25" customHeight="1">
      <c r="A24" s="613"/>
      <c r="B24" s="609"/>
      <c r="C24" s="610"/>
      <c r="D24" s="184" t="s">
        <v>307</v>
      </c>
      <c r="E24" s="185" t="s">
        <v>142</v>
      </c>
      <c r="F24" s="239" t="s">
        <v>124</v>
      </c>
      <c r="G24" s="182"/>
      <c r="H24" s="182"/>
      <c r="I24" s="182"/>
      <c r="J24" s="182"/>
      <c r="K24" s="182"/>
      <c r="L24" s="182"/>
      <c r="M24" s="182"/>
      <c r="N24" s="182"/>
      <c r="O24" s="182"/>
      <c r="P24" s="182"/>
      <c r="Q24" s="182"/>
      <c r="R24" s="182"/>
      <c r="S24" s="182"/>
      <c r="T24" s="182"/>
      <c r="U24" s="182"/>
      <c r="V24" s="182"/>
      <c r="W24" s="182"/>
      <c r="X24" s="182"/>
      <c r="Y24" s="182"/>
      <c r="Z24" s="182"/>
    </row>
    <row r="25" spans="1:26" s="183" customFormat="1" ht="66.75" customHeight="1">
      <c r="A25" s="613"/>
      <c r="B25" s="609"/>
      <c r="C25" s="611" t="s">
        <v>34</v>
      </c>
      <c r="D25" s="184" t="s">
        <v>154</v>
      </c>
      <c r="E25" s="185" t="s">
        <v>35</v>
      </c>
      <c r="F25" s="239" t="s">
        <v>124</v>
      </c>
      <c r="G25" s="182"/>
      <c r="H25" s="182"/>
      <c r="I25" s="182"/>
      <c r="J25" s="182"/>
      <c r="K25" s="182"/>
      <c r="L25" s="182"/>
      <c r="M25" s="182"/>
      <c r="N25" s="182"/>
      <c r="O25" s="182"/>
      <c r="P25" s="182"/>
      <c r="Q25" s="182"/>
      <c r="R25" s="182"/>
      <c r="S25" s="182"/>
      <c r="T25" s="182"/>
      <c r="U25" s="182"/>
      <c r="V25" s="182"/>
      <c r="W25" s="182"/>
      <c r="X25" s="182"/>
      <c r="Y25" s="182"/>
      <c r="Z25" s="182"/>
    </row>
    <row r="26" spans="1:26" s="183" customFormat="1" ht="54" customHeight="1">
      <c r="A26" s="613"/>
      <c r="B26" s="609"/>
      <c r="C26" s="609"/>
      <c r="D26" s="184" t="s">
        <v>308</v>
      </c>
      <c r="E26" s="185" t="s">
        <v>35</v>
      </c>
      <c r="F26" s="239" t="s">
        <v>124</v>
      </c>
      <c r="G26" s="182"/>
      <c r="H26" s="182"/>
      <c r="I26" s="182"/>
      <c r="J26" s="182"/>
      <c r="K26" s="182"/>
      <c r="L26" s="182"/>
      <c r="M26" s="182"/>
      <c r="N26" s="182"/>
      <c r="O26" s="182"/>
      <c r="P26" s="182"/>
      <c r="Q26" s="182"/>
      <c r="R26" s="182"/>
      <c r="S26" s="182"/>
      <c r="T26" s="182"/>
      <c r="U26" s="182"/>
      <c r="V26" s="182"/>
      <c r="W26" s="182"/>
      <c r="X26" s="182"/>
      <c r="Y26" s="182"/>
      <c r="Z26" s="182"/>
    </row>
    <row r="27" spans="1:26" s="183" customFormat="1" ht="48.75" customHeight="1">
      <c r="A27" s="613"/>
      <c r="B27" s="609"/>
      <c r="C27" s="609"/>
      <c r="D27" s="184" t="s">
        <v>309</v>
      </c>
      <c r="E27" s="185" t="s">
        <v>35</v>
      </c>
      <c r="F27" s="239" t="s">
        <v>124</v>
      </c>
      <c r="G27" s="182"/>
      <c r="H27" s="182"/>
      <c r="I27" s="182"/>
      <c r="J27" s="182"/>
      <c r="K27" s="182"/>
      <c r="L27" s="182"/>
      <c r="M27" s="182"/>
      <c r="N27" s="182"/>
      <c r="O27" s="182"/>
      <c r="P27" s="182"/>
      <c r="Q27" s="182"/>
      <c r="R27" s="182"/>
      <c r="S27" s="182"/>
      <c r="T27" s="182"/>
      <c r="U27" s="182"/>
      <c r="V27" s="182"/>
      <c r="W27" s="182"/>
      <c r="X27" s="182"/>
      <c r="Y27" s="182"/>
      <c r="Z27" s="182"/>
    </row>
    <row r="28" spans="1:26" s="183" customFormat="1" ht="58.5" customHeight="1">
      <c r="A28" s="613"/>
      <c r="B28" s="609"/>
      <c r="C28" s="609"/>
      <c r="D28" s="184" t="s">
        <v>310</v>
      </c>
      <c r="E28" s="185" t="s">
        <v>35</v>
      </c>
      <c r="F28" s="239" t="s">
        <v>124</v>
      </c>
      <c r="G28" s="182"/>
      <c r="H28" s="182"/>
      <c r="I28" s="182"/>
      <c r="J28" s="182"/>
      <c r="K28" s="182"/>
      <c r="L28" s="182"/>
      <c r="M28" s="182"/>
      <c r="N28" s="182"/>
      <c r="O28" s="182"/>
      <c r="P28" s="182"/>
      <c r="Q28" s="182"/>
      <c r="R28" s="182"/>
      <c r="S28" s="182"/>
      <c r="T28" s="182"/>
      <c r="U28" s="182"/>
      <c r="V28" s="182"/>
      <c r="W28" s="182"/>
      <c r="X28" s="182"/>
      <c r="Y28" s="182"/>
      <c r="Z28" s="182"/>
    </row>
    <row r="29" spans="1:26" s="183" customFormat="1" ht="48.75" customHeight="1">
      <c r="A29" s="613"/>
      <c r="B29" s="609"/>
      <c r="C29" s="610"/>
      <c r="D29" s="184" t="s">
        <v>36</v>
      </c>
      <c r="E29" s="185" t="s">
        <v>37</v>
      </c>
      <c r="F29" s="239" t="s">
        <v>124</v>
      </c>
      <c r="G29" s="182"/>
      <c r="H29" s="182"/>
      <c r="I29" s="182"/>
      <c r="J29" s="182"/>
      <c r="K29" s="182"/>
      <c r="L29" s="182"/>
      <c r="M29" s="182"/>
      <c r="N29" s="182"/>
      <c r="O29" s="182"/>
      <c r="P29" s="182"/>
      <c r="Q29" s="182"/>
      <c r="R29" s="182"/>
      <c r="S29" s="182"/>
      <c r="T29" s="182"/>
      <c r="U29" s="182"/>
      <c r="V29" s="182"/>
      <c r="W29" s="182"/>
      <c r="X29" s="182"/>
      <c r="Y29" s="182"/>
      <c r="Z29" s="182"/>
    </row>
    <row r="30" spans="1:26" s="183" customFormat="1" ht="79.5" customHeight="1">
      <c r="A30" s="613"/>
      <c r="B30" s="609"/>
      <c r="C30" s="611" t="s">
        <v>38</v>
      </c>
      <c r="D30" s="184" t="s">
        <v>311</v>
      </c>
      <c r="E30" s="185" t="s">
        <v>145</v>
      </c>
      <c r="F30" s="240" t="s">
        <v>273</v>
      </c>
      <c r="G30" s="182"/>
      <c r="H30" s="182"/>
      <c r="I30" s="182"/>
      <c r="J30" s="182"/>
      <c r="K30" s="182"/>
      <c r="L30" s="182"/>
      <c r="M30" s="182"/>
      <c r="N30" s="182"/>
      <c r="O30" s="182"/>
      <c r="P30" s="182"/>
      <c r="Q30" s="182"/>
      <c r="R30" s="182"/>
      <c r="S30" s="182"/>
      <c r="T30" s="182"/>
      <c r="U30" s="182"/>
      <c r="V30" s="182"/>
      <c r="W30" s="182"/>
      <c r="X30" s="182"/>
      <c r="Y30" s="182"/>
      <c r="Z30" s="182"/>
    </row>
    <row r="31" spans="1:26" s="183" customFormat="1" ht="66.75" customHeight="1">
      <c r="A31" s="613"/>
      <c r="B31" s="609"/>
      <c r="C31" s="609"/>
      <c r="D31" s="184" t="s">
        <v>274</v>
      </c>
      <c r="E31" s="185" t="s">
        <v>145</v>
      </c>
      <c r="F31" s="240" t="s">
        <v>273</v>
      </c>
      <c r="G31" s="182"/>
      <c r="H31" s="182"/>
      <c r="I31" s="182"/>
      <c r="J31" s="182"/>
      <c r="K31" s="182"/>
      <c r="L31" s="182"/>
      <c r="M31" s="182"/>
      <c r="N31" s="182"/>
      <c r="O31" s="182"/>
      <c r="P31" s="182"/>
      <c r="Q31" s="182"/>
      <c r="R31" s="182"/>
      <c r="S31" s="182"/>
      <c r="T31" s="182"/>
      <c r="U31" s="182"/>
      <c r="V31" s="182"/>
      <c r="W31" s="182"/>
      <c r="X31" s="182"/>
      <c r="Y31" s="182"/>
      <c r="Z31" s="182"/>
    </row>
    <row r="32" spans="1:26" s="183" customFormat="1" ht="45" customHeight="1">
      <c r="A32" s="613"/>
      <c r="B32" s="609"/>
      <c r="C32" s="609"/>
      <c r="D32" s="184" t="s">
        <v>155</v>
      </c>
      <c r="E32" s="185" t="s">
        <v>90</v>
      </c>
      <c r="F32" s="239" t="s">
        <v>124</v>
      </c>
      <c r="G32" s="182"/>
      <c r="H32" s="182"/>
      <c r="I32" s="182"/>
      <c r="J32" s="182"/>
      <c r="K32" s="182"/>
      <c r="L32" s="182"/>
      <c r="M32" s="182"/>
      <c r="N32" s="182"/>
      <c r="O32" s="182"/>
      <c r="P32" s="182"/>
      <c r="Q32" s="182"/>
      <c r="R32" s="182"/>
      <c r="S32" s="182"/>
      <c r="T32" s="182"/>
      <c r="U32" s="182"/>
      <c r="V32" s="182"/>
      <c r="W32" s="182"/>
      <c r="X32" s="182"/>
      <c r="Y32" s="182"/>
      <c r="Z32" s="182"/>
    </row>
    <row r="33" spans="1:26" s="183" customFormat="1" ht="36" customHeight="1">
      <c r="A33" s="613"/>
      <c r="B33" s="609"/>
      <c r="C33" s="609"/>
      <c r="D33" s="184" t="s">
        <v>275</v>
      </c>
      <c r="E33" s="185" t="s">
        <v>145</v>
      </c>
      <c r="F33" s="239" t="s">
        <v>276</v>
      </c>
      <c r="G33" s="182"/>
      <c r="H33" s="182"/>
      <c r="I33" s="182"/>
      <c r="J33" s="182"/>
      <c r="K33" s="182"/>
      <c r="L33" s="182"/>
      <c r="M33" s="182"/>
      <c r="N33" s="182"/>
      <c r="O33" s="182"/>
      <c r="P33" s="182"/>
      <c r="Q33" s="182"/>
      <c r="R33" s="182"/>
      <c r="S33" s="182"/>
      <c r="T33" s="182"/>
      <c r="U33" s="182"/>
      <c r="V33" s="182"/>
      <c r="W33" s="182"/>
      <c r="X33" s="182"/>
      <c r="Y33" s="182"/>
      <c r="Z33" s="182"/>
    </row>
    <row r="34" spans="1:26" s="183" customFormat="1" ht="53.25" customHeight="1">
      <c r="A34" s="613"/>
      <c r="B34" s="609"/>
      <c r="C34" s="610"/>
      <c r="D34" s="184" t="s">
        <v>277</v>
      </c>
      <c r="E34" s="185" t="s">
        <v>145</v>
      </c>
      <c r="F34" s="240" t="s">
        <v>273</v>
      </c>
      <c r="G34" s="182"/>
      <c r="H34" s="182"/>
      <c r="I34" s="182"/>
      <c r="J34" s="182"/>
      <c r="K34" s="182"/>
      <c r="L34" s="182"/>
      <c r="M34" s="182"/>
      <c r="N34" s="182"/>
      <c r="O34" s="182"/>
      <c r="P34" s="182"/>
      <c r="Q34" s="182"/>
      <c r="R34" s="182"/>
      <c r="S34" s="182"/>
      <c r="T34" s="182"/>
      <c r="U34" s="182"/>
      <c r="V34" s="182"/>
      <c r="W34" s="182"/>
      <c r="X34" s="182"/>
      <c r="Y34" s="182"/>
      <c r="Z34" s="182"/>
    </row>
    <row r="35" spans="1:26" s="183" customFormat="1" ht="58.5" customHeight="1">
      <c r="A35" s="613"/>
      <c r="B35" s="609"/>
      <c r="C35" s="611" t="s">
        <v>40</v>
      </c>
      <c r="D35" s="189" t="s">
        <v>156</v>
      </c>
      <c r="E35" s="186" t="s">
        <v>41</v>
      </c>
      <c r="F35" s="240" t="s">
        <v>210</v>
      </c>
      <c r="G35" s="182"/>
      <c r="H35" s="182"/>
      <c r="I35" s="182"/>
      <c r="J35" s="182"/>
      <c r="K35" s="182"/>
      <c r="L35" s="182"/>
      <c r="M35" s="182"/>
      <c r="N35" s="182"/>
      <c r="O35" s="182"/>
      <c r="P35" s="182"/>
      <c r="Q35" s="182"/>
      <c r="R35" s="182"/>
      <c r="S35" s="182"/>
      <c r="T35" s="182"/>
      <c r="U35" s="182"/>
      <c r="V35" s="182"/>
      <c r="W35" s="182"/>
      <c r="X35" s="182"/>
      <c r="Y35" s="182"/>
      <c r="Z35" s="182"/>
    </row>
    <row r="36" spans="1:26" s="183" customFormat="1" ht="58.5" customHeight="1">
      <c r="A36" s="613"/>
      <c r="B36" s="609"/>
      <c r="C36" s="609"/>
      <c r="D36" s="189" t="s">
        <v>157</v>
      </c>
      <c r="E36" s="185" t="s">
        <v>93</v>
      </c>
      <c r="F36" s="240" t="s">
        <v>211</v>
      </c>
      <c r="G36" s="182"/>
      <c r="H36" s="182"/>
      <c r="I36" s="182"/>
      <c r="J36" s="182"/>
      <c r="K36" s="182"/>
      <c r="L36" s="182"/>
      <c r="M36" s="182"/>
      <c r="N36" s="182"/>
      <c r="O36" s="182"/>
      <c r="P36" s="182"/>
      <c r="Q36" s="182"/>
      <c r="R36" s="182"/>
      <c r="S36" s="182"/>
      <c r="T36" s="182"/>
      <c r="U36" s="182"/>
      <c r="V36" s="182"/>
      <c r="W36" s="182"/>
      <c r="X36" s="182"/>
      <c r="Y36" s="182"/>
      <c r="Z36" s="182"/>
    </row>
    <row r="37" spans="1:26" s="183" customFormat="1" ht="58.5" customHeight="1">
      <c r="A37" s="613"/>
      <c r="B37" s="609"/>
      <c r="C37" s="609"/>
      <c r="D37" s="189" t="s">
        <v>312</v>
      </c>
      <c r="E37" s="185" t="s">
        <v>47</v>
      </c>
      <c r="F37" s="240" t="s">
        <v>278</v>
      </c>
      <c r="G37" s="182"/>
      <c r="H37" s="182"/>
      <c r="I37" s="182"/>
      <c r="J37" s="182"/>
      <c r="K37" s="182"/>
      <c r="L37" s="182"/>
      <c r="M37" s="182"/>
      <c r="N37" s="182"/>
      <c r="O37" s="182"/>
      <c r="P37" s="182"/>
      <c r="Q37" s="182"/>
      <c r="R37" s="182"/>
      <c r="S37" s="182"/>
      <c r="T37" s="182"/>
      <c r="U37" s="182"/>
      <c r="V37" s="182"/>
      <c r="W37" s="182"/>
      <c r="X37" s="182"/>
      <c r="Y37" s="182"/>
      <c r="Z37" s="182"/>
    </row>
    <row r="38" spans="1:26" s="183" customFormat="1" ht="70.5" customHeight="1">
      <c r="A38" s="613"/>
      <c r="B38" s="609"/>
      <c r="C38" s="609"/>
      <c r="D38" s="189" t="s">
        <v>313</v>
      </c>
      <c r="E38" s="185" t="s">
        <v>9</v>
      </c>
      <c r="F38" s="240" t="s">
        <v>128</v>
      </c>
      <c r="G38" s="182"/>
      <c r="H38" s="182"/>
      <c r="I38" s="182"/>
      <c r="J38" s="182"/>
      <c r="K38" s="182"/>
      <c r="L38" s="182"/>
      <c r="M38" s="182"/>
      <c r="N38" s="182"/>
      <c r="O38" s="182"/>
      <c r="P38" s="182"/>
      <c r="Q38" s="182"/>
      <c r="R38" s="182"/>
      <c r="S38" s="182"/>
      <c r="T38" s="182"/>
      <c r="U38" s="182"/>
      <c r="V38" s="182"/>
      <c r="W38" s="182"/>
      <c r="X38" s="182"/>
      <c r="Y38" s="182"/>
      <c r="Z38" s="182"/>
    </row>
    <row r="39" spans="1:26" s="183" customFormat="1" ht="58.5" customHeight="1">
      <c r="A39" s="613"/>
      <c r="B39" s="609"/>
      <c r="C39" s="609"/>
      <c r="D39" s="189" t="s">
        <v>314</v>
      </c>
      <c r="E39" s="185" t="s">
        <v>158</v>
      </c>
      <c r="F39" s="239" t="s">
        <v>124</v>
      </c>
      <c r="G39" s="182"/>
      <c r="H39" s="182"/>
      <c r="I39" s="182"/>
      <c r="J39" s="182"/>
      <c r="K39" s="182"/>
      <c r="L39" s="182"/>
      <c r="M39" s="182"/>
      <c r="N39" s="182"/>
      <c r="O39" s="182"/>
      <c r="P39" s="182"/>
      <c r="Q39" s="182"/>
      <c r="R39" s="182"/>
      <c r="S39" s="182"/>
      <c r="T39" s="182"/>
      <c r="U39" s="182"/>
      <c r="V39" s="182"/>
      <c r="W39" s="182"/>
      <c r="X39" s="182"/>
      <c r="Y39" s="182"/>
      <c r="Z39" s="182"/>
    </row>
    <row r="40" spans="1:26" s="183" customFormat="1" ht="58.5" customHeight="1">
      <c r="A40" s="613"/>
      <c r="B40" s="609"/>
      <c r="C40" s="609"/>
      <c r="D40" s="189" t="s">
        <v>315</v>
      </c>
      <c r="E40" s="185" t="s">
        <v>27</v>
      </c>
      <c r="F40" s="239" t="s">
        <v>124</v>
      </c>
      <c r="G40" s="182"/>
      <c r="H40" s="182"/>
      <c r="I40" s="182"/>
      <c r="J40" s="182"/>
      <c r="K40" s="182"/>
      <c r="L40" s="182"/>
      <c r="M40" s="182"/>
      <c r="N40" s="182"/>
      <c r="O40" s="182"/>
      <c r="P40" s="182"/>
      <c r="Q40" s="182"/>
      <c r="R40" s="182"/>
      <c r="S40" s="182"/>
      <c r="T40" s="182"/>
      <c r="U40" s="182"/>
      <c r="V40" s="182"/>
      <c r="W40" s="182"/>
      <c r="X40" s="182"/>
      <c r="Y40" s="182"/>
      <c r="Z40" s="182"/>
    </row>
    <row r="41" spans="1:26" s="183" customFormat="1" ht="81" customHeight="1">
      <c r="A41" s="613"/>
      <c r="B41" s="609"/>
      <c r="C41" s="610"/>
      <c r="D41" s="184" t="s">
        <v>316</v>
      </c>
      <c r="E41" s="185" t="s">
        <v>27</v>
      </c>
      <c r="F41" s="240" t="s">
        <v>273</v>
      </c>
      <c r="G41" s="182"/>
      <c r="H41" s="182"/>
      <c r="I41" s="182"/>
      <c r="J41" s="182"/>
      <c r="K41" s="182"/>
      <c r="L41" s="182"/>
      <c r="M41" s="182"/>
      <c r="N41" s="182"/>
      <c r="O41" s="182"/>
      <c r="P41" s="182"/>
      <c r="Q41" s="182"/>
      <c r="R41" s="182"/>
      <c r="S41" s="182"/>
      <c r="T41" s="182"/>
      <c r="U41" s="182"/>
      <c r="V41" s="182"/>
      <c r="W41" s="182"/>
      <c r="X41" s="182"/>
      <c r="Y41" s="182"/>
      <c r="Z41" s="182"/>
    </row>
    <row r="42" spans="1:26" s="183" customFormat="1" ht="47.25" customHeight="1">
      <c r="A42" s="613"/>
      <c r="B42" s="609"/>
      <c r="C42" s="611" t="s">
        <v>46</v>
      </c>
      <c r="D42" s="184" t="s">
        <v>159</v>
      </c>
      <c r="E42" s="185" t="s">
        <v>3</v>
      </c>
      <c r="F42" s="239" t="s">
        <v>124</v>
      </c>
      <c r="G42" s="182"/>
      <c r="H42" s="182"/>
      <c r="I42" s="182"/>
      <c r="J42" s="182"/>
      <c r="K42" s="182"/>
      <c r="L42" s="182"/>
      <c r="M42" s="182"/>
      <c r="N42" s="182"/>
      <c r="O42" s="182"/>
      <c r="P42" s="182"/>
      <c r="Q42" s="182"/>
      <c r="R42" s="182"/>
      <c r="S42" s="182"/>
      <c r="T42" s="182"/>
      <c r="U42" s="182"/>
      <c r="V42" s="182"/>
      <c r="W42" s="182"/>
      <c r="X42" s="182"/>
      <c r="Y42" s="182"/>
      <c r="Z42" s="182"/>
    </row>
    <row r="43" spans="1:26" s="183" customFormat="1" ht="36.75" customHeight="1">
      <c r="A43" s="613"/>
      <c r="B43" s="609"/>
      <c r="C43" s="609"/>
      <c r="D43" s="184" t="s">
        <v>317</v>
      </c>
      <c r="E43" s="185" t="s">
        <v>160</v>
      </c>
      <c r="F43" s="239" t="s">
        <v>124</v>
      </c>
      <c r="G43" s="182"/>
      <c r="H43" s="182"/>
      <c r="I43" s="182"/>
      <c r="J43" s="182"/>
      <c r="K43" s="182"/>
      <c r="L43" s="182"/>
      <c r="M43" s="182"/>
      <c r="N43" s="182"/>
      <c r="O43" s="182"/>
      <c r="P43" s="182"/>
      <c r="Q43" s="182"/>
      <c r="R43" s="182"/>
      <c r="S43" s="182"/>
      <c r="T43" s="182"/>
      <c r="U43" s="182"/>
      <c r="V43" s="182"/>
      <c r="W43" s="182"/>
      <c r="X43" s="182"/>
      <c r="Y43" s="182"/>
      <c r="Z43" s="182"/>
    </row>
    <row r="44" spans="1:26" s="183" customFormat="1" ht="60.75" customHeight="1">
      <c r="A44" s="613"/>
      <c r="B44" s="610"/>
      <c r="C44" s="610"/>
      <c r="D44" s="184" t="s">
        <v>279</v>
      </c>
      <c r="E44" s="185" t="s">
        <v>145</v>
      </c>
      <c r="F44" s="240" t="s">
        <v>273</v>
      </c>
      <c r="G44" s="182"/>
      <c r="H44" s="182"/>
      <c r="I44" s="182"/>
      <c r="J44" s="182"/>
      <c r="K44" s="182"/>
      <c r="L44" s="182"/>
      <c r="M44" s="182"/>
      <c r="N44" s="182"/>
      <c r="O44" s="182"/>
      <c r="P44" s="182"/>
      <c r="Q44" s="182"/>
      <c r="R44" s="182"/>
      <c r="S44" s="182"/>
      <c r="T44" s="182"/>
      <c r="U44" s="182"/>
      <c r="V44" s="182"/>
      <c r="W44" s="182"/>
      <c r="X44" s="182"/>
      <c r="Y44" s="182"/>
      <c r="Z44" s="182"/>
    </row>
    <row r="45" spans="1:26" s="183" customFormat="1" ht="62.25" customHeight="1">
      <c r="A45" s="613"/>
      <c r="B45" s="611" t="s">
        <v>43</v>
      </c>
      <c r="C45" s="611" t="s">
        <v>44</v>
      </c>
      <c r="D45" s="184" t="s">
        <v>45</v>
      </c>
      <c r="E45" s="185" t="s">
        <v>47</v>
      </c>
      <c r="F45" s="239" t="s">
        <v>124</v>
      </c>
      <c r="G45" s="182"/>
      <c r="H45" s="182"/>
      <c r="I45" s="182"/>
      <c r="J45" s="182"/>
      <c r="K45" s="182"/>
      <c r="L45" s="182"/>
      <c r="M45" s="182"/>
      <c r="N45" s="182"/>
      <c r="O45" s="182"/>
      <c r="P45" s="182"/>
      <c r="Q45" s="182"/>
      <c r="R45" s="182"/>
      <c r="S45" s="182"/>
      <c r="T45" s="182"/>
      <c r="U45" s="182"/>
      <c r="V45" s="182"/>
      <c r="W45" s="182"/>
      <c r="X45" s="182"/>
      <c r="Y45" s="182"/>
      <c r="Z45" s="182"/>
    </row>
    <row r="46" spans="1:26" s="183" customFormat="1" ht="62.25" customHeight="1">
      <c r="A46" s="613"/>
      <c r="B46" s="610"/>
      <c r="C46" s="610"/>
      <c r="D46" s="184" t="s">
        <v>161</v>
      </c>
      <c r="E46" s="185" t="s">
        <v>162</v>
      </c>
      <c r="F46" s="239" t="s">
        <v>124</v>
      </c>
      <c r="G46" s="182"/>
      <c r="H46" s="182"/>
      <c r="I46" s="182"/>
      <c r="J46" s="182"/>
      <c r="K46" s="182"/>
      <c r="L46" s="182"/>
      <c r="M46" s="182"/>
      <c r="N46" s="182"/>
      <c r="O46" s="182"/>
      <c r="P46" s="182"/>
      <c r="Q46" s="182"/>
      <c r="R46" s="182"/>
      <c r="S46" s="182"/>
      <c r="T46" s="182"/>
      <c r="U46" s="182"/>
      <c r="V46" s="182"/>
      <c r="W46" s="182"/>
      <c r="X46" s="182"/>
      <c r="Y46" s="182"/>
      <c r="Z46" s="182"/>
    </row>
    <row r="47" spans="1:26" s="183" customFormat="1" ht="65.25" customHeight="1">
      <c r="A47" s="613"/>
      <c r="B47" s="627" t="s">
        <v>53</v>
      </c>
      <c r="C47" s="627" t="s">
        <v>39</v>
      </c>
      <c r="D47" s="184" t="s">
        <v>280</v>
      </c>
      <c r="E47" s="185" t="s">
        <v>145</v>
      </c>
      <c r="F47" s="239" t="s">
        <v>276</v>
      </c>
      <c r="G47" s="182"/>
      <c r="H47" s="182"/>
      <c r="I47" s="182"/>
      <c r="J47" s="182"/>
      <c r="K47" s="182"/>
      <c r="L47" s="182"/>
      <c r="M47" s="182"/>
      <c r="N47" s="182"/>
      <c r="O47" s="182"/>
      <c r="P47" s="182"/>
      <c r="Q47" s="182"/>
      <c r="R47" s="182"/>
      <c r="S47" s="182"/>
      <c r="T47" s="182"/>
      <c r="U47" s="182"/>
      <c r="V47" s="182"/>
      <c r="W47" s="182"/>
      <c r="X47" s="182"/>
      <c r="Y47" s="182"/>
      <c r="Z47" s="182"/>
    </row>
    <row r="48" spans="1:26" s="183" customFormat="1" ht="46.5" customHeight="1">
      <c r="A48" s="613"/>
      <c r="B48" s="609"/>
      <c r="C48" s="609"/>
      <c r="D48" s="184" t="s">
        <v>281</v>
      </c>
      <c r="E48" s="185" t="s">
        <v>144</v>
      </c>
      <c r="F48" s="239" t="s">
        <v>276</v>
      </c>
      <c r="G48" s="182"/>
      <c r="H48" s="182"/>
      <c r="I48" s="182"/>
      <c r="J48" s="182"/>
      <c r="K48" s="182"/>
      <c r="L48" s="182"/>
      <c r="M48" s="182"/>
      <c r="N48" s="182"/>
      <c r="O48" s="182"/>
      <c r="P48" s="182"/>
      <c r="Q48" s="182"/>
      <c r="R48" s="182"/>
      <c r="S48" s="182"/>
      <c r="T48" s="182"/>
      <c r="U48" s="182"/>
      <c r="V48" s="182"/>
      <c r="W48" s="182"/>
      <c r="X48" s="182"/>
      <c r="Y48" s="182"/>
      <c r="Z48" s="182"/>
    </row>
    <row r="49" spans="1:26" s="183" customFormat="1" ht="44.25" customHeight="1">
      <c r="A49" s="613"/>
      <c r="B49" s="609"/>
      <c r="C49" s="609"/>
      <c r="D49" s="184" t="s">
        <v>282</v>
      </c>
      <c r="E49" s="185" t="s">
        <v>283</v>
      </c>
      <c r="F49" s="240" t="s">
        <v>273</v>
      </c>
      <c r="G49" s="182"/>
      <c r="H49" s="182"/>
      <c r="I49" s="182"/>
      <c r="J49" s="182"/>
      <c r="K49" s="182"/>
      <c r="L49" s="182"/>
      <c r="M49" s="182"/>
      <c r="N49" s="182"/>
      <c r="O49" s="182"/>
      <c r="P49" s="182"/>
      <c r="Q49" s="182"/>
      <c r="R49" s="182"/>
      <c r="S49" s="182"/>
      <c r="T49" s="182"/>
      <c r="U49" s="182"/>
      <c r="V49" s="182"/>
      <c r="W49" s="182"/>
      <c r="X49" s="182"/>
      <c r="Y49" s="182"/>
      <c r="Z49" s="182"/>
    </row>
    <row r="50" spans="1:26" s="183" customFormat="1" ht="48" customHeight="1">
      <c r="A50" s="613"/>
      <c r="B50" s="609"/>
      <c r="C50" s="609"/>
      <c r="D50" s="184" t="s">
        <v>318</v>
      </c>
      <c r="E50" s="185" t="s">
        <v>147</v>
      </c>
      <c r="F50" s="239" t="s">
        <v>124</v>
      </c>
      <c r="G50" s="182"/>
      <c r="H50" s="182"/>
      <c r="I50" s="182"/>
      <c r="J50" s="182"/>
      <c r="K50" s="182"/>
      <c r="L50" s="182"/>
      <c r="M50" s="182"/>
      <c r="N50" s="182"/>
      <c r="O50" s="182"/>
      <c r="P50" s="182"/>
      <c r="Q50" s="182"/>
      <c r="R50" s="182"/>
      <c r="S50" s="182"/>
      <c r="T50" s="182"/>
      <c r="U50" s="182"/>
      <c r="V50" s="182"/>
      <c r="W50" s="182"/>
      <c r="X50" s="182"/>
      <c r="Y50" s="182"/>
      <c r="Z50" s="182"/>
    </row>
    <row r="51" spans="1:26" s="183" customFormat="1" ht="62.25" customHeight="1">
      <c r="A51" s="613"/>
      <c r="B51" s="609"/>
      <c r="C51" s="609"/>
      <c r="D51" s="184" t="s">
        <v>319</v>
      </c>
      <c r="E51" s="185" t="s">
        <v>90</v>
      </c>
      <c r="F51" s="239" t="s">
        <v>124</v>
      </c>
      <c r="G51" s="182"/>
      <c r="H51" s="182"/>
      <c r="I51" s="182"/>
      <c r="J51" s="182"/>
      <c r="K51" s="182"/>
      <c r="L51" s="182"/>
      <c r="M51" s="182"/>
      <c r="N51" s="182"/>
      <c r="O51" s="182"/>
      <c r="P51" s="182"/>
      <c r="Q51" s="182"/>
      <c r="R51" s="182"/>
      <c r="S51" s="182"/>
      <c r="T51" s="182"/>
      <c r="U51" s="182"/>
      <c r="V51" s="182"/>
      <c r="W51" s="182"/>
      <c r="X51" s="182"/>
      <c r="Y51" s="182"/>
      <c r="Z51" s="182"/>
    </row>
    <row r="52" spans="1:26" s="183" customFormat="1" ht="78.75" customHeight="1">
      <c r="A52" s="613"/>
      <c r="B52" s="609"/>
      <c r="C52" s="609"/>
      <c r="D52" s="184" t="s">
        <v>320</v>
      </c>
      <c r="E52" s="185" t="s">
        <v>42</v>
      </c>
      <c r="F52" s="239" t="s">
        <v>124</v>
      </c>
      <c r="G52" s="182"/>
      <c r="H52" s="182"/>
      <c r="I52" s="182"/>
      <c r="J52" s="182"/>
      <c r="K52" s="182"/>
      <c r="L52" s="182"/>
      <c r="M52" s="182"/>
      <c r="N52" s="182"/>
      <c r="O52" s="182"/>
      <c r="P52" s="182"/>
      <c r="Q52" s="182"/>
      <c r="R52" s="182"/>
      <c r="S52" s="182"/>
      <c r="T52" s="182"/>
      <c r="U52" s="182"/>
      <c r="V52" s="182"/>
      <c r="W52" s="182"/>
      <c r="X52" s="182"/>
      <c r="Y52" s="182"/>
      <c r="Z52" s="182"/>
    </row>
    <row r="53" spans="1:26" s="183" customFormat="1" ht="60" customHeight="1">
      <c r="A53" s="613"/>
      <c r="B53" s="610"/>
      <c r="C53" s="610"/>
      <c r="D53" s="184" t="s">
        <v>163</v>
      </c>
      <c r="E53" s="185" t="s">
        <v>164</v>
      </c>
      <c r="F53" s="239" t="s">
        <v>124</v>
      </c>
      <c r="G53" s="182"/>
      <c r="H53" s="182"/>
      <c r="I53" s="182"/>
      <c r="J53" s="182"/>
      <c r="K53" s="182"/>
      <c r="L53" s="182"/>
      <c r="M53" s="182"/>
      <c r="N53" s="182"/>
      <c r="O53" s="182"/>
      <c r="P53" s="182"/>
      <c r="Q53" s="182"/>
      <c r="R53" s="182"/>
      <c r="S53" s="182"/>
      <c r="T53" s="182"/>
      <c r="U53" s="182"/>
      <c r="V53" s="182"/>
      <c r="W53" s="182"/>
      <c r="X53" s="182"/>
      <c r="Y53" s="182"/>
      <c r="Z53" s="182"/>
    </row>
    <row r="54" spans="1:26" s="183" customFormat="1" ht="47.25" customHeight="1">
      <c r="A54" s="613"/>
      <c r="B54" s="627" t="s">
        <v>55</v>
      </c>
      <c r="C54" s="627" t="s">
        <v>56</v>
      </c>
      <c r="D54" s="184" t="s">
        <v>102</v>
      </c>
      <c r="E54" s="185" t="s">
        <v>147</v>
      </c>
      <c r="F54" s="239" t="s">
        <v>124</v>
      </c>
      <c r="G54" s="182"/>
      <c r="H54" s="182"/>
      <c r="I54" s="182"/>
      <c r="J54" s="182"/>
      <c r="K54" s="182"/>
      <c r="L54" s="182"/>
      <c r="M54" s="182"/>
      <c r="N54" s="182"/>
      <c r="O54" s="182"/>
      <c r="P54" s="182"/>
      <c r="Q54" s="182"/>
      <c r="R54" s="182"/>
      <c r="S54" s="182"/>
      <c r="T54" s="182"/>
      <c r="U54" s="182"/>
      <c r="V54" s="182"/>
      <c r="W54" s="182"/>
      <c r="X54" s="182"/>
      <c r="Y54" s="182"/>
      <c r="Z54" s="182"/>
    </row>
    <row r="55" spans="1:26" s="183" customFormat="1" ht="57" customHeight="1">
      <c r="A55" s="613"/>
      <c r="B55" s="610"/>
      <c r="C55" s="610"/>
      <c r="D55" s="184" t="s">
        <v>57</v>
      </c>
      <c r="E55" s="185" t="s">
        <v>146</v>
      </c>
      <c r="F55" s="239" t="s">
        <v>124</v>
      </c>
      <c r="G55" s="182"/>
      <c r="H55" s="182"/>
      <c r="I55" s="182"/>
      <c r="J55" s="182"/>
      <c r="K55" s="182"/>
      <c r="L55" s="182"/>
      <c r="M55" s="182"/>
      <c r="N55" s="182"/>
      <c r="O55" s="182"/>
      <c r="P55" s="182"/>
      <c r="Q55" s="182"/>
      <c r="R55" s="182"/>
      <c r="S55" s="182"/>
      <c r="T55" s="182"/>
      <c r="U55" s="182"/>
      <c r="V55" s="182"/>
      <c r="W55" s="182"/>
      <c r="X55" s="182"/>
      <c r="Y55" s="182"/>
      <c r="Z55" s="182"/>
    </row>
    <row r="56" spans="1:26" s="183" customFormat="1" ht="40.5" customHeight="1">
      <c r="A56" s="613"/>
      <c r="B56" s="611" t="s">
        <v>212</v>
      </c>
      <c r="C56" s="627" t="s">
        <v>61</v>
      </c>
      <c r="D56" s="184" t="s">
        <v>165</v>
      </c>
      <c r="E56" s="185" t="s">
        <v>141</v>
      </c>
      <c r="F56" s="239" t="s">
        <v>124</v>
      </c>
      <c r="G56" s="182"/>
      <c r="H56" s="182"/>
      <c r="I56" s="182"/>
      <c r="J56" s="182"/>
      <c r="K56" s="182"/>
      <c r="L56" s="182"/>
      <c r="M56" s="182"/>
      <c r="N56" s="182"/>
      <c r="O56" s="182"/>
      <c r="P56" s="182"/>
      <c r="Q56" s="182"/>
      <c r="R56" s="182"/>
      <c r="S56" s="182"/>
      <c r="T56" s="182"/>
      <c r="U56" s="182"/>
      <c r="V56" s="182"/>
      <c r="W56" s="182"/>
      <c r="X56" s="182"/>
      <c r="Y56" s="182"/>
      <c r="Z56" s="182"/>
    </row>
    <row r="57" spans="1:26" s="183" customFormat="1" ht="60.75" customHeight="1">
      <c r="A57" s="613"/>
      <c r="B57" s="609"/>
      <c r="C57" s="609"/>
      <c r="D57" s="184" t="s">
        <v>166</v>
      </c>
      <c r="E57" s="185" t="s">
        <v>141</v>
      </c>
      <c r="F57" s="239" t="s">
        <v>124</v>
      </c>
      <c r="G57" s="182"/>
      <c r="H57" s="182"/>
      <c r="I57" s="182"/>
      <c r="J57" s="182"/>
      <c r="K57" s="182"/>
      <c r="L57" s="182"/>
      <c r="M57" s="182"/>
      <c r="N57" s="182"/>
      <c r="O57" s="182"/>
      <c r="P57" s="182"/>
      <c r="Q57" s="182"/>
      <c r="R57" s="182"/>
      <c r="S57" s="182"/>
      <c r="T57" s="182"/>
      <c r="U57" s="182"/>
      <c r="V57" s="182"/>
      <c r="W57" s="182"/>
      <c r="X57" s="182"/>
      <c r="Y57" s="182"/>
      <c r="Z57" s="182"/>
    </row>
    <row r="58" spans="1:26" s="183" customFormat="1" ht="60.75" customHeight="1">
      <c r="A58" s="613"/>
      <c r="B58" s="609"/>
      <c r="C58" s="610"/>
      <c r="D58" s="184" t="s">
        <v>167</v>
      </c>
      <c r="E58" s="185" t="s">
        <v>168</v>
      </c>
      <c r="F58" s="239" t="s">
        <v>124</v>
      </c>
      <c r="G58" s="182"/>
      <c r="H58" s="182"/>
      <c r="I58" s="182"/>
      <c r="J58" s="182"/>
      <c r="K58" s="182"/>
      <c r="L58" s="182"/>
      <c r="M58" s="182"/>
      <c r="N58" s="182"/>
      <c r="O58" s="182"/>
      <c r="P58" s="182"/>
      <c r="Q58" s="182"/>
      <c r="R58" s="182"/>
      <c r="S58" s="182"/>
      <c r="T58" s="182"/>
      <c r="U58" s="182"/>
      <c r="V58" s="182"/>
      <c r="W58" s="182"/>
      <c r="X58" s="182"/>
      <c r="Y58" s="182"/>
      <c r="Z58" s="182"/>
    </row>
    <row r="59" spans="1:26" s="183" customFormat="1" ht="26.25" customHeight="1">
      <c r="A59" s="613"/>
      <c r="B59" s="609"/>
      <c r="C59" s="186" t="s">
        <v>62</v>
      </c>
      <c r="D59" s="184" t="s">
        <v>169</v>
      </c>
      <c r="E59" s="185" t="s">
        <v>168</v>
      </c>
      <c r="F59" s="239" t="s">
        <v>124</v>
      </c>
      <c r="G59" s="182"/>
      <c r="H59" s="182"/>
      <c r="I59" s="182"/>
      <c r="J59" s="182"/>
      <c r="K59" s="182"/>
      <c r="L59" s="182"/>
      <c r="M59" s="182"/>
      <c r="N59" s="182"/>
      <c r="O59" s="182"/>
      <c r="P59" s="182"/>
      <c r="Q59" s="182"/>
      <c r="R59" s="182"/>
      <c r="S59" s="182"/>
      <c r="T59" s="182"/>
      <c r="U59" s="182"/>
      <c r="V59" s="182"/>
      <c r="W59" s="182"/>
      <c r="X59" s="182"/>
      <c r="Y59" s="182"/>
      <c r="Z59" s="182"/>
    </row>
    <row r="60" spans="1:26" s="183" customFormat="1" ht="45" customHeight="1">
      <c r="A60" s="613"/>
      <c r="B60" s="610"/>
      <c r="C60" s="186" t="s">
        <v>63</v>
      </c>
      <c r="D60" s="184" t="s">
        <v>64</v>
      </c>
      <c r="E60" s="185" t="s">
        <v>170</v>
      </c>
      <c r="F60" s="239" t="s">
        <v>124</v>
      </c>
      <c r="G60" s="182"/>
      <c r="H60" s="182"/>
      <c r="I60" s="182"/>
      <c r="J60" s="182"/>
      <c r="K60" s="182"/>
      <c r="L60" s="182"/>
      <c r="M60" s="182"/>
      <c r="N60" s="182"/>
      <c r="O60" s="182"/>
      <c r="P60" s="182"/>
      <c r="Q60" s="182"/>
      <c r="R60" s="182"/>
      <c r="S60" s="182"/>
      <c r="T60" s="182"/>
      <c r="U60" s="182"/>
      <c r="V60" s="182"/>
      <c r="W60" s="182"/>
      <c r="X60" s="182"/>
      <c r="Y60" s="182"/>
      <c r="Z60" s="182"/>
    </row>
    <row r="61" spans="1:26" s="183" customFormat="1" ht="24" customHeight="1">
      <c r="A61" s="613"/>
      <c r="B61" s="627" t="s">
        <v>35</v>
      </c>
      <c r="C61" s="186" t="s">
        <v>202</v>
      </c>
      <c r="D61" s="184" t="s">
        <v>65</v>
      </c>
      <c r="E61" s="185" t="s">
        <v>35</v>
      </c>
      <c r="F61" s="239" t="s">
        <v>124</v>
      </c>
      <c r="G61" s="182"/>
      <c r="H61" s="182"/>
      <c r="I61" s="182"/>
      <c r="J61" s="182"/>
      <c r="K61" s="182"/>
      <c r="L61" s="182"/>
      <c r="M61" s="182"/>
      <c r="N61" s="182"/>
      <c r="O61" s="182"/>
      <c r="P61" s="182"/>
      <c r="Q61" s="182"/>
      <c r="R61" s="182"/>
      <c r="S61" s="182"/>
      <c r="T61" s="182"/>
      <c r="U61" s="182"/>
      <c r="V61" s="182"/>
      <c r="W61" s="182"/>
      <c r="X61" s="182"/>
      <c r="Y61" s="182"/>
      <c r="Z61" s="182"/>
    </row>
    <row r="62" spans="1:26" s="183" customFormat="1" ht="47.25" customHeight="1">
      <c r="A62" s="613"/>
      <c r="B62" s="609"/>
      <c r="C62" s="627" t="s">
        <v>66</v>
      </c>
      <c r="D62" s="184" t="s">
        <v>171</v>
      </c>
      <c r="E62" s="185" t="s">
        <v>284</v>
      </c>
      <c r="F62" s="239" t="s">
        <v>124</v>
      </c>
      <c r="G62" s="182"/>
      <c r="H62" s="182"/>
      <c r="I62" s="182"/>
      <c r="J62" s="182"/>
      <c r="K62" s="182"/>
      <c r="L62" s="182"/>
      <c r="M62" s="182"/>
      <c r="N62" s="182"/>
      <c r="O62" s="182"/>
      <c r="P62" s="182"/>
      <c r="Q62" s="182"/>
      <c r="R62" s="182"/>
      <c r="S62" s="182"/>
      <c r="T62" s="182"/>
      <c r="U62" s="182"/>
      <c r="V62" s="182"/>
      <c r="W62" s="182"/>
      <c r="X62" s="182"/>
      <c r="Y62" s="182"/>
      <c r="Z62" s="182"/>
    </row>
    <row r="63" spans="1:26" s="183" customFormat="1" ht="37.5" customHeight="1">
      <c r="A63" s="613"/>
      <c r="B63" s="609"/>
      <c r="C63" s="609"/>
      <c r="D63" s="184" t="s">
        <v>172</v>
      </c>
      <c r="E63" s="185" t="s">
        <v>175</v>
      </c>
      <c r="F63" s="239" t="s">
        <v>124</v>
      </c>
      <c r="G63" s="182"/>
      <c r="H63" s="182"/>
      <c r="I63" s="182"/>
      <c r="J63" s="182"/>
      <c r="K63" s="182"/>
      <c r="L63" s="182"/>
      <c r="M63" s="182"/>
      <c r="N63" s="182"/>
      <c r="O63" s="182"/>
      <c r="P63" s="182"/>
      <c r="Q63" s="182"/>
      <c r="R63" s="182"/>
      <c r="S63" s="182"/>
      <c r="T63" s="182"/>
      <c r="U63" s="182"/>
      <c r="V63" s="182"/>
      <c r="W63" s="182"/>
      <c r="X63" s="182"/>
      <c r="Y63" s="182"/>
      <c r="Z63" s="182"/>
    </row>
    <row r="64" spans="1:26" s="183" customFormat="1" ht="15" customHeight="1">
      <c r="A64" s="613"/>
      <c r="B64" s="609"/>
      <c r="C64" s="609"/>
      <c r="D64" s="184" t="s">
        <v>173</v>
      </c>
      <c r="E64" s="185" t="s">
        <v>68</v>
      </c>
      <c r="F64" s="239" t="s">
        <v>124</v>
      </c>
      <c r="G64" s="182"/>
      <c r="H64" s="182"/>
      <c r="I64" s="182"/>
      <c r="J64" s="182"/>
      <c r="K64" s="182"/>
      <c r="L64" s="182"/>
      <c r="M64" s="182"/>
      <c r="N64" s="182"/>
      <c r="O64" s="182"/>
      <c r="P64" s="182"/>
      <c r="Q64" s="182"/>
      <c r="R64" s="182"/>
      <c r="S64" s="182"/>
      <c r="T64" s="182"/>
      <c r="U64" s="182"/>
      <c r="V64" s="182"/>
      <c r="W64" s="182"/>
      <c r="X64" s="182"/>
      <c r="Y64" s="182"/>
      <c r="Z64" s="182"/>
    </row>
    <row r="65" spans="1:26" s="183" customFormat="1" ht="27" customHeight="1">
      <c r="A65" s="613"/>
      <c r="B65" s="609"/>
      <c r="C65" s="610"/>
      <c r="D65" s="184" t="s">
        <v>174</v>
      </c>
      <c r="E65" s="185" t="s">
        <v>42</v>
      </c>
      <c r="F65" s="239" t="s">
        <v>124</v>
      </c>
      <c r="G65" s="182"/>
      <c r="H65" s="182"/>
      <c r="I65" s="182"/>
      <c r="J65" s="182"/>
      <c r="K65" s="182"/>
      <c r="L65" s="182"/>
      <c r="M65" s="182"/>
      <c r="N65" s="182"/>
      <c r="O65" s="182"/>
      <c r="P65" s="182"/>
      <c r="Q65" s="182"/>
      <c r="R65" s="182"/>
      <c r="S65" s="182"/>
      <c r="T65" s="182"/>
      <c r="U65" s="182"/>
      <c r="V65" s="182"/>
      <c r="W65" s="182"/>
      <c r="X65" s="182"/>
      <c r="Y65" s="182"/>
      <c r="Z65" s="182"/>
    </row>
    <row r="66" spans="1:26" s="183" customFormat="1" ht="25.5" customHeight="1">
      <c r="A66" s="613"/>
      <c r="B66" s="609"/>
      <c r="C66" s="627" t="s">
        <v>67</v>
      </c>
      <c r="D66" s="184" t="s">
        <v>176</v>
      </c>
      <c r="E66" s="185" t="s">
        <v>35</v>
      </c>
      <c r="F66" s="239" t="s">
        <v>124</v>
      </c>
      <c r="G66" s="182"/>
      <c r="H66" s="182"/>
      <c r="I66" s="182"/>
      <c r="J66" s="182"/>
      <c r="K66" s="182"/>
      <c r="L66" s="182"/>
      <c r="M66" s="182"/>
      <c r="N66" s="182"/>
      <c r="O66" s="182"/>
      <c r="P66" s="182"/>
      <c r="Q66" s="182"/>
      <c r="R66" s="182"/>
      <c r="S66" s="182"/>
      <c r="T66" s="182"/>
      <c r="U66" s="182"/>
      <c r="V66" s="182"/>
      <c r="W66" s="182"/>
      <c r="X66" s="182"/>
      <c r="Y66" s="182"/>
      <c r="Z66" s="182"/>
    </row>
    <row r="67" spans="1:26" s="183" customFormat="1" ht="15" customHeight="1">
      <c r="A67" s="613"/>
      <c r="B67" s="609"/>
      <c r="C67" s="610"/>
      <c r="D67" s="184" t="s">
        <v>177</v>
      </c>
      <c r="E67" s="185" t="s">
        <v>68</v>
      </c>
      <c r="F67" s="239" t="s">
        <v>124</v>
      </c>
      <c r="G67" s="182"/>
      <c r="H67" s="182"/>
      <c r="I67" s="182"/>
      <c r="J67" s="182"/>
      <c r="K67" s="182"/>
      <c r="L67" s="182"/>
      <c r="M67" s="182"/>
      <c r="N67" s="182"/>
      <c r="O67" s="182"/>
      <c r="P67" s="182"/>
      <c r="Q67" s="182"/>
      <c r="R67" s="182"/>
      <c r="S67" s="182"/>
      <c r="T67" s="182"/>
      <c r="U67" s="182"/>
      <c r="V67" s="182"/>
      <c r="W67" s="182"/>
      <c r="X67" s="182"/>
      <c r="Y67" s="182"/>
      <c r="Z67" s="182"/>
    </row>
    <row r="68" spans="1:26" s="183" customFormat="1" ht="15" customHeight="1">
      <c r="A68" s="613"/>
      <c r="B68" s="609"/>
      <c r="C68" s="627" t="s">
        <v>69</v>
      </c>
      <c r="D68" s="184" t="s">
        <v>178</v>
      </c>
      <c r="E68" s="185" t="s">
        <v>35</v>
      </c>
      <c r="F68" s="239" t="s">
        <v>124</v>
      </c>
      <c r="G68" s="182"/>
      <c r="H68" s="182"/>
      <c r="I68" s="182"/>
      <c r="J68" s="182"/>
      <c r="K68" s="182"/>
      <c r="L68" s="182"/>
      <c r="M68" s="182"/>
      <c r="N68" s="182"/>
      <c r="O68" s="182"/>
      <c r="P68" s="182"/>
      <c r="Q68" s="182"/>
      <c r="R68" s="182"/>
      <c r="S68" s="182"/>
      <c r="T68" s="182"/>
      <c r="U68" s="182"/>
      <c r="V68" s="182"/>
      <c r="W68" s="182"/>
      <c r="X68" s="182"/>
      <c r="Y68" s="182"/>
      <c r="Z68" s="182"/>
    </row>
    <row r="69" spans="1:26" s="183" customFormat="1" ht="15" customHeight="1">
      <c r="A69" s="613"/>
      <c r="B69" s="609"/>
      <c r="C69" s="609"/>
      <c r="D69" s="184" t="s">
        <v>70</v>
      </c>
      <c r="E69" s="185" t="s">
        <v>35</v>
      </c>
      <c r="F69" s="239" t="s">
        <v>124</v>
      </c>
      <c r="G69" s="182"/>
      <c r="H69" s="182"/>
      <c r="I69" s="182"/>
      <c r="J69" s="182"/>
      <c r="K69" s="182"/>
      <c r="L69" s="182"/>
      <c r="M69" s="182"/>
      <c r="N69" s="182"/>
      <c r="O69" s="182"/>
      <c r="P69" s="182"/>
      <c r="Q69" s="182"/>
      <c r="R69" s="182"/>
      <c r="S69" s="182"/>
      <c r="T69" s="182"/>
      <c r="U69" s="182"/>
      <c r="V69" s="182"/>
      <c r="W69" s="182"/>
      <c r="X69" s="182"/>
      <c r="Y69" s="182"/>
      <c r="Z69" s="182"/>
    </row>
    <row r="70" spans="1:26" s="183" customFormat="1" ht="15" customHeight="1">
      <c r="A70" s="613"/>
      <c r="B70" s="609"/>
      <c r="C70" s="609"/>
      <c r="D70" s="184" t="s">
        <v>71</v>
      </c>
      <c r="E70" s="185" t="s">
        <v>68</v>
      </c>
      <c r="F70" s="239" t="s">
        <v>124</v>
      </c>
      <c r="G70" s="182"/>
      <c r="H70" s="182"/>
      <c r="I70" s="182"/>
      <c r="J70" s="182"/>
      <c r="K70" s="182"/>
      <c r="L70" s="182"/>
      <c r="M70" s="182"/>
      <c r="N70" s="182"/>
      <c r="O70" s="182"/>
      <c r="P70" s="182"/>
      <c r="Q70" s="182"/>
      <c r="R70" s="182"/>
      <c r="S70" s="182"/>
      <c r="T70" s="182"/>
      <c r="U70" s="182"/>
      <c r="V70" s="182"/>
      <c r="W70" s="182"/>
      <c r="X70" s="182"/>
      <c r="Y70" s="182"/>
      <c r="Z70" s="182"/>
    </row>
    <row r="71" spans="1:26" s="183" customFormat="1" ht="72.75" customHeight="1">
      <c r="A71" s="613"/>
      <c r="B71" s="610"/>
      <c r="C71" s="610"/>
      <c r="D71" s="184" t="s">
        <v>179</v>
      </c>
      <c r="E71" s="185" t="s">
        <v>68</v>
      </c>
      <c r="F71" s="239" t="s">
        <v>124</v>
      </c>
      <c r="G71" s="182"/>
      <c r="H71" s="182"/>
      <c r="I71" s="182"/>
      <c r="J71" s="182"/>
      <c r="K71" s="182"/>
      <c r="L71" s="182"/>
      <c r="M71" s="182"/>
      <c r="N71" s="182"/>
      <c r="O71" s="182"/>
      <c r="P71" s="182"/>
      <c r="Q71" s="182"/>
      <c r="R71" s="182"/>
      <c r="S71" s="182"/>
      <c r="T71" s="182"/>
      <c r="U71" s="182"/>
      <c r="V71" s="182"/>
      <c r="W71" s="182"/>
      <c r="X71" s="182"/>
      <c r="Y71" s="182"/>
      <c r="Z71" s="182"/>
    </row>
    <row r="72" spans="1:26" s="183" customFormat="1" ht="43.5" customHeight="1">
      <c r="A72" s="613"/>
      <c r="B72" s="611" t="s">
        <v>80</v>
      </c>
      <c r="C72" s="185" t="s">
        <v>81</v>
      </c>
      <c r="D72" s="184" t="s">
        <v>180</v>
      </c>
      <c r="E72" s="185" t="s">
        <v>90</v>
      </c>
      <c r="F72" s="239" t="s">
        <v>124</v>
      </c>
      <c r="G72" s="182"/>
      <c r="H72" s="182"/>
      <c r="I72" s="182"/>
      <c r="J72" s="182"/>
      <c r="K72" s="182"/>
      <c r="L72" s="182"/>
      <c r="M72" s="182"/>
      <c r="N72" s="182"/>
      <c r="O72" s="182"/>
      <c r="P72" s="182"/>
      <c r="Q72" s="182"/>
      <c r="R72" s="182"/>
      <c r="S72" s="182"/>
      <c r="T72" s="182"/>
      <c r="U72" s="182"/>
      <c r="V72" s="182"/>
      <c r="W72" s="182"/>
      <c r="X72" s="182"/>
      <c r="Y72" s="182"/>
      <c r="Z72" s="182"/>
    </row>
    <row r="73" spans="1:26" s="183" customFormat="1" ht="111" customHeight="1">
      <c r="A73" s="613"/>
      <c r="B73" s="610"/>
      <c r="C73" s="185" t="s">
        <v>82</v>
      </c>
      <c r="D73" s="184" t="s">
        <v>181</v>
      </c>
      <c r="E73" s="185" t="s">
        <v>182</v>
      </c>
      <c r="F73" s="239" t="s">
        <v>124</v>
      </c>
      <c r="G73" s="182"/>
      <c r="H73" s="182"/>
      <c r="I73" s="182"/>
      <c r="J73" s="182"/>
      <c r="K73" s="182"/>
      <c r="L73" s="182"/>
      <c r="M73" s="182"/>
      <c r="N73" s="182"/>
      <c r="O73" s="182"/>
      <c r="P73" s="182"/>
      <c r="Q73" s="182"/>
      <c r="R73" s="182"/>
      <c r="S73" s="182"/>
      <c r="T73" s="182"/>
      <c r="U73" s="182"/>
      <c r="V73" s="182"/>
      <c r="W73" s="182"/>
      <c r="X73" s="182"/>
      <c r="Y73" s="182"/>
      <c r="Z73" s="182"/>
    </row>
    <row r="74" spans="1:26" s="183" customFormat="1" ht="76.5" customHeight="1">
      <c r="A74" s="613"/>
      <c r="B74" s="611" t="s">
        <v>83</v>
      </c>
      <c r="C74" s="611" t="s">
        <v>84</v>
      </c>
      <c r="D74" s="184" t="s">
        <v>285</v>
      </c>
      <c r="E74" s="185" t="s">
        <v>145</v>
      </c>
      <c r="F74" s="240" t="s">
        <v>286</v>
      </c>
      <c r="G74" s="182"/>
      <c r="H74" s="182"/>
      <c r="I74" s="182"/>
      <c r="J74" s="182"/>
      <c r="K74" s="182"/>
      <c r="L74" s="182"/>
      <c r="M74" s="182"/>
      <c r="N74" s="182"/>
      <c r="O74" s="182"/>
      <c r="P74" s="182"/>
      <c r="Q74" s="182"/>
      <c r="R74" s="182"/>
      <c r="S74" s="182"/>
      <c r="T74" s="182"/>
      <c r="U74" s="182"/>
      <c r="V74" s="182"/>
      <c r="W74" s="182"/>
      <c r="X74" s="182"/>
      <c r="Y74" s="182"/>
      <c r="Z74" s="182"/>
    </row>
    <row r="75" spans="1:26" s="183" customFormat="1" ht="231" customHeight="1">
      <c r="A75" s="613"/>
      <c r="B75" s="609"/>
      <c r="C75" s="609"/>
      <c r="D75" s="184" t="s">
        <v>287</v>
      </c>
      <c r="E75" s="185" t="s">
        <v>145</v>
      </c>
      <c r="F75" s="239" t="s">
        <v>276</v>
      </c>
      <c r="G75" s="182"/>
      <c r="H75" s="182"/>
      <c r="I75" s="182"/>
      <c r="J75" s="182"/>
      <c r="K75" s="182"/>
      <c r="L75" s="182"/>
      <c r="M75" s="182"/>
      <c r="N75" s="182"/>
      <c r="O75" s="182"/>
      <c r="P75" s="182"/>
      <c r="Q75" s="182"/>
      <c r="R75" s="182"/>
      <c r="S75" s="182"/>
      <c r="T75" s="182"/>
      <c r="U75" s="182"/>
      <c r="V75" s="182"/>
      <c r="W75" s="182"/>
      <c r="X75" s="182"/>
      <c r="Y75" s="182"/>
      <c r="Z75" s="182"/>
    </row>
    <row r="76" spans="1:26" s="183" customFormat="1" ht="59.25" customHeight="1">
      <c r="A76" s="613"/>
      <c r="B76" s="609"/>
      <c r="C76" s="609"/>
      <c r="D76" s="184" t="s">
        <v>288</v>
      </c>
      <c r="E76" s="185" t="s">
        <v>145</v>
      </c>
      <c r="F76" s="240" t="s">
        <v>273</v>
      </c>
      <c r="G76" s="182"/>
      <c r="H76" s="182"/>
      <c r="I76" s="182"/>
      <c r="J76" s="182"/>
      <c r="K76" s="182"/>
      <c r="L76" s="182"/>
      <c r="M76" s="182"/>
      <c r="N76" s="182"/>
      <c r="O76" s="182"/>
      <c r="P76" s="182"/>
      <c r="Q76" s="182"/>
      <c r="R76" s="182"/>
      <c r="S76" s="182"/>
      <c r="T76" s="182"/>
      <c r="U76" s="182"/>
      <c r="V76" s="182"/>
      <c r="W76" s="182"/>
      <c r="X76" s="182"/>
      <c r="Y76" s="182"/>
      <c r="Z76" s="182"/>
    </row>
    <row r="77" spans="1:26" s="183" customFormat="1" ht="39.75" customHeight="1">
      <c r="A77" s="613"/>
      <c r="B77" s="609"/>
      <c r="C77" s="610"/>
      <c r="D77" s="184" t="s">
        <v>289</v>
      </c>
      <c r="E77" s="185" t="s">
        <v>145</v>
      </c>
      <c r="F77" s="240" t="s">
        <v>273</v>
      </c>
      <c r="G77" s="182"/>
      <c r="H77" s="182"/>
      <c r="I77" s="182"/>
      <c r="J77" s="182"/>
      <c r="K77" s="182"/>
      <c r="L77" s="182"/>
      <c r="M77" s="182"/>
      <c r="N77" s="182"/>
      <c r="O77" s="182"/>
      <c r="P77" s="182"/>
      <c r="Q77" s="182"/>
      <c r="R77" s="182"/>
      <c r="S77" s="182"/>
      <c r="T77" s="182"/>
      <c r="U77" s="182"/>
      <c r="V77" s="182"/>
      <c r="W77" s="182"/>
      <c r="X77" s="182"/>
      <c r="Y77" s="182"/>
      <c r="Z77" s="182"/>
    </row>
    <row r="78" spans="1:26" s="183" customFormat="1" ht="19.5" customHeight="1">
      <c r="A78" s="613"/>
      <c r="B78" s="190"/>
      <c r="C78" s="185" t="s">
        <v>290</v>
      </c>
      <c r="D78" s="184" t="s">
        <v>183</v>
      </c>
      <c r="E78" s="185" t="s">
        <v>290</v>
      </c>
      <c r="F78" s="239" t="s">
        <v>124</v>
      </c>
      <c r="G78" s="182"/>
      <c r="H78" s="182"/>
      <c r="I78" s="182"/>
      <c r="J78" s="182"/>
      <c r="K78" s="182"/>
      <c r="L78" s="182"/>
      <c r="M78" s="182"/>
      <c r="N78" s="182"/>
      <c r="O78" s="182"/>
      <c r="P78" s="182"/>
      <c r="Q78" s="182"/>
      <c r="R78" s="182"/>
      <c r="S78" s="182"/>
      <c r="T78" s="182"/>
      <c r="U78" s="182"/>
      <c r="V78" s="182"/>
      <c r="W78" s="182"/>
      <c r="X78" s="182"/>
      <c r="Y78" s="182"/>
      <c r="Z78" s="182"/>
    </row>
    <row r="79" spans="1:26" s="183" customFormat="1" ht="33" customHeight="1">
      <c r="A79" s="613"/>
      <c r="B79" s="611" t="s">
        <v>86</v>
      </c>
      <c r="C79" s="611" t="s">
        <v>184</v>
      </c>
      <c r="D79" s="184" t="s">
        <v>291</v>
      </c>
      <c r="E79" s="185" t="s">
        <v>145</v>
      </c>
      <c r="F79" s="240" t="s">
        <v>273</v>
      </c>
      <c r="G79" s="182"/>
      <c r="H79" s="182"/>
      <c r="I79" s="182"/>
      <c r="J79" s="182"/>
      <c r="K79" s="182"/>
      <c r="L79" s="182"/>
      <c r="M79" s="182"/>
      <c r="N79" s="182"/>
      <c r="O79" s="182"/>
      <c r="P79" s="182"/>
      <c r="Q79" s="182"/>
      <c r="R79" s="182"/>
      <c r="S79" s="182"/>
      <c r="T79" s="182"/>
      <c r="U79" s="182"/>
      <c r="V79" s="182"/>
      <c r="W79" s="182"/>
      <c r="X79" s="182"/>
      <c r="Y79" s="182"/>
      <c r="Z79" s="182"/>
    </row>
    <row r="80" spans="1:26" s="183" customFormat="1" ht="34.5" customHeight="1">
      <c r="A80" s="613"/>
      <c r="B80" s="609"/>
      <c r="C80" s="610"/>
      <c r="D80" s="184" t="s">
        <v>292</v>
      </c>
      <c r="E80" s="185" t="s">
        <v>145</v>
      </c>
      <c r="F80" s="240" t="s">
        <v>273</v>
      </c>
      <c r="G80" s="182"/>
      <c r="H80" s="182"/>
      <c r="I80" s="182"/>
      <c r="J80" s="182"/>
      <c r="K80" s="182"/>
      <c r="L80" s="182"/>
      <c r="M80" s="182"/>
      <c r="N80" s="182"/>
      <c r="O80" s="182"/>
      <c r="P80" s="182"/>
      <c r="Q80" s="182"/>
      <c r="R80" s="182"/>
      <c r="S80" s="182"/>
      <c r="T80" s="182"/>
      <c r="U80" s="182"/>
      <c r="V80" s="182"/>
      <c r="W80" s="182"/>
      <c r="X80" s="182"/>
      <c r="Y80" s="182"/>
      <c r="Z80" s="182"/>
    </row>
    <row r="81" spans="1:26" s="183" customFormat="1" ht="25.5" customHeight="1">
      <c r="A81" s="613"/>
      <c r="B81" s="609"/>
      <c r="C81" s="611" t="s">
        <v>200</v>
      </c>
      <c r="D81" s="189" t="s">
        <v>206</v>
      </c>
      <c r="E81" s="185" t="s">
        <v>290</v>
      </c>
      <c r="F81" s="239"/>
      <c r="G81" s="182"/>
      <c r="H81" s="182"/>
      <c r="I81" s="182"/>
      <c r="J81" s="182"/>
      <c r="K81" s="182"/>
      <c r="L81" s="182"/>
      <c r="M81" s="182"/>
      <c r="N81" s="182"/>
      <c r="O81" s="182"/>
      <c r="P81" s="182"/>
      <c r="Q81" s="182"/>
      <c r="R81" s="182"/>
      <c r="S81" s="182"/>
      <c r="T81" s="182"/>
      <c r="U81" s="182"/>
      <c r="V81" s="182"/>
      <c r="W81" s="182"/>
      <c r="X81" s="182"/>
      <c r="Y81" s="182"/>
      <c r="Z81" s="182"/>
    </row>
    <row r="82" spans="1:26" s="183" customFormat="1" ht="34.5" customHeight="1" thickBot="1">
      <c r="A82" s="614"/>
      <c r="B82" s="628"/>
      <c r="C82" s="628"/>
      <c r="D82" s="241" t="s">
        <v>207</v>
      </c>
      <c r="E82" s="242" t="s">
        <v>290</v>
      </c>
      <c r="F82" s="243" t="s">
        <v>124</v>
      </c>
      <c r="G82" s="182"/>
      <c r="H82" s="182"/>
      <c r="I82" s="182"/>
      <c r="J82" s="182"/>
      <c r="K82" s="182"/>
      <c r="L82" s="182"/>
      <c r="M82" s="182"/>
      <c r="N82" s="182"/>
      <c r="O82" s="182"/>
      <c r="P82" s="182"/>
      <c r="Q82" s="182"/>
      <c r="R82" s="182"/>
      <c r="S82" s="182"/>
      <c r="T82" s="182"/>
      <c r="U82" s="182"/>
      <c r="V82" s="182"/>
      <c r="W82" s="182"/>
      <c r="X82" s="182"/>
      <c r="Y82" s="182"/>
      <c r="Z82" s="182"/>
    </row>
    <row r="83" spans="1:26" s="183" customFormat="1" ht="82.5" customHeight="1">
      <c r="A83" s="629" t="s">
        <v>129</v>
      </c>
      <c r="B83" s="630" t="s">
        <v>74</v>
      </c>
      <c r="C83" s="236" t="s">
        <v>75</v>
      </c>
      <c r="D83" s="237" t="s">
        <v>321</v>
      </c>
      <c r="E83" s="236" t="s">
        <v>47</v>
      </c>
      <c r="F83" s="238" t="s">
        <v>273</v>
      </c>
      <c r="G83" s="182"/>
      <c r="H83" s="182"/>
      <c r="I83" s="182"/>
      <c r="J83" s="182"/>
      <c r="K83" s="182"/>
      <c r="L83" s="182"/>
      <c r="M83" s="182"/>
      <c r="N83" s="182"/>
      <c r="O83" s="182"/>
      <c r="P83" s="182"/>
      <c r="Q83" s="182"/>
      <c r="R83" s="182"/>
      <c r="S83" s="182"/>
      <c r="T83" s="182"/>
      <c r="U83" s="182"/>
      <c r="V83" s="182"/>
      <c r="W83" s="182"/>
      <c r="X83" s="182"/>
      <c r="Y83" s="182"/>
      <c r="Z83" s="182"/>
    </row>
    <row r="84" spans="1:26" s="183" customFormat="1" ht="41.25" customHeight="1">
      <c r="A84" s="616"/>
      <c r="B84" s="609"/>
      <c r="C84" s="191" t="s">
        <v>85</v>
      </c>
      <c r="D84" s="192" t="s">
        <v>185</v>
      </c>
      <c r="E84" s="191" t="s">
        <v>290</v>
      </c>
      <c r="F84" s="193" t="s">
        <v>124</v>
      </c>
      <c r="G84" s="182"/>
      <c r="H84" s="182"/>
      <c r="I84" s="182"/>
      <c r="J84" s="182"/>
      <c r="K84" s="182"/>
      <c r="L84" s="182"/>
      <c r="M84" s="182"/>
      <c r="N84" s="182"/>
      <c r="O84" s="182"/>
      <c r="P84" s="182"/>
      <c r="Q84" s="182"/>
      <c r="R84" s="182"/>
      <c r="S84" s="182"/>
      <c r="T84" s="182"/>
      <c r="U84" s="182"/>
      <c r="V84" s="182"/>
      <c r="W84" s="182"/>
      <c r="X84" s="182"/>
      <c r="Y84" s="182"/>
      <c r="Z84" s="182"/>
    </row>
    <row r="85" spans="1:26" s="183" customFormat="1" ht="91.5" customHeight="1" thickBot="1">
      <c r="A85" s="616"/>
      <c r="B85" s="610"/>
      <c r="C85" s="194" t="s">
        <v>130</v>
      </c>
      <c r="D85" s="195" t="s">
        <v>322</v>
      </c>
      <c r="E85" s="194" t="s">
        <v>41</v>
      </c>
      <c r="F85" s="196" t="s">
        <v>124</v>
      </c>
      <c r="G85" s="182"/>
      <c r="H85" s="182"/>
      <c r="I85" s="182"/>
      <c r="J85" s="182"/>
      <c r="K85" s="182"/>
      <c r="L85" s="182"/>
      <c r="M85" s="182"/>
      <c r="N85" s="182"/>
      <c r="O85" s="182"/>
      <c r="P85" s="182"/>
      <c r="Q85" s="182"/>
      <c r="R85" s="182"/>
      <c r="S85" s="182"/>
      <c r="T85" s="182"/>
      <c r="U85" s="182"/>
      <c r="V85" s="182"/>
      <c r="W85" s="182"/>
      <c r="X85" s="182"/>
      <c r="Y85" s="182"/>
      <c r="Z85" s="182"/>
    </row>
    <row r="86" spans="1:26" s="183" customFormat="1" ht="53.25" customHeight="1">
      <c r="A86" s="631" t="s">
        <v>131</v>
      </c>
      <c r="B86" s="632" t="s">
        <v>48</v>
      </c>
      <c r="C86" s="632" t="s">
        <v>49</v>
      </c>
      <c r="D86" s="197" t="s">
        <v>323</v>
      </c>
      <c r="E86" s="198" t="s">
        <v>93</v>
      </c>
      <c r="F86" s="199" t="s">
        <v>124</v>
      </c>
      <c r="G86" s="182"/>
      <c r="H86" s="182"/>
      <c r="I86" s="182"/>
      <c r="J86" s="182"/>
      <c r="K86" s="182"/>
      <c r="L86" s="182"/>
      <c r="M86" s="182"/>
      <c r="N86" s="182"/>
      <c r="O86" s="182"/>
      <c r="P86" s="182"/>
      <c r="Q86" s="182"/>
      <c r="R86" s="182"/>
      <c r="S86" s="182"/>
      <c r="T86" s="182"/>
      <c r="U86" s="182"/>
      <c r="V86" s="182"/>
      <c r="W86" s="182"/>
      <c r="X86" s="182"/>
      <c r="Y86" s="182"/>
      <c r="Z86" s="182"/>
    </row>
    <row r="87" spans="1:26" s="183" customFormat="1" ht="45" customHeight="1">
      <c r="A87" s="616"/>
      <c r="B87" s="609"/>
      <c r="C87" s="610"/>
      <c r="D87" s="200" t="s">
        <v>324</v>
      </c>
      <c r="E87" s="201" t="s">
        <v>290</v>
      </c>
      <c r="F87" s="202" t="s">
        <v>124</v>
      </c>
      <c r="G87" s="182"/>
      <c r="H87" s="182"/>
      <c r="I87" s="182"/>
      <c r="J87" s="182"/>
      <c r="K87" s="182"/>
      <c r="L87" s="182"/>
      <c r="M87" s="182"/>
      <c r="N87" s="182"/>
      <c r="O87" s="182"/>
      <c r="P87" s="182"/>
      <c r="Q87" s="182"/>
      <c r="R87" s="182"/>
      <c r="S87" s="182"/>
      <c r="T87" s="182"/>
      <c r="U87" s="182"/>
      <c r="V87" s="182"/>
      <c r="W87" s="182"/>
      <c r="X87" s="182"/>
      <c r="Y87" s="182"/>
      <c r="Z87" s="182"/>
    </row>
    <row r="88" spans="1:26" s="183" customFormat="1" ht="75.75" customHeight="1">
      <c r="A88" s="616"/>
      <c r="B88" s="609"/>
      <c r="C88" s="633" t="s">
        <v>50</v>
      </c>
      <c r="D88" s="200" t="s">
        <v>293</v>
      </c>
      <c r="E88" s="201" t="s">
        <v>47</v>
      </c>
      <c r="F88" s="203" t="s">
        <v>294</v>
      </c>
      <c r="G88" s="182"/>
      <c r="H88" s="182"/>
      <c r="I88" s="182"/>
      <c r="J88" s="182"/>
      <c r="K88" s="182"/>
      <c r="L88" s="182"/>
      <c r="M88" s="182"/>
      <c r="N88" s="182"/>
      <c r="O88" s="182"/>
      <c r="P88" s="182"/>
      <c r="Q88" s="182"/>
      <c r="R88" s="182"/>
      <c r="S88" s="182"/>
      <c r="T88" s="182"/>
      <c r="U88" s="182"/>
      <c r="V88" s="182"/>
      <c r="W88" s="182"/>
      <c r="X88" s="182"/>
      <c r="Y88" s="182"/>
      <c r="Z88" s="182"/>
    </row>
    <row r="89" spans="1:26" s="183" customFormat="1" ht="45.75" customHeight="1">
      <c r="A89" s="616"/>
      <c r="B89" s="609"/>
      <c r="C89" s="609"/>
      <c r="D89" s="200" t="s">
        <v>325</v>
      </c>
      <c r="E89" s="201" t="s">
        <v>290</v>
      </c>
      <c r="F89" s="202" t="s">
        <v>124</v>
      </c>
      <c r="G89" s="182"/>
      <c r="H89" s="182"/>
      <c r="I89" s="182"/>
      <c r="J89" s="182"/>
      <c r="K89" s="182"/>
      <c r="L89" s="182"/>
      <c r="M89" s="182"/>
      <c r="N89" s="182"/>
      <c r="O89" s="182"/>
      <c r="P89" s="182"/>
      <c r="Q89" s="182"/>
      <c r="R89" s="182"/>
      <c r="S89" s="182"/>
      <c r="T89" s="182"/>
      <c r="U89" s="182"/>
      <c r="V89" s="182"/>
      <c r="W89" s="182"/>
      <c r="X89" s="182"/>
      <c r="Y89" s="182"/>
      <c r="Z89" s="182"/>
    </row>
    <row r="90" spans="1:26" s="183" customFormat="1" ht="51" customHeight="1">
      <c r="A90" s="616"/>
      <c r="B90" s="609"/>
      <c r="C90" s="609"/>
      <c r="D90" s="200" t="s">
        <v>295</v>
      </c>
      <c r="E90" s="201" t="s">
        <v>3</v>
      </c>
      <c r="F90" s="203" t="s">
        <v>296</v>
      </c>
      <c r="G90" s="182"/>
      <c r="H90" s="182"/>
      <c r="I90" s="182"/>
      <c r="J90" s="182"/>
      <c r="K90" s="182"/>
      <c r="L90" s="182"/>
      <c r="M90" s="182"/>
      <c r="N90" s="182"/>
      <c r="O90" s="182"/>
      <c r="P90" s="182"/>
      <c r="Q90" s="182"/>
      <c r="R90" s="182"/>
      <c r="S90" s="182"/>
      <c r="T90" s="182"/>
      <c r="U90" s="182"/>
      <c r="V90" s="182"/>
      <c r="W90" s="182"/>
      <c r="X90" s="182"/>
      <c r="Y90" s="182"/>
      <c r="Z90" s="182"/>
    </row>
    <row r="91" spans="1:26" s="183" customFormat="1" ht="41.25" customHeight="1">
      <c r="A91" s="616"/>
      <c r="B91" s="609"/>
      <c r="C91" s="609"/>
      <c r="D91" s="200" t="s">
        <v>186</v>
      </c>
      <c r="E91" s="201" t="s">
        <v>3</v>
      </c>
      <c r="F91" s="202" t="s">
        <v>124</v>
      </c>
      <c r="G91" s="182"/>
      <c r="H91" s="182"/>
      <c r="I91" s="182"/>
      <c r="J91" s="182"/>
      <c r="K91" s="182"/>
      <c r="L91" s="182"/>
      <c r="M91" s="182"/>
      <c r="N91" s="182"/>
      <c r="O91" s="182"/>
      <c r="P91" s="182"/>
      <c r="Q91" s="182"/>
      <c r="R91" s="182"/>
      <c r="S91" s="182"/>
      <c r="T91" s="182"/>
      <c r="U91" s="182"/>
      <c r="V91" s="182"/>
      <c r="W91" s="182"/>
      <c r="X91" s="182"/>
      <c r="Y91" s="182"/>
      <c r="Z91" s="182"/>
    </row>
    <row r="92" spans="1:26" s="183" customFormat="1" ht="61.5" customHeight="1">
      <c r="A92" s="616"/>
      <c r="B92" s="609"/>
      <c r="C92" s="609"/>
      <c r="D92" s="204" t="s">
        <v>187</v>
      </c>
      <c r="E92" s="201" t="s">
        <v>3</v>
      </c>
      <c r="F92" s="202" t="s">
        <v>124</v>
      </c>
      <c r="G92" s="182"/>
      <c r="H92" s="182"/>
      <c r="I92" s="182"/>
      <c r="J92" s="182"/>
      <c r="K92" s="182"/>
      <c r="L92" s="182"/>
      <c r="M92" s="182"/>
      <c r="N92" s="182"/>
      <c r="O92" s="182"/>
      <c r="P92" s="182"/>
      <c r="Q92" s="182"/>
      <c r="R92" s="182"/>
      <c r="S92" s="182"/>
      <c r="T92" s="182"/>
      <c r="U92" s="182"/>
      <c r="V92" s="182"/>
      <c r="W92" s="182"/>
      <c r="X92" s="182"/>
      <c r="Y92" s="182"/>
      <c r="Z92" s="182"/>
    </row>
    <row r="93" spans="1:26" s="183" customFormat="1" ht="63.75" customHeight="1">
      <c r="A93" s="616"/>
      <c r="B93" s="609"/>
      <c r="C93" s="609"/>
      <c r="D93" s="200" t="s">
        <v>188</v>
      </c>
      <c r="E93" s="201" t="s">
        <v>3</v>
      </c>
      <c r="F93" s="202" t="s">
        <v>124</v>
      </c>
      <c r="G93" s="182"/>
      <c r="H93" s="182"/>
      <c r="I93" s="182"/>
      <c r="J93" s="182"/>
      <c r="K93" s="182"/>
      <c r="L93" s="182"/>
      <c r="M93" s="182"/>
      <c r="N93" s="182"/>
      <c r="O93" s="182"/>
      <c r="P93" s="182"/>
      <c r="Q93" s="182"/>
      <c r="R93" s="182"/>
      <c r="S93" s="182"/>
      <c r="T93" s="182"/>
      <c r="U93" s="182"/>
      <c r="V93" s="182"/>
      <c r="W93" s="182"/>
      <c r="X93" s="182"/>
      <c r="Y93" s="182"/>
      <c r="Z93" s="182"/>
    </row>
    <row r="94" spans="1:26" s="183" customFormat="1" ht="93" customHeight="1">
      <c r="A94" s="616"/>
      <c r="B94" s="609"/>
      <c r="C94" s="610"/>
      <c r="D94" s="200" t="s">
        <v>326</v>
      </c>
      <c r="E94" s="201" t="s">
        <v>189</v>
      </c>
      <c r="F94" s="203" t="s">
        <v>327</v>
      </c>
      <c r="G94" s="182"/>
      <c r="H94" s="182"/>
      <c r="I94" s="182"/>
      <c r="J94" s="182"/>
      <c r="K94" s="182"/>
      <c r="L94" s="182"/>
      <c r="M94" s="182"/>
      <c r="N94" s="182"/>
      <c r="O94" s="182"/>
      <c r="P94" s="182"/>
      <c r="Q94" s="182"/>
      <c r="R94" s="182"/>
      <c r="S94" s="182"/>
      <c r="T94" s="182"/>
      <c r="U94" s="182"/>
      <c r="V94" s="182"/>
      <c r="W94" s="182"/>
      <c r="X94" s="182"/>
      <c r="Y94" s="182"/>
      <c r="Z94" s="182"/>
    </row>
    <row r="95" spans="1:26" s="183" customFormat="1" ht="120" customHeight="1">
      <c r="A95" s="616"/>
      <c r="B95" s="609"/>
      <c r="C95" s="633" t="s">
        <v>51</v>
      </c>
      <c r="D95" s="204" t="s">
        <v>328</v>
      </c>
      <c r="E95" s="201" t="s">
        <v>93</v>
      </c>
      <c r="F95" s="202" t="s">
        <v>124</v>
      </c>
      <c r="G95" s="182"/>
      <c r="H95" s="182"/>
      <c r="I95" s="182"/>
      <c r="J95" s="182"/>
      <c r="K95" s="182"/>
      <c r="L95" s="182"/>
      <c r="M95" s="182"/>
      <c r="N95" s="182"/>
      <c r="O95" s="182"/>
      <c r="P95" s="182"/>
      <c r="Q95" s="182"/>
      <c r="R95" s="182"/>
      <c r="S95" s="182"/>
      <c r="T95" s="182"/>
      <c r="U95" s="182"/>
      <c r="V95" s="182"/>
      <c r="W95" s="182"/>
      <c r="X95" s="182"/>
      <c r="Y95" s="182"/>
      <c r="Z95" s="182"/>
    </row>
    <row r="96" spans="1:26" s="183" customFormat="1" ht="43.5" customHeight="1" thickBot="1">
      <c r="A96" s="623"/>
      <c r="B96" s="625"/>
      <c r="C96" s="625"/>
      <c r="D96" s="205" t="s">
        <v>52</v>
      </c>
      <c r="E96" s="206" t="s">
        <v>93</v>
      </c>
      <c r="F96" s="207" t="s">
        <v>124</v>
      </c>
      <c r="G96" s="182"/>
      <c r="H96" s="182"/>
      <c r="I96" s="182"/>
      <c r="J96" s="182"/>
      <c r="K96" s="182"/>
      <c r="L96" s="182"/>
      <c r="M96" s="182"/>
      <c r="N96" s="182"/>
      <c r="O96" s="182"/>
      <c r="P96" s="182"/>
      <c r="Q96" s="182"/>
      <c r="R96" s="182"/>
      <c r="S96" s="182"/>
      <c r="T96" s="182"/>
      <c r="U96" s="182"/>
      <c r="V96" s="182"/>
      <c r="W96" s="182"/>
      <c r="X96" s="182"/>
      <c r="Y96" s="182"/>
      <c r="Z96" s="182"/>
    </row>
    <row r="97" spans="1:26" s="183" customFormat="1" ht="34.5" customHeight="1">
      <c r="A97" s="615" t="s">
        <v>132</v>
      </c>
      <c r="B97" s="617" t="s">
        <v>76</v>
      </c>
      <c r="C97" s="208" t="s">
        <v>77</v>
      </c>
      <c r="D97" s="209" t="s">
        <v>329</v>
      </c>
      <c r="E97" s="208" t="s">
        <v>107</v>
      </c>
      <c r="F97" s="210" t="s">
        <v>124</v>
      </c>
      <c r="G97" s="182"/>
      <c r="H97" s="182"/>
      <c r="I97" s="182"/>
      <c r="J97" s="182"/>
      <c r="K97" s="182"/>
      <c r="L97" s="182"/>
      <c r="M97" s="182"/>
      <c r="N97" s="182"/>
      <c r="O97" s="182"/>
      <c r="P97" s="182"/>
      <c r="Q97" s="182"/>
      <c r="R97" s="182"/>
      <c r="S97" s="182"/>
      <c r="T97" s="182"/>
      <c r="U97" s="182"/>
      <c r="V97" s="182"/>
      <c r="W97" s="182"/>
      <c r="X97" s="182"/>
      <c r="Y97" s="182"/>
      <c r="Z97" s="182"/>
    </row>
    <row r="98" spans="1:26" s="183" customFormat="1" ht="43.5" customHeight="1">
      <c r="A98" s="616"/>
      <c r="B98" s="609"/>
      <c r="C98" s="618" t="s">
        <v>78</v>
      </c>
      <c r="D98" s="211" t="s">
        <v>190</v>
      </c>
      <c r="E98" s="212" t="s">
        <v>107</v>
      </c>
      <c r="F98" s="213" t="s">
        <v>124</v>
      </c>
      <c r="G98" s="182"/>
      <c r="H98" s="182"/>
      <c r="I98" s="182"/>
      <c r="J98" s="182"/>
      <c r="K98" s="182"/>
      <c r="L98" s="182"/>
      <c r="M98" s="182"/>
      <c r="N98" s="182"/>
      <c r="O98" s="182"/>
      <c r="P98" s="182"/>
      <c r="Q98" s="182"/>
      <c r="R98" s="182"/>
      <c r="S98" s="182"/>
      <c r="T98" s="182"/>
      <c r="U98" s="182"/>
      <c r="V98" s="182"/>
      <c r="W98" s="182"/>
      <c r="X98" s="182"/>
      <c r="Y98" s="182"/>
      <c r="Z98" s="182"/>
    </row>
    <row r="99" spans="1:26" s="183" customFormat="1" ht="33" customHeight="1">
      <c r="A99" s="616"/>
      <c r="B99" s="609"/>
      <c r="C99" s="609"/>
      <c r="D99" s="211" t="s">
        <v>191</v>
      </c>
      <c r="E99" s="212" t="s">
        <v>107</v>
      </c>
      <c r="F99" s="213" t="s">
        <v>124</v>
      </c>
      <c r="G99" s="182"/>
      <c r="H99" s="182"/>
      <c r="I99" s="182"/>
      <c r="J99" s="182"/>
      <c r="K99" s="182"/>
      <c r="L99" s="182"/>
      <c r="M99" s="182"/>
      <c r="N99" s="182"/>
      <c r="O99" s="182"/>
      <c r="P99" s="182"/>
      <c r="Q99" s="182"/>
      <c r="R99" s="182"/>
      <c r="S99" s="182"/>
      <c r="T99" s="182"/>
      <c r="U99" s="182"/>
      <c r="V99" s="182"/>
      <c r="W99" s="182"/>
      <c r="X99" s="182"/>
      <c r="Y99" s="182"/>
      <c r="Z99" s="182"/>
    </row>
    <row r="100" spans="1:26" s="183" customFormat="1" ht="59.25" customHeight="1">
      <c r="A100" s="616"/>
      <c r="B100" s="609"/>
      <c r="C100" s="610"/>
      <c r="D100" s="211" t="s">
        <v>297</v>
      </c>
      <c r="E100" s="212" t="s">
        <v>144</v>
      </c>
      <c r="F100" s="214" t="s">
        <v>273</v>
      </c>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s="183" customFormat="1" ht="108" customHeight="1" thickBot="1">
      <c r="A101" s="616"/>
      <c r="B101" s="609"/>
      <c r="C101" s="215" t="s">
        <v>79</v>
      </c>
      <c r="D101" s="216" t="s">
        <v>192</v>
      </c>
      <c r="E101" s="215" t="s">
        <v>107</v>
      </c>
      <c r="F101" s="217" t="s">
        <v>124</v>
      </c>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s="183" customFormat="1" ht="39.75" customHeight="1" thickBot="1">
      <c r="A102" s="619" t="s">
        <v>133</v>
      </c>
      <c r="B102" s="620" t="s">
        <v>133</v>
      </c>
      <c r="C102" s="621" t="s">
        <v>138</v>
      </c>
      <c r="D102" s="218" t="s">
        <v>298</v>
      </c>
      <c r="E102" s="219" t="s">
        <v>249</v>
      </c>
      <c r="F102" s="220" t="s">
        <v>273</v>
      </c>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s="183" customFormat="1" ht="39" customHeight="1" thickBot="1">
      <c r="A103" s="616"/>
      <c r="B103" s="609"/>
      <c r="C103" s="609"/>
      <c r="D103" s="221" t="s">
        <v>299</v>
      </c>
      <c r="E103" s="219" t="s">
        <v>249</v>
      </c>
      <c r="F103" s="222" t="s">
        <v>273</v>
      </c>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s="183" customFormat="1" ht="25.5" customHeight="1">
      <c r="A104" s="622" t="s">
        <v>134</v>
      </c>
      <c r="B104" s="624" t="s">
        <v>58</v>
      </c>
      <c r="C104" s="624" t="s">
        <v>59</v>
      </c>
      <c r="D104" s="223" t="s">
        <v>263</v>
      </c>
      <c r="E104" s="224" t="s">
        <v>94</v>
      </c>
      <c r="F104" s="225" t="s">
        <v>124</v>
      </c>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s="183" customFormat="1" ht="14.25" customHeight="1">
      <c r="A105" s="616"/>
      <c r="B105" s="609"/>
      <c r="C105" s="610"/>
      <c r="D105" s="226" t="s">
        <v>54</v>
      </c>
      <c r="E105" s="227" t="s">
        <v>37</v>
      </c>
      <c r="F105" s="228" t="s">
        <v>124</v>
      </c>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s="183" customFormat="1" ht="107.25" customHeight="1">
      <c r="A106" s="616"/>
      <c r="B106" s="609"/>
      <c r="C106" s="626" t="s">
        <v>60</v>
      </c>
      <c r="D106" s="226" t="s">
        <v>193</v>
      </c>
      <c r="E106" s="227" t="s">
        <v>27</v>
      </c>
      <c r="F106" s="228" t="s">
        <v>124</v>
      </c>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s="183" customFormat="1" ht="41.25" customHeight="1">
      <c r="A107" s="616"/>
      <c r="B107" s="609"/>
      <c r="C107" s="609"/>
      <c r="D107" s="226" t="s">
        <v>194</v>
      </c>
      <c r="E107" s="227" t="s">
        <v>27</v>
      </c>
      <c r="F107" s="228" t="s">
        <v>124</v>
      </c>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s="183" customFormat="1" ht="130.5" customHeight="1">
      <c r="A108" s="616"/>
      <c r="B108" s="609"/>
      <c r="C108" s="610"/>
      <c r="D108" s="226" t="s">
        <v>195</v>
      </c>
      <c r="E108" s="227" t="s">
        <v>27</v>
      </c>
      <c r="F108" s="228" t="s">
        <v>124</v>
      </c>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s="183" customFormat="1" ht="31.5" customHeight="1">
      <c r="A109" s="616"/>
      <c r="B109" s="609"/>
      <c r="C109" s="626" t="s">
        <v>72</v>
      </c>
      <c r="D109" s="229" t="s">
        <v>73</v>
      </c>
      <c r="E109" s="230" t="s">
        <v>107</v>
      </c>
      <c r="F109" s="228" t="s">
        <v>124</v>
      </c>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s="183" customFormat="1" ht="60.75" customHeight="1">
      <c r="A110" s="616"/>
      <c r="B110" s="609"/>
      <c r="C110" s="609"/>
      <c r="D110" s="229" t="s">
        <v>196</v>
      </c>
      <c r="E110" s="230" t="s">
        <v>27</v>
      </c>
      <c r="F110" s="228" t="s">
        <v>124</v>
      </c>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s="183" customFormat="1" ht="46.5" customHeight="1">
      <c r="A111" s="616"/>
      <c r="B111" s="609"/>
      <c r="C111" s="609"/>
      <c r="D111" s="229" t="s">
        <v>197</v>
      </c>
      <c r="E111" s="230" t="s">
        <v>37</v>
      </c>
      <c r="F111" s="228" t="s">
        <v>124</v>
      </c>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s="183" customFormat="1" ht="42" customHeight="1" thickBot="1">
      <c r="A112" s="623"/>
      <c r="B112" s="625"/>
      <c r="C112" s="625"/>
      <c r="D112" s="231" t="s">
        <v>198</v>
      </c>
      <c r="E112" s="232" t="s">
        <v>90</v>
      </c>
      <c r="F112" s="233" t="s">
        <v>124</v>
      </c>
      <c r="G112" s="182"/>
      <c r="H112" s="182"/>
      <c r="I112" s="182"/>
      <c r="J112" s="182"/>
      <c r="K112" s="182"/>
      <c r="L112" s="182"/>
      <c r="M112" s="182"/>
      <c r="N112" s="182"/>
      <c r="O112" s="182"/>
      <c r="P112" s="182"/>
      <c r="Q112" s="182"/>
      <c r="R112" s="182"/>
      <c r="S112" s="182"/>
      <c r="T112" s="182"/>
      <c r="U112" s="182"/>
      <c r="V112" s="182"/>
      <c r="W112" s="182"/>
      <c r="X112" s="182"/>
      <c r="Y112" s="182"/>
      <c r="Z112" s="182"/>
    </row>
  </sheetData>
  <mergeCells count="51">
    <mergeCell ref="A83:A85"/>
    <mergeCell ref="B83:B85"/>
    <mergeCell ref="A86:A96"/>
    <mergeCell ref="B86:B96"/>
    <mergeCell ref="C86:C87"/>
    <mergeCell ref="C88:C94"/>
    <mergeCell ref="C95:C96"/>
    <mergeCell ref="B72:B73"/>
    <mergeCell ref="B74:B77"/>
    <mergeCell ref="C74:C77"/>
    <mergeCell ref="B79:B82"/>
    <mergeCell ref="C79:C80"/>
    <mergeCell ref="C81:C82"/>
    <mergeCell ref="B56:B60"/>
    <mergeCell ref="C56:C58"/>
    <mergeCell ref="B61:B71"/>
    <mergeCell ref="C62:C65"/>
    <mergeCell ref="C66:C67"/>
    <mergeCell ref="C68:C71"/>
    <mergeCell ref="C45:C46"/>
    <mergeCell ref="B47:B53"/>
    <mergeCell ref="C47:C53"/>
    <mergeCell ref="B54:B55"/>
    <mergeCell ref="C54:C55"/>
    <mergeCell ref="A104:A112"/>
    <mergeCell ref="B104:B112"/>
    <mergeCell ref="C104:C105"/>
    <mergeCell ref="C106:C108"/>
    <mergeCell ref="C109:C112"/>
    <mergeCell ref="A97:A101"/>
    <mergeCell ref="B97:B101"/>
    <mergeCell ref="C98:C100"/>
    <mergeCell ref="A102:A103"/>
    <mergeCell ref="B102:B103"/>
    <mergeCell ref="C102:C103"/>
    <mergeCell ref="B1:F1"/>
    <mergeCell ref="B3:F3"/>
    <mergeCell ref="A2:F2"/>
    <mergeCell ref="A4:F5"/>
    <mergeCell ref="B7:B14"/>
    <mergeCell ref="C12:C14"/>
    <mergeCell ref="C8:C10"/>
    <mergeCell ref="A7:A82"/>
    <mergeCell ref="B16:B44"/>
    <mergeCell ref="C16:C21"/>
    <mergeCell ref="C22:C24"/>
    <mergeCell ref="C25:C29"/>
    <mergeCell ref="C30:C34"/>
    <mergeCell ref="C35:C41"/>
    <mergeCell ref="C42:C44"/>
    <mergeCell ref="B45:B46"/>
  </mergeCells>
  <hyperlinks>
    <hyperlink ref="A1" location="'Tabla de Contenido '!A1" display="INICIO" xr:uid="{00000000-0004-0000-0100-000000000000}"/>
  </hyperlinks>
  <pageMargins left="0.70866141732283472" right="0.70866141732283472" top="0.74803149606299213" bottom="0.74803149606299213" header="0.31496062992125984" footer="0.31496062992125984"/>
  <pageSetup paperSize="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42"/>
  <sheetViews>
    <sheetView zoomScale="60" zoomScaleNormal="60" zoomScaleSheetLayoutView="70" workbookViewId="0">
      <selection activeCell="D9" sqref="D9:D12"/>
    </sheetView>
  </sheetViews>
  <sheetFormatPr baseColWidth="10" defaultColWidth="11.42578125" defaultRowHeight="15"/>
  <cols>
    <col min="1" max="1" width="11.42578125" style="21"/>
    <col min="2" max="2" width="32.5703125" style="21" customWidth="1"/>
    <col min="3" max="3" width="24.28515625" style="21" customWidth="1"/>
    <col min="4" max="4" width="32.5703125" style="22" customWidth="1"/>
    <col min="5" max="5" width="66" style="21" customWidth="1"/>
    <col min="6" max="8" width="32.5703125" style="21" customWidth="1"/>
    <col min="9" max="9" width="12.7109375" style="21" customWidth="1"/>
    <col min="10" max="16384" width="11.42578125" style="21"/>
  </cols>
  <sheetData>
    <row r="1" spans="1:19">
      <c r="A1" s="234"/>
      <c r="B1" s="245" t="s">
        <v>137</v>
      </c>
      <c r="C1" s="37"/>
      <c r="D1" s="39"/>
      <c r="E1" s="37"/>
      <c r="F1" s="37"/>
      <c r="G1" s="37"/>
      <c r="H1" s="37"/>
      <c r="I1" s="246"/>
    </row>
    <row r="2" spans="1:19" ht="18">
      <c r="A2" s="34"/>
      <c r="B2" s="604" t="s">
        <v>136</v>
      </c>
      <c r="C2" s="602"/>
      <c r="D2" s="602"/>
      <c r="E2" s="602"/>
      <c r="F2" s="602"/>
      <c r="G2" s="602"/>
      <c r="H2" s="602"/>
      <c r="I2" s="36"/>
    </row>
    <row r="3" spans="1:19">
      <c r="A3" s="34"/>
      <c r="B3" s="604" t="s">
        <v>330</v>
      </c>
      <c r="C3" s="602"/>
      <c r="D3" s="602"/>
      <c r="E3" s="602"/>
      <c r="F3" s="602"/>
      <c r="G3" s="602"/>
      <c r="H3" s="602"/>
      <c r="I3" s="36"/>
    </row>
    <row r="4" spans="1:19">
      <c r="A4" s="34"/>
      <c r="B4" s="604"/>
      <c r="C4" s="602"/>
      <c r="D4" s="602"/>
      <c r="E4" s="602"/>
      <c r="F4" s="602"/>
      <c r="G4" s="602"/>
      <c r="H4" s="602"/>
      <c r="I4" s="36"/>
    </row>
    <row r="5" spans="1:19" ht="15.75" thickBot="1">
      <c r="A5" s="235"/>
      <c r="B5" s="605"/>
      <c r="C5" s="606"/>
      <c r="D5" s="606"/>
      <c r="E5" s="606"/>
      <c r="F5" s="606"/>
      <c r="G5" s="606"/>
      <c r="H5" s="606"/>
      <c r="I5" s="247"/>
    </row>
    <row r="6" spans="1:19" ht="15.75" thickBot="1">
      <c r="A6" s="638"/>
      <c r="B6" s="638"/>
      <c r="C6" s="638"/>
      <c r="D6" s="638"/>
      <c r="E6" s="638"/>
      <c r="F6" s="638"/>
      <c r="G6" s="638"/>
      <c r="H6" s="638"/>
      <c r="I6" s="639"/>
    </row>
    <row r="7" spans="1:19" ht="18.75" customHeight="1">
      <c r="A7" s="642" t="s">
        <v>382</v>
      </c>
      <c r="B7" s="634" t="s">
        <v>103</v>
      </c>
      <c r="C7" s="634" t="s">
        <v>388</v>
      </c>
      <c r="D7" s="634" t="s">
        <v>247</v>
      </c>
      <c r="E7" s="634" t="s">
        <v>248</v>
      </c>
      <c r="F7" s="634" t="s">
        <v>229</v>
      </c>
      <c r="G7" s="636" t="s">
        <v>87</v>
      </c>
      <c r="H7" s="636" t="s">
        <v>88</v>
      </c>
      <c r="I7" s="640" t="s">
        <v>387</v>
      </c>
    </row>
    <row r="8" spans="1:19" ht="24" customHeight="1" thickBot="1">
      <c r="A8" s="643"/>
      <c r="B8" s="635"/>
      <c r="C8" s="635"/>
      <c r="D8" s="635"/>
      <c r="E8" s="635"/>
      <c r="F8" s="635"/>
      <c r="G8" s="637"/>
      <c r="H8" s="637"/>
      <c r="I8" s="641"/>
    </row>
    <row r="9" spans="1:19" s="183" customFormat="1" ht="409.5" customHeight="1">
      <c r="A9" s="654" t="s">
        <v>331</v>
      </c>
      <c r="B9" s="647" t="s">
        <v>332</v>
      </c>
      <c r="C9" s="650" t="s">
        <v>333</v>
      </c>
      <c r="D9" s="651" t="s">
        <v>199</v>
      </c>
      <c r="E9" s="255" t="s">
        <v>334</v>
      </c>
      <c r="F9" s="256" t="s">
        <v>107</v>
      </c>
      <c r="G9" s="257">
        <v>44593</v>
      </c>
      <c r="H9" s="257">
        <v>44911</v>
      </c>
      <c r="I9" s="258">
        <v>1</v>
      </c>
      <c r="J9" s="182"/>
      <c r="K9" s="182"/>
      <c r="L9" s="182"/>
      <c r="M9" s="182"/>
      <c r="N9" s="182"/>
      <c r="O9" s="182"/>
      <c r="P9" s="182"/>
      <c r="Q9" s="182"/>
      <c r="R9" s="182"/>
      <c r="S9" s="182"/>
    </row>
    <row r="10" spans="1:19" s="183" customFormat="1" ht="103.5" customHeight="1">
      <c r="A10" s="655"/>
      <c r="B10" s="648"/>
      <c r="C10" s="648"/>
      <c r="D10" s="648"/>
      <c r="E10" s="251" t="s">
        <v>335</v>
      </c>
      <c r="F10" s="249" t="s">
        <v>107</v>
      </c>
      <c r="G10" s="250">
        <v>44593</v>
      </c>
      <c r="H10" s="250">
        <v>44911</v>
      </c>
      <c r="I10" s="259">
        <v>1</v>
      </c>
      <c r="J10" s="182"/>
      <c r="K10" s="182"/>
      <c r="L10" s="182"/>
      <c r="M10" s="182"/>
      <c r="N10" s="182"/>
      <c r="O10" s="182"/>
      <c r="P10" s="182"/>
      <c r="Q10" s="182"/>
      <c r="R10" s="182"/>
      <c r="S10" s="182"/>
    </row>
    <row r="11" spans="1:19" s="183" customFormat="1" ht="368.25" customHeight="1">
      <c r="A11" s="655"/>
      <c r="B11" s="648"/>
      <c r="C11" s="648"/>
      <c r="D11" s="648"/>
      <c r="E11" s="251" t="s">
        <v>336</v>
      </c>
      <c r="F11" s="249" t="s">
        <v>107</v>
      </c>
      <c r="G11" s="250">
        <v>44593</v>
      </c>
      <c r="H11" s="250">
        <v>44911</v>
      </c>
      <c r="I11" s="259">
        <v>1</v>
      </c>
      <c r="J11" s="182"/>
      <c r="K11" s="182"/>
      <c r="L11" s="182"/>
      <c r="M11" s="182"/>
      <c r="N11" s="182"/>
      <c r="O11" s="182"/>
      <c r="P11" s="182"/>
      <c r="Q11" s="182"/>
      <c r="R11" s="182"/>
      <c r="S11" s="182"/>
    </row>
    <row r="12" spans="1:19" s="183" customFormat="1" ht="60.75" customHeight="1">
      <c r="A12" s="655"/>
      <c r="B12" s="648"/>
      <c r="C12" s="648"/>
      <c r="D12" s="648"/>
      <c r="E12" s="251" t="s">
        <v>337</v>
      </c>
      <c r="F12" s="249" t="s">
        <v>107</v>
      </c>
      <c r="G12" s="252">
        <v>44773</v>
      </c>
      <c r="H12" s="252">
        <v>44895</v>
      </c>
      <c r="I12" s="259">
        <v>1</v>
      </c>
      <c r="J12" s="182"/>
      <c r="K12" s="182"/>
      <c r="L12" s="182"/>
      <c r="M12" s="182"/>
      <c r="N12" s="182"/>
      <c r="O12" s="182"/>
      <c r="P12" s="182"/>
      <c r="Q12" s="182"/>
      <c r="R12" s="182"/>
      <c r="S12" s="182"/>
    </row>
    <row r="13" spans="1:19" s="183" customFormat="1" ht="162.75" customHeight="1">
      <c r="A13" s="655"/>
      <c r="B13" s="648"/>
      <c r="C13" s="253" t="s">
        <v>338</v>
      </c>
      <c r="D13" s="248" t="s">
        <v>143</v>
      </c>
      <c r="E13" s="251" t="s">
        <v>339</v>
      </c>
      <c r="F13" s="248" t="s">
        <v>249</v>
      </c>
      <c r="G13" s="254">
        <v>44578</v>
      </c>
      <c r="H13" s="254">
        <v>44911</v>
      </c>
      <c r="I13" s="259">
        <v>1</v>
      </c>
      <c r="J13" s="182"/>
      <c r="K13" s="182"/>
      <c r="L13" s="182"/>
      <c r="M13" s="182"/>
      <c r="N13" s="182"/>
      <c r="O13" s="182"/>
      <c r="P13" s="182"/>
      <c r="Q13" s="182"/>
      <c r="R13" s="182"/>
      <c r="S13" s="182"/>
    </row>
    <row r="14" spans="1:19" s="183" customFormat="1" ht="183" customHeight="1">
      <c r="A14" s="655"/>
      <c r="B14" s="648"/>
      <c r="C14" s="660" t="s">
        <v>340</v>
      </c>
      <c r="D14" s="653" t="s">
        <v>106</v>
      </c>
      <c r="E14" s="251" t="s">
        <v>341</v>
      </c>
      <c r="F14" s="248" t="s">
        <v>250</v>
      </c>
      <c r="G14" s="254">
        <v>44578</v>
      </c>
      <c r="H14" s="254">
        <v>44911</v>
      </c>
      <c r="I14" s="259">
        <v>1</v>
      </c>
      <c r="J14" s="182"/>
      <c r="K14" s="182"/>
      <c r="L14" s="182"/>
      <c r="M14" s="182"/>
      <c r="N14" s="182"/>
      <c r="O14" s="182"/>
      <c r="P14" s="182"/>
      <c r="Q14" s="182"/>
      <c r="R14" s="182"/>
      <c r="S14" s="182"/>
    </row>
    <row r="15" spans="1:19" s="183" customFormat="1" ht="133.5" customHeight="1">
      <c r="A15" s="655"/>
      <c r="B15" s="648"/>
      <c r="C15" s="648"/>
      <c r="D15" s="648"/>
      <c r="E15" s="251" t="s">
        <v>342</v>
      </c>
      <c r="F15" s="248" t="s">
        <v>251</v>
      </c>
      <c r="G15" s="254">
        <v>44599</v>
      </c>
      <c r="H15" s="254">
        <v>44911</v>
      </c>
      <c r="I15" s="259">
        <v>1</v>
      </c>
      <c r="J15" s="182"/>
      <c r="K15" s="182"/>
      <c r="L15" s="182"/>
      <c r="M15" s="182"/>
      <c r="N15" s="182"/>
      <c r="O15" s="182"/>
      <c r="P15" s="182"/>
      <c r="Q15" s="182"/>
      <c r="R15" s="182"/>
      <c r="S15" s="182"/>
    </row>
    <row r="16" spans="1:19" s="183" customFormat="1" ht="123.75" customHeight="1">
      <c r="A16" s="655"/>
      <c r="B16" s="648"/>
      <c r="C16" s="648"/>
      <c r="D16" s="648"/>
      <c r="E16" s="251" t="s">
        <v>343</v>
      </c>
      <c r="F16" s="248" t="s">
        <v>42</v>
      </c>
      <c r="G16" s="254">
        <v>36892</v>
      </c>
      <c r="H16" s="254">
        <v>44926</v>
      </c>
      <c r="I16" s="259">
        <v>1</v>
      </c>
      <c r="J16" s="182"/>
      <c r="K16" s="182"/>
      <c r="L16" s="182"/>
      <c r="M16" s="182"/>
      <c r="N16" s="182"/>
      <c r="O16" s="182"/>
      <c r="P16" s="182"/>
      <c r="Q16" s="182"/>
      <c r="R16" s="182"/>
      <c r="S16" s="182"/>
    </row>
    <row r="17" spans="1:19" s="183" customFormat="1" ht="102" customHeight="1" thickBot="1">
      <c r="A17" s="656"/>
      <c r="B17" s="661"/>
      <c r="C17" s="661"/>
      <c r="D17" s="661"/>
      <c r="E17" s="264" t="s">
        <v>344</v>
      </c>
      <c r="F17" s="265" t="s">
        <v>300</v>
      </c>
      <c r="G17" s="266">
        <v>44578</v>
      </c>
      <c r="H17" s="266">
        <v>44911</v>
      </c>
      <c r="I17" s="267">
        <v>1</v>
      </c>
      <c r="J17" s="182"/>
      <c r="K17" s="182"/>
      <c r="L17" s="182"/>
      <c r="M17" s="182"/>
      <c r="N17" s="182"/>
      <c r="O17" s="182"/>
      <c r="P17" s="182"/>
      <c r="Q17" s="182"/>
      <c r="R17" s="182"/>
      <c r="S17" s="182"/>
    </row>
    <row r="18" spans="1:19" s="183" customFormat="1" ht="117" customHeight="1">
      <c r="A18" s="657" t="s">
        <v>345</v>
      </c>
      <c r="B18" s="647" t="s">
        <v>346</v>
      </c>
      <c r="C18" s="650" t="s">
        <v>347</v>
      </c>
      <c r="D18" s="651" t="s">
        <v>108</v>
      </c>
      <c r="E18" s="269" t="s">
        <v>348</v>
      </c>
      <c r="F18" s="255" t="s">
        <v>349</v>
      </c>
      <c r="G18" s="270">
        <v>44578</v>
      </c>
      <c r="H18" s="270">
        <v>44911</v>
      </c>
      <c r="I18" s="258">
        <v>1</v>
      </c>
      <c r="J18" s="182"/>
      <c r="K18" s="182"/>
      <c r="L18" s="182"/>
      <c r="M18" s="182"/>
      <c r="N18" s="182"/>
      <c r="O18" s="182"/>
      <c r="P18" s="182"/>
      <c r="Q18" s="182"/>
      <c r="R18" s="182"/>
      <c r="S18" s="182"/>
    </row>
    <row r="19" spans="1:19" s="183" customFormat="1" ht="183" customHeight="1">
      <c r="A19" s="658"/>
      <c r="B19" s="648"/>
      <c r="C19" s="648"/>
      <c r="D19" s="648"/>
      <c r="E19" s="251" t="s">
        <v>350</v>
      </c>
      <c r="F19" s="248" t="s">
        <v>252</v>
      </c>
      <c r="G19" s="268">
        <v>44593</v>
      </c>
      <c r="H19" s="268">
        <v>44911</v>
      </c>
      <c r="I19" s="259">
        <v>1</v>
      </c>
      <c r="J19" s="182"/>
      <c r="K19" s="182"/>
      <c r="L19" s="182"/>
      <c r="M19" s="182"/>
      <c r="N19" s="182"/>
      <c r="O19" s="182"/>
      <c r="P19" s="182"/>
      <c r="Q19" s="182"/>
      <c r="R19" s="182"/>
      <c r="S19" s="182"/>
    </row>
    <row r="20" spans="1:19" s="183" customFormat="1" ht="114.75" customHeight="1">
      <c r="A20" s="658"/>
      <c r="B20" s="648"/>
      <c r="C20" s="648"/>
      <c r="D20" s="248" t="s">
        <v>58</v>
      </c>
      <c r="E20" s="251" t="s">
        <v>351</v>
      </c>
      <c r="F20" s="248" t="s">
        <v>253</v>
      </c>
      <c r="G20" s="268">
        <v>44572</v>
      </c>
      <c r="H20" s="268">
        <v>44895</v>
      </c>
      <c r="I20" s="259">
        <v>1</v>
      </c>
      <c r="J20" s="182"/>
      <c r="K20" s="182"/>
      <c r="L20" s="182"/>
      <c r="M20" s="182"/>
      <c r="N20" s="182"/>
      <c r="O20" s="182"/>
      <c r="P20" s="182"/>
      <c r="Q20" s="182"/>
      <c r="R20" s="182"/>
      <c r="S20" s="182"/>
    </row>
    <row r="21" spans="1:19" s="183" customFormat="1" ht="112.5" customHeight="1">
      <c r="A21" s="658"/>
      <c r="B21" s="648"/>
      <c r="C21" s="648"/>
      <c r="D21" s="653" t="s">
        <v>254</v>
      </c>
      <c r="E21" s="251" t="s">
        <v>352</v>
      </c>
      <c r="F21" s="248" t="s">
        <v>90</v>
      </c>
      <c r="G21" s="268">
        <v>44844</v>
      </c>
      <c r="H21" s="254">
        <v>44864</v>
      </c>
      <c r="I21" s="259">
        <v>1</v>
      </c>
      <c r="J21" s="182"/>
      <c r="K21" s="182"/>
      <c r="L21" s="182"/>
      <c r="M21" s="182"/>
      <c r="N21" s="182"/>
      <c r="O21" s="182"/>
      <c r="P21" s="182"/>
      <c r="Q21" s="182"/>
      <c r="R21" s="182"/>
      <c r="S21" s="182"/>
    </row>
    <row r="22" spans="1:19" s="183" customFormat="1" ht="77.25" customHeight="1">
      <c r="A22" s="658"/>
      <c r="B22" s="648"/>
      <c r="C22" s="648"/>
      <c r="D22" s="648"/>
      <c r="E22" s="251" t="s">
        <v>353</v>
      </c>
      <c r="F22" s="248" t="s">
        <v>35</v>
      </c>
      <c r="G22" s="268">
        <v>44572</v>
      </c>
      <c r="H22" s="268">
        <v>44895</v>
      </c>
      <c r="I22" s="259">
        <v>1</v>
      </c>
      <c r="J22" s="182"/>
      <c r="K22" s="182"/>
      <c r="L22" s="182"/>
      <c r="M22" s="182"/>
      <c r="N22" s="182"/>
      <c r="O22" s="182"/>
      <c r="P22" s="182"/>
      <c r="Q22" s="182"/>
      <c r="R22" s="182"/>
      <c r="S22" s="182"/>
    </row>
    <row r="23" spans="1:19" s="183" customFormat="1" ht="231" customHeight="1">
      <c r="A23" s="658"/>
      <c r="B23" s="648"/>
      <c r="C23" s="660" t="s">
        <v>354</v>
      </c>
      <c r="D23" s="653" t="s">
        <v>140</v>
      </c>
      <c r="E23" s="251" t="s">
        <v>355</v>
      </c>
      <c r="F23" s="248" t="s">
        <v>255</v>
      </c>
      <c r="G23" s="254">
        <v>44578</v>
      </c>
      <c r="H23" s="254">
        <v>44911</v>
      </c>
      <c r="I23" s="259">
        <v>1</v>
      </c>
      <c r="J23" s="182"/>
      <c r="K23" s="182"/>
      <c r="L23" s="182"/>
      <c r="M23" s="182"/>
      <c r="N23" s="182"/>
      <c r="O23" s="182"/>
      <c r="P23" s="182"/>
      <c r="Q23" s="182"/>
      <c r="R23" s="182"/>
      <c r="S23" s="182"/>
    </row>
    <row r="24" spans="1:19" s="183" customFormat="1" ht="118.5" customHeight="1">
      <c r="A24" s="658"/>
      <c r="B24" s="648"/>
      <c r="C24" s="648"/>
      <c r="D24" s="648"/>
      <c r="E24" s="251" t="s">
        <v>356</v>
      </c>
      <c r="F24" s="248" t="s">
        <v>251</v>
      </c>
      <c r="G24" s="268">
        <v>44641</v>
      </c>
      <c r="H24" s="268">
        <v>44911</v>
      </c>
      <c r="I24" s="259">
        <v>1</v>
      </c>
      <c r="J24" s="182"/>
      <c r="K24" s="182"/>
      <c r="L24" s="182"/>
      <c r="M24" s="182"/>
      <c r="N24" s="182"/>
      <c r="O24" s="182"/>
      <c r="P24" s="182"/>
      <c r="Q24" s="182"/>
      <c r="R24" s="182"/>
      <c r="S24" s="182"/>
    </row>
    <row r="25" spans="1:19" s="183" customFormat="1" ht="144.75" customHeight="1">
      <c r="A25" s="658"/>
      <c r="B25" s="648"/>
      <c r="C25" s="648"/>
      <c r="D25" s="648"/>
      <c r="E25" s="251" t="s">
        <v>357</v>
      </c>
      <c r="F25" s="248" t="s">
        <v>256</v>
      </c>
      <c r="G25" s="252">
        <v>44587</v>
      </c>
      <c r="H25" s="252">
        <v>44911</v>
      </c>
      <c r="I25" s="259">
        <v>1</v>
      </c>
      <c r="J25" s="182"/>
      <c r="K25" s="182"/>
      <c r="L25" s="182"/>
      <c r="M25" s="182"/>
      <c r="N25" s="182"/>
      <c r="O25" s="182"/>
      <c r="P25" s="182"/>
      <c r="Q25" s="182"/>
      <c r="R25" s="182"/>
      <c r="S25" s="182"/>
    </row>
    <row r="26" spans="1:19" s="183" customFormat="1" ht="166.5" customHeight="1" thickBot="1">
      <c r="A26" s="659"/>
      <c r="B26" s="661"/>
      <c r="C26" s="661"/>
      <c r="D26" s="661"/>
      <c r="E26" s="264" t="s">
        <v>358</v>
      </c>
      <c r="F26" s="265" t="s">
        <v>359</v>
      </c>
      <c r="G26" s="271" t="s">
        <v>360</v>
      </c>
      <c r="H26" s="272" t="s">
        <v>361</v>
      </c>
      <c r="I26" s="267">
        <v>1</v>
      </c>
      <c r="J26" s="182"/>
      <c r="K26" s="182"/>
      <c r="L26" s="182"/>
      <c r="M26" s="182"/>
      <c r="N26" s="182"/>
      <c r="O26" s="182"/>
      <c r="P26" s="182"/>
      <c r="Q26" s="182"/>
      <c r="R26" s="182"/>
      <c r="S26" s="182"/>
    </row>
    <row r="27" spans="1:19" s="183" customFormat="1" ht="156" customHeight="1">
      <c r="A27" s="644" t="s">
        <v>362</v>
      </c>
      <c r="B27" s="647" t="s">
        <v>363</v>
      </c>
      <c r="C27" s="650" t="s">
        <v>364</v>
      </c>
      <c r="D27" s="651" t="s">
        <v>257</v>
      </c>
      <c r="E27" s="269" t="s">
        <v>365</v>
      </c>
      <c r="F27" s="275" t="s">
        <v>258</v>
      </c>
      <c r="G27" s="270">
        <v>44581</v>
      </c>
      <c r="H27" s="270">
        <v>44915</v>
      </c>
      <c r="I27" s="258">
        <v>1</v>
      </c>
      <c r="J27" s="182"/>
      <c r="K27" s="182"/>
      <c r="L27" s="182"/>
      <c r="M27" s="182"/>
      <c r="N27" s="182"/>
      <c r="O27" s="182"/>
      <c r="P27" s="182"/>
      <c r="Q27" s="182"/>
      <c r="R27" s="182"/>
      <c r="S27" s="182"/>
    </row>
    <row r="28" spans="1:19" s="183" customFormat="1" ht="117" customHeight="1">
      <c r="A28" s="645"/>
      <c r="B28" s="648"/>
      <c r="C28" s="648"/>
      <c r="D28" s="648"/>
      <c r="E28" s="251" t="s">
        <v>366</v>
      </c>
      <c r="F28" s="273" t="s">
        <v>258</v>
      </c>
      <c r="G28" s="254">
        <v>44581</v>
      </c>
      <c r="H28" s="254">
        <v>44915</v>
      </c>
      <c r="I28" s="259">
        <v>1</v>
      </c>
      <c r="J28" s="182"/>
      <c r="K28" s="182"/>
      <c r="L28" s="182"/>
      <c r="M28" s="182"/>
      <c r="N28" s="182"/>
      <c r="O28" s="182"/>
      <c r="P28" s="182"/>
      <c r="Q28" s="182"/>
      <c r="R28" s="182"/>
      <c r="S28" s="182"/>
    </row>
    <row r="29" spans="1:19" s="183" customFormat="1" ht="111" customHeight="1">
      <c r="A29" s="645"/>
      <c r="B29" s="648"/>
      <c r="C29" s="648"/>
      <c r="D29" s="652" t="s">
        <v>259</v>
      </c>
      <c r="E29" s="251" t="s">
        <v>367</v>
      </c>
      <c r="F29" s="273" t="s">
        <v>269</v>
      </c>
      <c r="G29" s="254">
        <v>44578</v>
      </c>
      <c r="H29" s="254">
        <v>44911</v>
      </c>
      <c r="I29" s="259">
        <v>1</v>
      </c>
      <c r="J29" s="182"/>
      <c r="K29" s="182"/>
      <c r="L29" s="182"/>
      <c r="M29" s="182"/>
      <c r="N29" s="182"/>
      <c r="O29" s="182"/>
      <c r="P29" s="182"/>
      <c r="Q29" s="182"/>
      <c r="R29" s="182"/>
      <c r="S29" s="182"/>
    </row>
    <row r="30" spans="1:19" s="183" customFormat="1" ht="118.5" customHeight="1">
      <c r="A30" s="645"/>
      <c r="B30" s="648"/>
      <c r="C30" s="648"/>
      <c r="D30" s="648"/>
      <c r="E30" s="251" t="s">
        <v>368</v>
      </c>
      <c r="F30" s="273" t="s">
        <v>269</v>
      </c>
      <c r="G30" s="254">
        <v>44578</v>
      </c>
      <c r="H30" s="254">
        <v>44911</v>
      </c>
      <c r="I30" s="259">
        <v>1</v>
      </c>
      <c r="J30" s="182"/>
      <c r="K30" s="182"/>
      <c r="L30" s="182"/>
      <c r="M30" s="182"/>
      <c r="N30" s="182"/>
      <c r="O30" s="182"/>
      <c r="P30" s="182"/>
      <c r="Q30" s="182"/>
      <c r="R30" s="182"/>
      <c r="S30" s="182"/>
    </row>
    <row r="31" spans="1:19" s="183" customFormat="1" ht="117" customHeight="1">
      <c r="A31" s="645"/>
      <c r="B31" s="648"/>
      <c r="C31" s="648"/>
      <c r="D31" s="648"/>
      <c r="E31" s="251" t="s">
        <v>369</v>
      </c>
      <c r="F31" s="273" t="s">
        <v>269</v>
      </c>
      <c r="G31" s="254">
        <v>44578</v>
      </c>
      <c r="H31" s="254">
        <v>44911</v>
      </c>
      <c r="I31" s="259">
        <v>1</v>
      </c>
      <c r="J31" s="182"/>
      <c r="K31" s="182"/>
      <c r="L31" s="182"/>
      <c r="M31" s="182"/>
      <c r="N31" s="182"/>
      <c r="O31" s="182"/>
      <c r="P31" s="182"/>
      <c r="Q31" s="182"/>
      <c r="R31" s="182"/>
      <c r="S31" s="182"/>
    </row>
    <row r="32" spans="1:19" s="183" customFormat="1" ht="122.25" customHeight="1">
      <c r="A32" s="645"/>
      <c r="B32" s="648"/>
      <c r="C32" s="648"/>
      <c r="D32" s="648"/>
      <c r="E32" s="251" t="s">
        <v>370</v>
      </c>
      <c r="F32" s="273" t="s">
        <v>269</v>
      </c>
      <c r="G32" s="254">
        <v>44578</v>
      </c>
      <c r="H32" s="254">
        <v>44911</v>
      </c>
      <c r="I32" s="259">
        <v>1</v>
      </c>
      <c r="J32" s="182"/>
      <c r="K32" s="182"/>
      <c r="L32" s="182"/>
      <c r="M32" s="182"/>
      <c r="N32" s="182"/>
      <c r="O32" s="182"/>
      <c r="P32" s="182"/>
      <c r="Q32" s="182"/>
      <c r="R32" s="182"/>
      <c r="S32" s="182"/>
    </row>
    <row r="33" spans="1:19" s="183" customFormat="1" ht="115.5" customHeight="1">
      <c r="A33" s="645"/>
      <c r="B33" s="648"/>
      <c r="C33" s="648"/>
      <c r="D33" s="653" t="s">
        <v>301</v>
      </c>
      <c r="E33" s="251" t="s">
        <v>371</v>
      </c>
      <c r="F33" s="274" t="s">
        <v>372</v>
      </c>
      <c r="G33" s="254">
        <v>44743</v>
      </c>
      <c r="H33" s="254">
        <v>44804</v>
      </c>
      <c r="I33" s="259">
        <v>1</v>
      </c>
      <c r="J33" s="182"/>
      <c r="K33" s="182"/>
      <c r="L33" s="182"/>
      <c r="M33" s="182"/>
      <c r="N33" s="182"/>
      <c r="O33" s="182"/>
      <c r="P33" s="182"/>
      <c r="Q33" s="182"/>
      <c r="R33" s="182"/>
      <c r="S33" s="182"/>
    </row>
    <row r="34" spans="1:19" s="183" customFormat="1" ht="168" customHeight="1">
      <c r="A34" s="645"/>
      <c r="B34" s="648"/>
      <c r="C34" s="648"/>
      <c r="D34" s="648"/>
      <c r="E34" s="251" t="s">
        <v>373</v>
      </c>
      <c r="F34" s="248" t="s">
        <v>145</v>
      </c>
      <c r="G34" s="254">
        <v>44652</v>
      </c>
      <c r="H34" s="254">
        <v>44865</v>
      </c>
      <c r="I34" s="259">
        <v>1</v>
      </c>
      <c r="J34" s="182"/>
      <c r="K34" s="182"/>
      <c r="L34" s="182"/>
      <c r="M34" s="182"/>
      <c r="N34" s="182"/>
      <c r="O34" s="182"/>
      <c r="P34" s="182"/>
      <c r="Q34" s="182"/>
      <c r="R34" s="182"/>
      <c r="S34" s="182"/>
    </row>
    <row r="35" spans="1:19" s="183" customFormat="1" ht="171" customHeight="1">
      <c r="A35" s="645"/>
      <c r="B35" s="648"/>
      <c r="C35" s="648"/>
      <c r="D35" s="648"/>
      <c r="E35" s="251" t="s">
        <v>374</v>
      </c>
      <c r="F35" s="273" t="s">
        <v>35</v>
      </c>
      <c r="G35" s="268">
        <v>44572</v>
      </c>
      <c r="H35" s="268">
        <v>44912</v>
      </c>
      <c r="I35" s="259">
        <v>1</v>
      </c>
      <c r="J35" s="182"/>
      <c r="K35" s="182"/>
      <c r="L35" s="182"/>
      <c r="M35" s="182"/>
      <c r="N35" s="182"/>
      <c r="O35" s="182"/>
      <c r="P35" s="182"/>
      <c r="Q35" s="182"/>
      <c r="R35" s="182"/>
      <c r="S35" s="182"/>
    </row>
    <row r="36" spans="1:19" s="183" customFormat="1" ht="409.5" customHeight="1">
      <c r="A36" s="645"/>
      <c r="B36" s="648"/>
      <c r="C36" s="648"/>
      <c r="D36" s="648"/>
      <c r="E36" s="251" t="s">
        <v>375</v>
      </c>
      <c r="F36" s="273" t="s">
        <v>35</v>
      </c>
      <c r="G36" s="268">
        <v>44572</v>
      </c>
      <c r="H36" s="268">
        <v>44912</v>
      </c>
      <c r="I36" s="259">
        <v>1</v>
      </c>
      <c r="J36" s="182"/>
      <c r="K36" s="182"/>
      <c r="L36" s="182"/>
      <c r="M36" s="182"/>
      <c r="N36" s="182"/>
      <c r="O36" s="182"/>
      <c r="P36" s="182"/>
      <c r="Q36" s="182"/>
      <c r="R36" s="182"/>
      <c r="S36" s="182"/>
    </row>
    <row r="37" spans="1:19" s="183" customFormat="1" ht="159" customHeight="1">
      <c r="A37" s="645"/>
      <c r="B37" s="648"/>
      <c r="C37" s="648"/>
      <c r="D37" s="648"/>
      <c r="E37" s="251" t="s">
        <v>376</v>
      </c>
      <c r="F37" s="273" t="s">
        <v>35</v>
      </c>
      <c r="G37" s="268">
        <v>44572</v>
      </c>
      <c r="H37" s="268">
        <v>44895</v>
      </c>
      <c r="I37" s="259">
        <v>1</v>
      </c>
      <c r="J37" s="182"/>
      <c r="K37" s="182"/>
      <c r="L37" s="182"/>
      <c r="M37" s="182"/>
      <c r="N37" s="182"/>
      <c r="O37" s="182"/>
      <c r="P37" s="182"/>
      <c r="Q37" s="182"/>
      <c r="R37" s="182"/>
      <c r="S37" s="182"/>
    </row>
    <row r="38" spans="1:19" s="183" customFormat="1" ht="70.5" customHeight="1">
      <c r="A38" s="645"/>
      <c r="B38" s="648"/>
      <c r="C38" s="648"/>
      <c r="D38" s="248" t="s">
        <v>260</v>
      </c>
      <c r="E38" s="251" t="s">
        <v>377</v>
      </c>
      <c r="F38" s="248" t="s">
        <v>35</v>
      </c>
      <c r="G38" s="268">
        <v>44572</v>
      </c>
      <c r="H38" s="268">
        <v>44895</v>
      </c>
      <c r="I38" s="259">
        <v>1</v>
      </c>
      <c r="J38" s="182"/>
      <c r="K38" s="182"/>
      <c r="L38" s="182"/>
      <c r="M38" s="182"/>
      <c r="N38" s="182"/>
      <c r="O38" s="182"/>
      <c r="P38" s="182"/>
      <c r="Q38" s="182"/>
      <c r="R38" s="182"/>
      <c r="S38" s="182"/>
    </row>
    <row r="39" spans="1:19" s="183" customFormat="1" ht="90.75" customHeight="1">
      <c r="A39" s="645"/>
      <c r="B39" s="648"/>
      <c r="C39" s="648"/>
      <c r="D39" s="653" t="s">
        <v>261</v>
      </c>
      <c r="E39" s="251" t="s">
        <v>378</v>
      </c>
      <c r="F39" s="248" t="s">
        <v>251</v>
      </c>
      <c r="G39" s="268">
        <v>44635</v>
      </c>
      <c r="H39" s="268">
        <v>44911</v>
      </c>
      <c r="I39" s="259">
        <v>1</v>
      </c>
      <c r="J39" s="182"/>
      <c r="K39" s="182"/>
      <c r="L39" s="182"/>
      <c r="M39" s="182"/>
      <c r="N39" s="182"/>
      <c r="O39" s="182"/>
      <c r="P39" s="182"/>
      <c r="Q39" s="182"/>
      <c r="R39" s="182"/>
      <c r="S39" s="182"/>
    </row>
    <row r="40" spans="1:19" s="183" customFormat="1" ht="124.5" customHeight="1">
      <c r="A40" s="645"/>
      <c r="B40" s="648"/>
      <c r="C40" s="648"/>
      <c r="D40" s="648"/>
      <c r="E40" s="251" t="s">
        <v>379</v>
      </c>
      <c r="F40" s="248" t="s">
        <v>251</v>
      </c>
      <c r="G40" s="254">
        <v>44606</v>
      </c>
      <c r="H40" s="254">
        <v>44911</v>
      </c>
      <c r="I40" s="259">
        <v>1</v>
      </c>
      <c r="J40" s="182"/>
      <c r="K40" s="182"/>
      <c r="L40" s="182"/>
      <c r="M40" s="182"/>
      <c r="N40" s="182"/>
      <c r="O40" s="182"/>
      <c r="P40" s="182"/>
      <c r="Q40" s="182"/>
      <c r="R40" s="182"/>
      <c r="S40" s="182"/>
    </row>
    <row r="41" spans="1:19" s="183" customFormat="1" ht="90.75" customHeight="1">
      <c r="A41" s="645"/>
      <c r="B41" s="648"/>
      <c r="C41" s="648"/>
      <c r="D41" s="648"/>
      <c r="E41" s="251" t="s">
        <v>380</v>
      </c>
      <c r="F41" s="248" t="s">
        <v>256</v>
      </c>
      <c r="G41" s="252">
        <v>44593</v>
      </c>
      <c r="H41" s="252">
        <v>44911</v>
      </c>
      <c r="I41" s="259">
        <v>1</v>
      </c>
      <c r="J41" s="182"/>
      <c r="K41" s="182"/>
      <c r="L41" s="182"/>
      <c r="M41" s="182"/>
      <c r="N41" s="182"/>
      <c r="O41" s="182"/>
      <c r="P41" s="182"/>
      <c r="Q41" s="182"/>
      <c r="R41" s="182"/>
      <c r="S41" s="182"/>
    </row>
    <row r="42" spans="1:19" s="183" customFormat="1" ht="204.75" customHeight="1" thickBot="1">
      <c r="A42" s="646"/>
      <c r="B42" s="649"/>
      <c r="C42" s="649"/>
      <c r="D42" s="649"/>
      <c r="E42" s="260" t="s">
        <v>381</v>
      </c>
      <c r="F42" s="261" t="s">
        <v>256</v>
      </c>
      <c r="G42" s="276">
        <v>81117</v>
      </c>
      <c r="H42" s="276">
        <v>44926</v>
      </c>
      <c r="I42" s="263">
        <v>1</v>
      </c>
      <c r="J42" s="182"/>
      <c r="K42" s="182"/>
      <c r="L42" s="182"/>
      <c r="M42" s="182"/>
      <c r="N42" s="182"/>
      <c r="O42" s="182"/>
      <c r="P42" s="182"/>
      <c r="Q42" s="182"/>
      <c r="R42" s="182"/>
      <c r="S42" s="182"/>
    </row>
  </sheetData>
  <autoFilter ref="B1:H8" xr:uid="{00000000-0009-0000-0000-000002000000}"/>
  <mergeCells count="32">
    <mergeCell ref="A9:A17"/>
    <mergeCell ref="A18:A26"/>
    <mergeCell ref="D21:D22"/>
    <mergeCell ref="C23:C26"/>
    <mergeCell ref="D23:D26"/>
    <mergeCell ref="C14:C17"/>
    <mergeCell ref="D14:D17"/>
    <mergeCell ref="B9:B17"/>
    <mergeCell ref="C9:C12"/>
    <mergeCell ref="D9:D12"/>
    <mergeCell ref="B18:B26"/>
    <mergeCell ref="C18:C22"/>
    <mergeCell ref="D18:D19"/>
    <mergeCell ref="A27:A42"/>
    <mergeCell ref="B27:B42"/>
    <mergeCell ref="C27:C42"/>
    <mergeCell ref="D27:D28"/>
    <mergeCell ref="D29:D32"/>
    <mergeCell ref="D33:D37"/>
    <mergeCell ref="D39:D42"/>
    <mergeCell ref="B2:H2"/>
    <mergeCell ref="B3:H5"/>
    <mergeCell ref="B7:B8"/>
    <mergeCell ref="C7:C8"/>
    <mergeCell ref="D7:D8"/>
    <mergeCell ref="E7:E8"/>
    <mergeCell ref="F7:F8"/>
    <mergeCell ref="G7:G8"/>
    <mergeCell ref="H7:H8"/>
    <mergeCell ref="A6:I6"/>
    <mergeCell ref="I7:I8"/>
    <mergeCell ref="A7:A8"/>
  </mergeCells>
  <hyperlinks>
    <hyperlink ref="B1:C1" location="'Tabla de Contenido '!A1" display="INICIO" xr:uid="{00000000-0004-0000-0200-000000000000}"/>
  </hyperlink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XEW148"/>
  <sheetViews>
    <sheetView showGridLines="0" topLeftCell="B1" zoomScaleNormal="100" workbookViewId="0">
      <selection activeCell="D8" sqref="D8:F8"/>
    </sheetView>
  </sheetViews>
  <sheetFormatPr baseColWidth="10" defaultRowHeight="15"/>
  <cols>
    <col min="1" max="1" width="3.42578125" customWidth="1"/>
    <col min="2" max="2" width="17.140625" customWidth="1"/>
    <col min="3" max="3" width="14.28515625" customWidth="1"/>
    <col min="4" max="4" width="21.85546875" customWidth="1"/>
    <col min="5" max="5" width="51.28515625" customWidth="1"/>
    <col min="6" max="6" width="21.7109375" style="109" customWidth="1"/>
    <col min="7" max="7" width="16.7109375" customWidth="1"/>
    <col min="8" max="8" width="38" style="97" customWidth="1"/>
    <col min="9" max="9" width="30" style="67" customWidth="1"/>
    <col min="10" max="10" width="11.42578125" hidden="1" customWidth="1"/>
    <col min="11" max="12" width="11.42578125" style="21"/>
  </cols>
  <sheetData>
    <row r="1" spans="2:16377" ht="18.75" thickBot="1">
      <c r="B1" s="38" t="s">
        <v>137</v>
      </c>
      <c r="C1" s="600"/>
      <c r="D1" s="600"/>
      <c r="E1" s="600"/>
      <c r="F1" s="600"/>
      <c r="G1" s="600"/>
      <c r="H1" s="695"/>
      <c r="I1" s="59"/>
      <c r="J1" s="49"/>
    </row>
    <row r="2" spans="2:16377" ht="18">
      <c r="B2" s="1"/>
      <c r="C2" s="602" t="s">
        <v>0</v>
      </c>
      <c r="D2" s="602"/>
      <c r="E2" s="602"/>
      <c r="F2" s="602"/>
      <c r="G2" s="602"/>
      <c r="H2" s="696"/>
      <c r="I2" s="60"/>
      <c r="J2" s="23" t="s">
        <v>135</v>
      </c>
    </row>
    <row r="3" spans="2:16377" ht="8.25" customHeight="1">
      <c r="B3" s="1"/>
      <c r="C3" s="602"/>
      <c r="D3" s="602"/>
      <c r="E3" s="602"/>
      <c r="F3" s="602"/>
      <c r="G3" s="602"/>
      <c r="H3" s="696"/>
      <c r="I3" s="60"/>
      <c r="J3" s="24" t="s">
        <v>16</v>
      </c>
    </row>
    <row r="4" spans="2:16377" ht="18">
      <c r="B4" s="1"/>
      <c r="C4" s="602" t="s">
        <v>11</v>
      </c>
      <c r="D4" s="602"/>
      <c r="E4" s="602"/>
      <c r="F4" s="602"/>
      <c r="G4" s="602"/>
      <c r="H4" s="696"/>
      <c r="I4" s="60"/>
      <c r="J4" s="25" t="s">
        <v>18</v>
      </c>
    </row>
    <row r="5" spans="2:16377" ht="18.75" thickBot="1">
      <c r="B5" s="1"/>
      <c r="C5" s="602" t="s">
        <v>386</v>
      </c>
      <c r="D5" s="602"/>
      <c r="E5" s="602"/>
      <c r="F5" s="602"/>
      <c r="G5" s="602"/>
      <c r="H5" s="696"/>
      <c r="I5" s="61"/>
      <c r="J5" s="26" t="s">
        <v>17</v>
      </c>
    </row>
    <row r="6" spans="2:16377" ht="2.25" customHeight="1" thickBot="1">
      <c r="B6" s="697"/>
      <c r="C6" s="698"/>
      <c r="D6" s="698"/>
      <c r="E6" s="698"/>
      <c r="F6" s="698"/>
      <c r="G6" s="698"/>
      <c r="H6" s="699"/>
      <c r="I6" s="62"/>
    </row>
    <row r="7" spans="2:16377" s="132" customFormat="1" ht="31.5" customHeight="1">
      <c r="B7" s="708" t="s">
        <v>20</v>
      </c>
      <c r="C7" s="709"/>
      <c r="D7" s="710" t="s">
        <v>383</v>
      </c>
      <c r="E7" s="710"/>
      <c r="F7" s="711"/>
      <c r="G7" s="700" t="s">
        <v>121</v>
      </c>
      <c r="H7" s="701"/>
      <c r="I7" s="63"/>
      <c r="J7" s="131"/>
      <c r="K7" s="159"/>
      <c r="L7" s="159"/>
    </row>
    <row r="8" spans="2:16377" s="132" customFormat="1" ht="33" customHeight="1" thickBot="1">
      <c r="B8" s="677" t="s">
        <v>4</v>
      </c>
      <c r="C8" s="678"/>
      <c r="D8" s="702" t="s">
        <v>226</v>
      </c>
      <c r="E8" s="702"/>
      <c r="F8" s="702"/>
      <c r="G8" s="703" t="s">
        <v>21</v>
      </c>
      <c r="H8" s="704"/>
      <c r="I8" s="64" t="s">
        <v>458</v>
      </c>
      <c r="J8" s="133"/>
      <c r="K8" s="159"/>
      <c r="L8" s="159"/>
    </row>
    <row r="9" spans="2:16377" s="132" customFormat="1" ht="3.75" customHeight="1" thickBot="1">
      <c r="B9" s="3"/>
      <c r="C9" s="128"/>
      <c r="D9" s="128"/>
      <c r="E9" s="128"/>
      <c r="F9" s="128"/>
      <c r="G9" s="4"/>
      <c r="H9" s="92"/>
      <c r="I9" s="134"/>
      <c r="J9" s="133"/>
      <c r="K9" s="159"/>
      <c r="L9" s="159"/>
    </row>
    <row r="10" spans="2:16377" s="132" customFormat="1" ht="30.75" thickBot="1">
      <c r="B10" s="712" t="s">
        <v>91</v>
      </c>
      <c r="C10" s="713"/>
      <c r="D10" s="713"/>
      <c r="E10" s="320" t="s">
        <v>462</v>
      </c>
      <c r="F10" s="2" t="s">
        <v>22</v>
      </c>
      <c r="G10" s="705" t="s">
        <v>460</v>
      </c>
      <c r="H10" s="706"/>
      <c r="I10" s="707"/>
      <c r="J10" s="133"/>
      <c r="K10" s="159"/>
      <c r="L10" s="159"/>
    </row>
    <row r="11" spans="2:16377" s="132" customFormat="1" ht="4.5" customHeight="1" thickBot="1">
      <c r="B11" s="135"/>
      <c r="C11" s="4"/>
      <c r="D11" s="4"/>
      <c r="E11" s="5"/>
      <c r="F11" s="136"/>
      <c r="G11" s="137"/>
      <c r="H11" s="93"/>
      <c r="I11" s="134"/>
      <c r="J11" s="133"/>
      <c r="K11" s="159"/>
      <c r="L11" s="159"/>
    </row>
    <row r="12" spans="2:16377" s="132" customFormat="1" ht="18.75" customHeight="1">
      <c r="B12" s="708" t="s">
        <v>24</v>
      </c>
      <c r="C12" s="709"/>
      <c r="D12" s="721"/>
      <c r="E12" s="714" t="s">
        <v>459</v>
      </c>
      <c r="F12" s="714"/>
      <c r="G12" s="714"/>
      <c r="H12" s="715"/>
      <c r="I12" s="716"/>
      <c r="J12" s="133"/>
      <c r="K12" s="159"/>
      <c r="L12" s="159"/>
    </row>
    <row r="13" spans="2:16377" s="132" customFormat="1">
      <c r="B13" s="722" t="s">
        <v>23</v>
      </c>
      <c r="C13" s="723"/>
      <c r="D13" s="724"/>
      <c r="E13" s="726" t="s">
        <v>459</v>
      </c>
      <c r="F13" s="726"/>
      <c r="G13" s="726"/>
      <c r="H13" s="727"/>
      <c r="I13" s="728"/>
      <c r="J13" s="133"/>
      <c r="K13" s="159"/>
      <c r="L13" s="159"/>
    </row>
    <row r="14" spans="2:16377" s="132" customFormat="1" ht="20.25" customHeight="1" thickBot="1">
      <c r="B14" s="677" t="s">
        <v>5</v>
      </c>
      <c r="C14" s="678"/>
      <c r="D14" s="679"/>
      <c r="E14" s="692" t="s">
        <v>461</v>
      </c>
      <c r="F14" s="692"/>
      <c r="G14" s="692"/>
      <c r="H14" s="693"/>
      <c r="I14" s="694"/>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c r="SF14" s="131"/>
      <c r="SG14" s="131"/>
      <c r="SH14" s="131"/>
      <c r="SI14" s="131"/>
      <c r="SJ14" s="131"/>
      <c r="SK14" s="131"/>
      <c r="SL14" s="131"/>
      <c r="SM14" s="131"/>
      <c r="SN14" s="131"/>
      <c r="SO14" s="131"/>
      <c r="SP14" s="131"/>
      <c r="SQ14" s="131"/>
      <c r="SR14" s="131"/>
      <c r="SS14" s="131"/>
      <c r="ST14" s="131"/>
      <c r="SU14" s="131"/>
      <c r="SV14" s="131"/>
      <c r="SW14" s="131"/>
      <c r="SX14" s="131"/>
      <c r="SY14" s="131"/>
      <c r="SZ14" s="131"/>
      <c r="TA14" s="131"/>
      <c r="TB14" s="131"/>
      <c r="TC14" s="131"/>
      <c r="TD14" s="131"/>
      <c r="TE14" s="131"/>
      <c r="TF14" s="131"/>
      <c r="TG14" s="131"/>
      <c r="TH14" s="131"/>
      <c r="TI14" s="131"/>
      <c r="TJ14" s="131"/>
      <c r="TK14" s="131"/>
      <c r="TL14" s="131"/>
      <c r="TM14" s="131"/>
      <c r="TN14" s="131"/>
      <c r="TO14" s="131"/>
      <c r="TP14" s="131"/>
      <c r="TQ14" s="131"/>
      <c r="TR14" s="131"/>
      <c r="TS14" s="131"/>
      <c r="TT14" s="131"/>
      <c r="TU14" s="131"/>
      <c r="TV14" s="131"/>
      <c r="TW14" s="131"/>
      <c r="TX14" s="131"/>
      <c r="TY14" s="131"/>
      <c r="TZ14" s="131"/>
      <c r="UA14" s="131"/>
      <c r="UB14" s="131"/>
      <c r="UC14" s="131"/>
      <c r="UD14" s="131"/>
      <c r="UE14" s="131"/>
      <c r="UF14" s="131"/>
      <c r="UG14" s="131"/>
      <c r="UH14" s="131"/>
      <c r="UI14" s="131"/>
      <c r="UJ14" s="131"/>
      <c r="UK14" s="131"/>
      <c r="UL14" s="131"/>
      <c r="UM14" s="131"/>
      <c r="UN14" s="131"/>
      <c r="UO14" s="131"/>
      <c r="UP14" s="131"/>
      <c r="UQ14" s="131"/>
      <c r="UR14" s="131"/>
      <c r="US14" s="131"/>
      <c r="UT14" s="131"/>
      <c r="UU14" s="131"/>
      <c r="UV14" s="131"/>
      <c r="UW14" s="131"/>
      <c r="UX14" s="131"/>
      <c r="UY14" s="131"/>
      <c r="UZ14" s="131"/>
      <c r="VA14" s="131"/>
      <c r="VB14" s="131"/>
      <c r="VC14" s="131"/>
      <c r="VD14" s="131"/>
      <c r="VE14" s="131"/>
      <c r="VF14" s="131"/>
      <c r="VG14" s="131"/>
      <c r="VH14" s="131"/>
      <c r="VI14" s="131"/>
      <c r="VJ14" s="131"/>
      <c r="VK14" s="131"/>
      <c r="VL14" s="131"/>
      <c r="VM14" s="131"/>
      <c r="VN14" s="131"/>
      <c r="VO14" s="131"/>
      <c r="VP14" s="131"/>
      <c r="VQ14" s="131"/>
      <c r="VR14" s="131"/>
      <c r="VS14" s="131"/>
      <c r="VT14" s="131"/>
      <c r="VU14" s="131"/>
      <c r="VV14" s="131"/>
      <c r="VW14" s="131"/>
      <c r="VX14" s="131"/>
      <c r="VY14" s="131"/>
      <c r="VZ14" s="131"/>
      <c r="WA14" s="131"/>
      <c r="WB14" s="131"/>
      <c r="WC14" s="131"/>
      <c r="WD14" s="131"/>
      <c r="WE14" s="131"/>
      <c r="WF14" s="131"/>
      <c r="WG14" s="131"/>
      <c r="WH14" s="131"/>
      <c r="WI14" s="131"/>
      <c r="WJ14" s="131"/>
      <c r="WK14" s="131"/>
      <c r="WL14" s="131"/>
      <c r="WM14" s="131"/>
      <c r="WN14" s="131"/>
      <c r="WO14" s="131"/>
      <c r="WP14" s="131"/>
      <c r="WQ14" s="131"/>
      <c r="WR14" s="131"/>
      <c r="WS14" s="131"/>
      <c r="WT14" s="131"/>
      <c r="WU14" s="131"/>
      <c r="WV14" s="131"/>
      <c r="WW14" s="131"/>
      <c r="WX14" s="131"/>
      <c r="WY14" s="131"/>
      <c r="WZ14" s="131"/>
      <c r="XA14" s="131"/>
      <c r="XB14" s="131"/>
      <c r="XC14" s="131"/>
      <c r="XD14" s="131"/>
      <c r="XE14" s="131"/>
      <c r="XF14" s="131"/>
      <c r="XG14" s="131"/>
      <c r="XH14" s="131"/>
      <c r="XI14" s="131"/>
      <c r="XJ14" s="131"/>
      <c r="XK14" s="131"/>
      <c r="XL14" s="131"/>
      <c r="XM14" s="131"/>
      <c r="XN14" s="131"/>
      <c r="XO14" s="131"/>
      <c r="XP14" s="131"/>
      <c r="XQ14" s="131"/>
      <c r="XR14" s="131"/>
      <c r="XS14" s="131"/>
      <c r="XT14" s="131"/>
      <c r="XU14" s="131"/>
      <c r="XV14" s="131"/>
      <c r="XW14" s="131"/>
      <c r="XX14" s="131"/>
      <c r="XY14" s="131"/>
      <c r="XZ14" s="131"/>
      <c r="YA14" s="131"/>
      <c r="YB14" s="131"/>
      <c r="YC14" s="131"/>
      <c r="YD14" s="131"/>
      <c r="YE14" s="131"/>
      <c r="YF14" s="131"/>
      <c r="YG14" s="131"/>
      <c r="YH14" s="131"/>
      <c r="YI14" s="131"/>
      <c r="YJ14" s="131"/>
      <c r="YK14" s="131"/>
      <c r="YL14" s="131"/>
      <c r="YM14" s="131"/>
      <c r="YN14" s="131"/>
      <c r="YO14" s="131"/>
      <c r="YP14" s="131"/>
      <c r="YQ14" s="131"/>
      <c r="YR14" s="131"/>
      <c r="YS14" s="131"/>
      <c r="YT14" s="131"/>
      <c r="YU14" s="131"/>
      <c r="YV14" s="131"/>
      <c r="YW14" s="131"/>
      <c r="YX14" s="131"/>
      <c r="YY14" s="131"/>
      <c r="YZ14" s="131"/>
      <c r="ZA14" s="131"/>
      <c r="ZB14" s="131"/>
      <c r="ZC14" s="131"/>
      <c r="ZD14" s="131"/>
      <c r="ZE14" s="131"/>
      <c r="ZF14" s="131"/>
      <c r="ZG14" s="131"/>
      <c r="ZH14" s="131"/>
      <c r="ZI14" s="131"/>
      <c r="ZJ14" s="131"/>
      <c r="ZK14" s="131"/>
      <c r="ZL14" s="131"/>
      <c r="ZM14" s="131"/>
      <c r="ZN14" s="131"/>
      <c r="ZO14" s="131"/>
      <c r="ZP14" s="131"/>
      <c r="ZQ14" s="131"/>
      <c r="ZR14" s="131"/>
      <c r="ZS14" s="131"/>
      <c r="ZT14" s="131"/>
      <c r="ZU14" s="131"/>
      <c r="ZV14" s="131"/>
      <c r="ZW14" s="131"/>
      <c r="ZX14" s="131"/>
      <c r="ZY14" s="131"/>
      <c r="ZZ14" s="131"/>
      <c r="AAA14" s="131"/>
      <c r="AAB14" s="131"/>
      <c r="AAC14" s="131"/>
      <c r="AAD14" s="131"/>
      <c r="AAE14" s="131"/>
      <c r="AAF14" s="131"/>
      <c r="AAG14" s="131"/>
      <c r="AAH14" s="131"/>
      <c r="AAI14" s="131"/>
      <c r="AAJ14" s="131"/>
      <c r="AAK14" s="131"/>
      <c r="AAL14" s="131"/>
      <c r="AAM14" s="131"/>
      <c r="AAN14" s="131"/>
      <c r="AAO14" s="131"/>
      <c r="AAP14" s="131"/>
      <c r="AAQ14" s="131"/>
      <c r="AAR14" s="131"/>
      <c r="AAS14" s="131"/>
      <c r="AAT14" s="131"/>
      <c r="AAU14" s="131"/>
      <c r="AAV14" s="131"/>
      <c r="AAW14" s="131"/>
      <c r="AAX14" s="131"/>
      <c r="AAY14" s="131"/>
      <c r="AAZ14" s="131"/>
      <c r="ABA14" s="131"/>
      <c r="ABB14" s="131"/>
      <c r="ABC14" s="131"/>
      <c r="ABD14" s="131"/>
      <c r="ABE14" s="131"/>
      <c r="ABF14" s="131"/>
      <c r="ABG14" s="131"/>
      <c r="ABH14" s="131"/>
      <c r="ABI14" s="131"/>
      <c r="ABJ14" s="131"/>
      <c r="ABK14" s="131"/>
      <c r="ABL14" s="131"/>
      <c r="ABM14" s="131"/>
      <c r="ABN14" s="131"/>
      <c r="ABO14" s="131"/>
      <c r="ABP14" s="131"/>
      <c r="ABQ14" s="131"/>
      <c r="ABR14" s="131"/>
      <c r="ABS14" s="131"/>
      <c r="ABT14" s="131"/>
      <c r="ABU14" s="131"/>
      <c r="ABV14" s="131"/>
      <c r="ABW14" s="131"/>
      <c r="ABX14" s="131"/>
      <c r="ABY14" s="131"/>
      <c r="ABZ14" s="131"/>
      <c r="ACA14" s="131"/>
      <c r="ACB14" s="131"/>
      <c r="ACC14" s="131"/>
      <c r="ACD14" s="131"/>
      <c r="ACE14" s="131"/>
      <c r="ACF14" s="131"/>
      <c r="ACG14" s="131"/>
      <c r="ACH14" s="131"/>
      <c r="ACI14" s="131"/>
      <c r="ACJ14" s="131"/>
      <c r="ACK14" s="131"/>
      <c r="ACL14" s="131"/>
      <c r="ACM14" s="131"/>
      <c r="ACN14" s="131"/>
      <c r="ACO14" s="131"/>
      <c r="ACP14" s="131"/>
      <c r="ACQ14" s="131"/>
      <c r="ACR14" s="131"/>
      <c r="ACS14" s="131"/>
      <c r="ACT14" s="131"/>
      <c r="ACU14" s="131"/>
      <c r="ACV14" s="131"/>
      <c r="ACW14" s="131"/>
      <c r="ACX14" s="131"/>
      <c r="ACY14" s="131"/>
      <c r="ACZ14" s="131"/>
      <c r="ADA14" s="131"/>
      <c r="ADB14" s="131"/>
      <c r="ADC14" s="131"/>
      <c r="ADD14" s="131"/>
      <c r="ADE14" s="131"/>
      <c r="ADF14" s="131"/>
      <c r="ADG14" s="131"/>
      <c r="ADH14" s="131"/>
      <c r="ADI14" s="131"/>
      <c r="ADJ14" s="131"/>
      <c r="ADK14" s="131"/>
      <c r="ADL14" s="131"/>
      <c r="ADM14" s="131"/>
      <c r="ADN14" s="131"/>
      <c r="ADO14" s="131"/>
      <c r="ADP14" s="131"/>
      <c r="ADQ14" s="131"/>
      <c r="ADR14" s="131"/>
      <c r="ADS14" s="131"/>
      <c r="ADT14" s="131"/>
      <c r="ADU14" s="131"/>
      <c r="ADV14" s="131"/>
      <c r="ADW14" s="131"/>
      <c r="ADX14" s="131"/>
      <c r="ADY14" s="131"/>
      <c r="ADZ14" s="131"/>
      <c r="AEA14" s="131"/>
      <c r="AEB14" s="131"/>
      <c r="AEC14" s="131"/>
      <c r="AED14" s="131"/>
      <c r="AEE14" s="131"/>
      <c r="AEF14" s="131"/>
      <c r="AEG14" s="131"/>
      <c r="AEH14" s="131"/>
      <c r="AEI14" s="131"/>
      <c r="AEJ14" s="131"/>
      <c r="AEK14" s="131"/>
      <c r="AEL14" s="131"/>
      <c r="AEM14" s="131"/>
      <c r="AEN14" s="131"/>
      <c r="AEO14" s="131"/>
      <c r="AEP14" s="131"/>
      <c r="AEQ14" s="131"/>
      <c r="AER14" s="131"/>
      <c r="AES14" s="131"/>
      <c r="AET14" s="131"/>
      <c r="AEU14" s="131"/>
      <c r="AEV14" s="131"/>
      <c r="AEW14" s="131"/>
      <c r="AEX14" s="131"/>
      <c r="AEY14" s="131"/>
      <c r="AEZ14" s="131"/>
      <c r="AFA14" s="131"/>
      <c r="AFB14" s="131"/>
      <c r="AFC14" s="131"/>
      <c r="AFD14" s="131"/>
      <c r="AFE14" s="131"/>
      <c r="AFF14" s="131"/>
      <c r="AFG14" s="131"/>
      <c r="AFH14" s="131"/>
      <c r="AFI14" s="131"/>
      <c r="AFJ14" s="131"/>
      <c r="AFK14" s="131"/>
      <c r="AFL14" s="131"/>
      <c r="AFM14" s="131"/>
      <c r="AFN14" s="131"/>
      <c r="AFO14" s="131"/>
      <c r="AFP14" s="131"/>
      <c r="AFQ14" s="131"/>
      <c r="AFR14" s="131"/>
      <c r="AFS14" s="131"/>
      <c r="AFT14" s="131"/>
      <c r="AFU14" s="131"/>
      <c r="AFV14" s="131"/>
      <c r="AFW14" s="131"/>
      <c r="AFX14" s="131"/>
      <c r="AFY14" s="131"/>
      <c r="AFZ14" s="131"/>
      <c r="AGA14" s="131"/>
      <c r="AGB14" s="131"/>
      <c r="AGC14" s="131"/>
      <c r="AGD14" s="131"/>
      <c r="AGE14" s="131"/>
      <c r="AGF14" s="131"/>
      <c r="AGG14" s="131"/>
      <c r="AGH14" s="131"/>
      <c r="AGI14" s="131"/>
      <c r="AGJ14" s="131"/>
      <c r="AGK14" s="131"/>
      <c r="AGL14" s="131"/>
      <c r="AGM14" s="131"/>
      <c r="AGN14" s="131"/>
      <c r="AGO14" s="131"/>
      <c r="AGP14" s="131"/>
      <c r="AGQ14" s="131"/>
      <c r="AGR14" s="131"/>
      <c r="AGS14" s="131"/>
      <c r="AGT14" s="131"/>
      <c r="AGU14" s="131"/>
      <c r="AGV14" s="131"/>
      <c r="AGW14" s="131"/>
      <c r="AGX14" s="131"/>
      <c r="AGY14" s="131"/>
      <c r="AGZ14" s="131"/>
      <c r="AHA14" s="131"/>
      <c r="AHB14" s="131"/>
      <c r="AHC14" s="131"/>
      <c r="AHD14" s="131"/>
      <c r="AHE14" s="131"/>
      <c r="AHF14" s="131"/>
      <c r="AHG14" s="131"/>
      <c r="AHH14" s="131"/>
      <c r="AHI14" s="131"/>
      <c r="AHJ14" s="131"/>
      <c r="AHK14" s="131"/>
      <c r="AHL14" s="131"/>
      <c r="AHM14" s="131"/>
      <c r="AHN14" s="131"/>
      <c r="AHO14" s="131"/>
      <c r="AHP14" s="131"/>
      <c r="AHQ14" s="131"/>
      <c r="AHR14" s="131"/>
      <c r="AHS14" s="131"/>
      <c r="AHT14" s="131"/>
      <c r="AHU14" s="131"/>
      <c r="AHV14" s="131"/>
      <c r="AHW14" s="131"/>
      <c r="AHX14" s="131"/>
      <c r="AHY14" s="131"/>
      <c r="AHZ14" s="131"/>
      <c r="AIA14" s="131"/>
      <c r="AIB14" s="131"/>
      <c r="AIC14" s="131"/>
      <c r="AID14" s="131"/>
      <c r="AIE14" s="131"/>
      <c r="AIF14" s="131"/>
      <c r="AIG14" s="131"/>
      <c r="AIH14" s="131"/>
      <c r="AII14" s="131"/>
      <c r="AIJ14" s="131"/>
      <c r="AIK14" s="131"/>
      <c r="AIL14" s="131"/>
      <c r="AIM14" s="131"/>
      <c r="AIN14" s="131"/>
      <c r="AIO14" s="131"/>
      <c r="AIP14" s="131"/>
      <c r="AIQ14" s="131"/>
      <c r="AIR14" s="131"/>
      <c r="AIS14" s="131"/>
      <c r="AIT14" s="131"/>
      <c r="AIU14" s="131"/>
      <c r="AIV14" s="131"/>
      <c r="AIW14" s="131"/>
      <c r="AIX14" s="131"/>
      <c r="AIY14" s="131"/>
      <c r="AIZ14" s="131"/>
      <c r="AJA14" s="131"/>
      <c r="AJB14" s="131"/>
      <c r="AJC14" s="131"/>
      <c r="AJD14" s="131"/>
      <c r="AJE14" s="131"/>
      <c r="AJF14" s="131"/>
      <c r="AJG14" s="131"/>
      <c r="AJH14" s="131"/>
      <c r="AJI14" s="131"/>
      <c r="AJJ14" s="131"/>
      <c r="AJK14" s="131"/>
      <c r="AJL14" s="131"/>
      <c r="AJM14" s="131"/>
      <c r="AJN14" s="131"/>
      <c r="AJO14" s="131"/>
      <c r="AJP14" s="131"/>
      <c r="AJQ14" s="131"/>
      <c r="AJR14" s="131"/>
      <c r="AJS14" s="131"/>
      <c r="AJT14" s="131"/>
      <c r="AJU14" s="131"/>
      <c r="AJV14" s="131"/>
      <c r="AJW14" s="131"/>
      <c r="AJX14" s="131"/>
      <c r="AJY14" s="131"/>
      <c r="AJZ14" s="131"/>
      <c r="AKA14" s="131"/>
      <c r="AKB14" s="131"/>
      <c r="AKC14" s="131"/>
      <c r="AKD14" s="131"/>
      <c r="AKE14" s="131"/>
      <c r="AKF14" s="131"/>
      <c r="AKG14" s="131"/>
      <c r="AKH14" s="131"/>
      <c r="AKI14" s="131"/>
      <c r="AKJ14" s="131"/>
      <c r="AKK14" s="131"/>
      <c r="AKL14" s="131"/>
      <c r="AKM14" s="131"/>
      <c r="AKN14" s="131"/>
      <c r="AKO14" s="131"/>
      <c r="AKP14" s="131"/>
      <c r="AKQ14" s="131"/>
      <c r="AKR14" s="131"/>
      <c r="AKS14" s="131"/>
      <c r="AKT14" s="131"/>
      <c r="AKU14" s="131"/>
      <c r="AKV14" s="131"/>
      <c r="AKW14" s="131"/>
      <c r="AKX14" s="131"/>
      <c r="AKY14" s="131"/>
      <c r="AKZ14" s="131"/>
      <c r="ALA14" s="131"/>
      <c r="ALB14" s="131"/>
      <c r="ALC14" s="131"/>
      <c r="ALD14" s="131"/>
      <c r="ALE14" s="131"/>
      <c r="ALF14" s="131"/>
      <c r="ALG14" s="131"/>
      <c r="ALH14" s="131"/>
      <c r="ALI14" s="131"/>
      <c r="ALJ14" s="131"/>
      <c r="ALK14" s="131"/>
      <c r="ALL14" s="131"/>
      <c r="ALM14" s="131"/>
      <c r="ALN14" s="131"/>
      <c r="ALO14" s="131"/>
      <c r="ALP14" s="131"/>
      <c r="ALQ14" s="131"/>
      <c r="ALR14" s="131"/>
      <c r="ALS14" s="131"/>
      <c r="ALT14" s="131"/>
      <c r="ALU14" s="131"/>
      <c r="ALV14" s="131"/>
      <c r="ALW14" s="131"/>
      <c r="ALX14" s="131"/>
      <c r="ALY14" s="131"/>
      <c r="ALZ14" s="131"/>
      <c r="AMA14" s="131"/>
      <c r="AMB14" s="131"/>
      <c r="AMC14" s="131"/>
      <c r="AMD14" s="131"/>
      <c r="AME14" s="131"/>
      <c r="AMF14" s="131"/>
      <c r="AMG14" s="131"/>
      <c r="AMH14" s="131"/>
      <c r="AMI14" s="131"/>
      <c r="AMJ14" s="131"/>
      <c r="AMK14" s="131"/>
      <c r="AML14" s="131"/>
      <c r="AMM14" s="131"/>
      <c r="AMN14" s="131"/>
      <c r="AMO14" s="131"/>
      <c r="AMP14" s="131"/>
      <c r="AMQ14" s="131"/>
      <c r="AMR14" s="131"/>
      <c r="AMS14" s="131"/>
      <c r="AMT14" s="131"/>
      <c r="AMU14" s="131"/>
      <c r="AMV14" s="131"/>
      <c r="AMW14" s="131"/>
      <c r="AMX14" s="131"/>
      <c r="AMY14" s="131"/>
      <c r="AMZ14" s="131"/>
      <c r="ANA14" s="131"/>
      <c r="ANB14" s="131"/>
      <c r="ANC14" s="131"/>
      <c r="AND14" s="131"/>
      <c r="ANE14" s="131"/>
      <c r="ANF14" s="131"/>
      <c r="ANG14" s="131"/>
      <c r="ANH14" s="131"/>
      <c r="ANI14" s="131"/>
      <c r="ANJ14" s="131"/>
      <c r="ANK14" s="131"/>
      <c r="ANL14" s="131"/>
      <c r="ANM14" s="131"/>
      <c r="ANN14" s="131"/>
      <c r="ANO14" s="131"/>
      <c r="ANP14" s="131"/>
      <c r="ANQ14" s="131"/>
      <c r="ANR14" s="131"/>
      <c r="ANS14" s="131"/>
      <c r="ANT14" s="131"/>
      <c r="ANU14" s="131"/>
      <c r="ANV14" s="131"/>
      <c r="ANW14" s="131"/>
      <c r="ANX14" s="131"/>
      <c r="ANY14" s="131"/>
      <c r="ANZ14" s="131"/>
      <c r="AOA14" s="131"/>
      <c r="AOB14" s="131"/>
      <c r="AOC14" s="131"/>
      <c r="AOD14" s="131"/>
      <c r="AOE14" s="131"/>
      <c r="AOF14" s="131"/>
      <c r="AOG14" s="131"/>
      <c r="AOH14" s="131"/>
      <c r="AOI14" s="131"/>
      <c r="AOJ14" s="131"/>
      <c r="AOK14" s="131"/>
      <c r="AOL14" s="131"/>
      <c r="AOM14" s="131"/>
      <c r="AON14" s="131"/>
      <c r="AOO14" s="131"/>
      <c r="AOP14" s="131"/>
      <c r="AOQ14" s="131"/>
      <c r="AOR14" s="131"/>
      <c r="AOS14" s="131"/>
      <c r="AOT14" s="131"/>
      <c r="AOU14" s="131"/>
      <c r="AOV14" s="131"/>
      <c r="AOW14" s="131"/>
      <c r="AOX14" s="131"/>
      <c r="AOY14" s="131"/>
      <c r="AOZ14" s="131"/>
      <c r="APA14" s="131"/>
      <c r="APB14" s="131"/>
      <c r="APC14" s="131"/>
      <c r="APD14" s="131"/>
      <c r="APE14" s="131"/>
      <c r="APF14" s="131"/>
      <c r="APG14" s="131"/>
      <c r="APH14" s="131"/>
      <c r="API14" s="131"/>
      <c r="APJ14" s="131"/>
      <c r="APK14" s="131"/>
      <c r="APL14" s="131"/>
      <c r="APM14" s="131"/>
      <c r="APN14" s="131"/>
      <c r="APO14" s="131"/>
      <c r="APP14" s="131"/>
      <c r="APQ14" s="131"/>
      <c r="APR14" s="131"/>
      <c r="APS14" s="131"/>
      <c r="APT14" s="131"/>
      <c r="APU14" s="131"/>
      <c r="APV14" s="131"/>
      <c r="APW14" s="131"/>
      <c r="APX14" s="131"/>
      <c r="APY14" s="131"/>
      <c r="APZ14" s="131"/>
      <c r="AQA14" s="131"/>
      <c r="AQB14" s="131"/>
      <c r="AQC14" s="131"/>
      <c r="AQD14" s="131"/>
      <c r="AQE14" s="131"/>
      <c r="AQF14" s="131"/>
      <c r="AQG14" s="131"/>
      <c r="AQH14" s="131"/>
      <c r="AQI14" s="131"/>
      <c r="AQJ14" s="131"/>
      <c r="AQK14" s="131"/>
      <c r="AQL14" s="131"/>
      <c r="AQM14" s="131"/>
      <c r="AQN14" s="131"/>
      <c r="AQO14" s="131"/>
      <c r="AQP14" s="131"/>
      <c r="AQQ14" s="131"/>
      <c r="AQR14" s="131"/>
      <c r="AQS14" s="131"/>
      <c r="AQT14" s="131"/>
      <c r="AQU14" s="131"/>
      <c r="AQV14" s="131"/>
      <c r="AQW14" s="131"/>
      <c r="AQX14" s="131"/>
      <c r="AQY14" s="131"/>
      <c r="AQZ14" s="131"/>
      <c r="ARA14" s="131"/>
      <c r="ARB14" s="131"/>
      <c r="ARC14" s="131"/>
      <c r="ARD14" s="131"/>
      <c r="ARE14" s="131"/>
      <c r="ARF14" s="131"/>
      <c r="ARG14" s="131"/>
      <c r="ARH14" s="131"/>
      <c r="ARI14" s="131"/>
      <c r="ARJ14" s="131"/>
      <c r="ARK14" s="131"/>
      <c r="ARL14" s="131"/>
      <c r="ARM14" s="131"/>
      <c r="ARN14" s="131"/>
      <c r="ARO14" s="131"/>
      <c r="ARP14" s="131"/>
      <c r="ARQ14" s="131"/>
      <c r="ARR14" s="131"/>
      <c r="ARS14" s="131"/>
      <c r="ART14" s="131"/>
      <c r="ARU14" s="131"/>
      <c r="ARV14" s="131"/>
      <c r="ARW14" s="131"/>
      <c r="ARX14" s="131"/>
      <c r="ARY14" s="131"/>
      <c r="ARZ14" s="131"/>
      <c r="ASA14" s="131"/>
      <c r="ASB14" s="131"/>
      <c r="ASC14" s="131"/>
      <c r="ASD14" s="131"/>
      <c r="ASE14" s="131"/>
      <c r="ASF14" s="131"/>
      <c r="ASG14" s="131"/>
      <c r="ASH14" s="131"/>
      <c r="ASI14" s="131"/>
      <c r="ASJ14" s="131"/>
      <c r="ASK14" s="131"/>
      <c r="ASL14" s="131"/>
      <c r="ASM14" s="131"/>
      <c r="ASN14" s="131"/>
      <c r="ASO14" s="131"/>
      <c r="ASP14" s="131"/>
      <c r="ASQ14" s="131"/>
      <c r="ASR14" s="131"/>
      <c r="ASS14" s="131"/>
      <c r="AST14" s="131"/>
      <c r="ASU14" s="131"/>
      <c r="ASV14" s="131"/>
      <c r="ASW14" s="131"/>
      <c r="ASX14" s="131"/>
      <c r="ASY14" s="131"/>
      <c r="ASZ14" s="131"/>
      <c r="ATA14" s="131"/>
      <c r="ATB14" s="131"/>
      <c r="ATC14" s="131"/>
      <c r="ATD14" s="131"/>
      <c r="ATE14" s="131"/>
      <c r="ATF14" s="131"/>
      <c r="ATG14" s="131"/>
      <c r="ATH14" s="131"/>
      <c r="ATI14" s="131"/>
      <c r="ATJ14" s="131"/>
      <c r="ATK14" s="131"/>
      <c r="ATL14" s="131"/>
      <c r="ATM14" s="131"/>
      <c r="ATN14" s="131"/>
      <c r="ATO14" s="131"/>
      <c r="ATP14" s="131"/>
      <c r="ATQ14" s="131"/>
      <c r="ATR14" s="131"/>
      <c r="ATS14" s="131"/>
      <c r="ATT14" s="131"/>
      <c r="ATU14" s="131"/>
      <c r="ATV14" s="131"/>
      <c r="ATW14" s="131"/>
      <c r="ATX14" s="131"/>
      <c r="ATY14" s="131"/>
      <c r="ATZ14" s="131"/>
      <c r="AUA14" s="131"/>
      <c r="AUB14" s="131"/>
      <c r="AUC14" s="131"/>
      <c r="AUD14" s="131"/>
      <c r="AUE14" s="131"/>
      <c r="AUF14" s="131"/>
      <c r="AUG14" s="131"/>
      <c r="AUH14" s="131"/>
      <c r="AUI14" s="131"/>
      <c r="AUJ14" s="131"/>
      <c r="AUK14" s="131"/>
      <c r="AUL14" s="131"/>
      <c r="AUM14" s="131"/>
      <c r="AUN14" s="131"/>
      <c r="AUO14" s="131"/>
      <c r="AUP14" s="131"/>
      <c r="AUQ14" s="131"/>
      <c r="AUR14" s="131"/>
      <c r="AUS14" s="131"/>
      <c r="AUT14" s="131"/>
      <c r="AUU14" s="131"/>
      <c r="AUV14" s="131"/>
      <c r="AUW14" s="131"/>
      <c r="AUX14" s="131"/>
      <c r="AUY14" s="131"/>
      <c r="AUZ14" s="131"/>
      <c r="AVA14" s="131"/>
      <c r="AVB14" s="131"/>
      <c r="AVC14" s="131"/>
      <c r="AVD14" s="131"/>
      <c r="AVE14" s="131"/>
      <c r="AVF14" s="131"/>
      <c r="AVG14" s="131"/>
      <c r="AVH14" s="131"/>
      <c r="AVI14" s="131"/>
      <c r="AVJ14" s="131"/>
      <c r="AVK14" s="131"/>
      <c r="AVL14" s="131"/>
      <c r="AVM14" s="131"/>
      <c r="AVN14" s="131"/>
      <c r="AVO14" s="131"/>
      <c r="AVP14" s="131"/>
      <c r="AVQ14" s="131"/>
      <c r="AVR14" s="131"/>
      <c r="AVS14" s="131"/>
      <c r="AVT14" s="131"/>
      <c r="AVU14" s="131"/>
      <c r="AVV14" s="131"/>
      <c r="AVW14" s="131"/>
      <c r="AVX14" s="131"/>
      <c r="AVY14" s="131"/>
      <c r="AVZ14" s="131"/>
      <c r="AWA14" s="131"/>
      <c r="AWB14" s="131"/>
      <c r="AWC14" s="131"/>
      <c r="AWD14" s="131"/>
      <c r="AWE14" s="131"/>
      <c r="AWF14" s="131"/>
      <c r="AWG14" s="131"/>
      <c r="AWH14" s="131"/>
      <c r="AWI14" s="131"/>
      <c r="AWJ14" s="131"/>
      <c r="AWK14" s="131"/>
      <c r="AWL14" s="131"/>
      <c r="AWM14" s="131"/>
      <c r="AWN14" s="131"/>
      <c r="AWO14" s="131"/>
      <c r="AWP14" s="131"/>
      <c r="AWQ14" s="131"/>
      <c r="AWR14" s="131"/>
      <c r="AWS14" s="131"/>
      <c r="AWT14" s="131"/>
      <c r="AWU14" s="131"/>
      <c r="AWV14" s="131"/>
      <c r="AWW14" s="131"/>
      <c r="AWX14" s="131"/>
      <c r="AWY14" s="131"/>
      <c r="AWZ14" s="131"/>
      <c r="AXA14" s="131"/>
      <c r="AXB14" s="131"/>
      <c r="AXC14" s="131"/>
      <c r="AXD14" s="131"/>
      <c r="AXE14" s="131"/>
      <c r="AXF14" s="131"/>
      <c r="AXG14" s="131"/>
      <c r="AXH14" s="131"/>
      <c r="AXI14" s="131"/>
      <c r="AXJ14" s="131"/>
      <c r="AXK14" s="131"/>
      <c r="AXL14" s="131"/>
      <c r="AXM14" s="131"/>
      <c r="AXN14" s="131"/>
      <c r="AXO14" s="131"/>
      <c r="AXP14" s="131"/>
      <c r="AXQ14" s="131"/>
      <c r="AXR14" s="131"/>
      <c r="AXS14" s="131"/>
      <c r="AXT14" s="131"/>
      <c r="AXU14" s="131"/>
      <c r="AXV14" s="131"/>
      <c r="AXW14" s="131"/>
      <c r="AXX14" s="131"/>
      <c r="AXY14" s="131"/>
      <c r="AXZ14" s="131"/>
      <c r="AYA14" s="131"/>
      <c r="AYB14" s="131"/>
      <c r="AYC14" s="131"/>
      <c r="AYD14" s="131"/>
      <c r="AYE14" s="131"/>
      <c r="AYF14" s="131"/>
      <c r="AYG14" s="131"/>
      <c r="AYH14" s="131"/>
      <c r="AYI14" s="131"/>
      <c r="AYJ14" s="131"/>
      <c r="AYK14" s="131"/>
      <c r="AYL14" s="131"/>
      <c r="AYM14" s="131"/>
      <c r="AYN14" s="131"/>
      <c r="AYO14" s="131"/>
      <c r="AYP14" s="131"/>
      <c r="AYQ14" s="131"/>
      <c r="AYR14" s="131"/>
      <c r="AYS14" s="131"/>
      <c r="AYT14" s="131"/>
      <c r="AYU14" s="131"/>
      <c r="AYV14" s="131"/>
      <c r="AYW14" s="131"/>
      <c r="AYX14" s="131"/>
      <c r="AYY14" s="131"/>
      <c r="AYZ14" s="131"/>
      <c r="AZA14" s="131"/>
      <c r="AZB14" s="131"/>
      <c r="AZC14" s="131"/>
      <c r="AZD14" s="131"/>
      <c r="AZE14" s="131"/>
      <c r="AZF14" s="131"/>
      <c r="AZG14" s="131"/>
      <c r="AZH14" s="131"/>
      <c r="AZI14" s="131"/>
      <c r="AZJ14" s="131"/>
      <c r="AZK14" s="131"/>
      <c r="AZL14" s="131"/>
      <c r="AZM14" s="131"/>
      <c r="AZN14" s="131"/>
      <c r="AZO14" s="131"/>
      <c r="AZP14" s="131"/>
      <c r="AZQ14" s="131"/>
      <c r="AZR14" s="131"/>
      <c r="AZS14" s="131"/>
      <c r="AZT14" s="131"/>
      <c r="AZU14" s="131"/>
      <c r="AZV14" s="131"/>
      <c r="AZW14" s="131"/>
      <c r="AZX14" s="131"/>
      <c r="AZY14" s="131"/>
      <c r="AZZ14" s="131"/>
      <c r="BAA14" s="131"/>
      <c r="BAB14" s="131"/>
      <c r="BAC14" s="131"/>
      <c r="BAD14" s="131"/>
      <c r="BAE14" s="131"/>
      <c r="BAF14" s="131"/>
      <c r="BAG14" s="131"/>
      <c r="BAH14" s="131"/>
      <c r="BAI14" s="131"/>
      <c r="BAJ14" s="131"/>
      <c r="BAK14" s="131"/>
      <c r="BAL14" s="131"/>
      <c r="BAM14" s="131"/>
      <c r="BAN14" s="131"/>
      <c r="BAO14" s="131"/>
      <c r="BAP14" s="131"/>
      <c r="BAQ14" s="131"/>
      <c r="BAR14" s="131"/>
      <c r="BAS14" s="131"/>
      <c r="BAT14" s="131"/>
      <c r="BAU14" s="131"/>
      <c r="BAV14" s="131"/>
      <c r="BAW14" s="131"/>
      <c r="BAX14" s="131"/>
      <c r="BAY14" s="131"/>
      <c r="BAZ14" s="131"/>
      <c r="BBA14" s="131"/>
      <c r="BBB14" s="131"/>
      <c r="BBC14" s="131"/>
      <c r="BBD14" s="131"/>
      <c r="BBE14" s="131"/>
      <c r="BBF14" s="131"/>
      <c r="BBG14" s="131"/>
      <c r="BBH14" s="131"/>
      <c r="BBI14" s="131"/>
      <c r="BBJ14" s="131"/>
      <c r="BBK14" s="131"/>
      <c r="BBL14" s="131"/>
      <c r="BBM14" s="131"/>
      <c r="BBN14" s="131"/>
      <c r="BBO14" s="131"/>
      <c r="BBP14" s="131"/>
      <c r="BBQ14" s="131"/>
      <c r="BBR14" s="131"/>
      <c r="BBS14" s="131"/>
      <c r="BBT14" s="131"/>
      <c r="BBU14" s="131"/>
      <c r="BBV14" s="131"/>
      <c r="BBW14" s="131"/>
      <c r="BBX14" s="131"/>
      <c r="BBY14" s="131"/>
      <c r="BBZ14" s="131"/>
      <c r="BCA14" s="131"/>
      <c r="BCB14" s="131"/>
      <c r="BCC14" s="131"/>
      <c r="BCD14" s="131"/>
      <c r="BCE14" s="131"/>
      <c r="BCF14" s="131"/>
      <c r="BCG14" s="131"/>
      <c r="BCH14" s="131"/>
      <c r="BCI14" s="131"/>
      <c r="BCJ14" s="131"/>
      <c r="BCK14" s="131"/>
      <c r="BCL14" s="131"/>
      <c r="BCM14" s="131"/>
      <c r="BCN14" s="131"/>
      <c r="BCO14" s="131"/>
      <c r="BCP14" s="131"/>
      <c r="BCQ14" s="131"/>
      <c r="BCR14" s="131"/>
      <c r="BCS14" s="131"/>
      <c r="BCT14" s="131"/>
      <c r="BCU14" s="131"/>
      <c r="BCV14" s="131"/>
      <c r="BCW14" s="131"/>
      <c r="BCX14" s="131"/>
      <c r="BCY14" s="131"/>
      <c r="BCZ14" s="131"/>
      <c r="BDA14" s="131"/>
      <c r="BDB14" s="131"/>
      <c r="BDC14" s="131"/>
      <c r="BDD14" s="131"/>
      <c r="BDE14" s="131"/>
      <c r="BDF14" s="131"/>
      <c r="BDG14" s="131"/>
      <c r="BDH14" s="131"/>
      <c r="BDI14" s="131"/>
      <c r="BDJ14" s="131"/>
      <c r="BDK14" s="131"/>
      <c r="BDL14" s="131"/>
      <c r="BDM14" s="131"/>
      <c r="BDN14" s="131"/>
      <c r="BDO14" s="131"/>
      <c r="BDP14" s="131"/>
      <c r="BDQ14" s="131"/>
      <c r="BDR14" s="131"/>
      <c r="BDS14" s="131"/>
      <c r="BDT14" s="131"/>
      <c r="BDU14" s="131"/>
      <c r="BDV14" s="131"/>
      <c r="BDW14" s="131"/>
      <c r="BDX14" s="131"/>
      <c r="BDY14" s="131"/>
      <c r="BDZ14" s="131"/>
      <c r="BEA14" s="131"/>
      <c r="BEB14" s="131"/>
      <c r="BEC14" s="131"/>
      <c r="BED14" s="131"/>
      <c r="BEE14" s="131"/>
      <c r="BEF14" s="131"/>
      <c r="BEG14" s="131"/>
      <c r="BEH14" s="131"/>
      <c r="BEI14" s="131"/>
      <c r="BEJ14" s="131"/>
      <c r="BEK14" s="131"/>
      <c r="BEL14" s="131"/>
      <c r="BEM14" s="131"/>
      <c r="BEN14" s="131"/>
      <c r="BEO14" s="131"/>
      <c r="BEP14" s="131"/>
      <c r="BEQ14" s="131"/>
      <c r="BER14" s="131"/>
      <c r="BES14" s="131"/>
      <c r="BET14" s="131"/>
      <c r="BEU14" s="131"/>
      <c r="BEV14" s="131"/>
      <c r="BEW14" s="131"/>
      <c r="BEX14" s="131"/>
      <c r="BEY14" s="131"/>
      <c r="BEZ14" s="131"/>
      <c r="BFA14" s="131"/>
      <c r="BFB14" s="131"/>
      <c r="BFC14" s="131"/>
      <c r="BFD14" s="131"/>
      <c r="BFE14" s="131"/>
      <c r="BFF14" s="131"/>
      <c r="BFG14" s="131"/>
      <c r="BFH14" s="131"/>
      <c r="BFI14" s="131"/>
      <c r="BFJ14" s="131"/>
      <c r="BFK14" s="131"/>
      <c r="BFL14" s="131"/>
      <c r="BFM14" s="131"/>
      <c r="BFN14" s="131"/>
      <c r="BFO14" s="131"/>
      <c r="BFP14" s="131"/>
      <c r="BFQ14" s="131"/>
      <c r="BFR14" s="131"/>
      <c r="BFS14" s="131"/>
      <c r="BFT14" s="131"/>
      <c r="BFU14" s="131"/>
      <c r="BFV14" s="131"/>
      <c r="BFW14" s="131"/>
      <c r="BFX14" s="131"/>
      <c r="BFY14" s="131"/>
      <c r="BFZ14" s="131"/>
      <c r="BGA14" s="131"/>
      <c r="BGB14" s="131"/>
      <c r="BGC14" s="131"/>
      <c r="BGD14" s="131"/>
      <c r="BGE14" s="131"/>
      <c r="BGF14" s="131"/>
      <c r="BGG14" s="131"/>
      <c r="BGH14" s="131"/>
      <c r="BGI14" s="131"/>
      <c r="BGJ14" s="131"/>
      <c r="BGK14" s="131"/>
      <c r="BGL14" s="131"/>
      <c r="BGM14" s="131"/>
      <c r="BGN14" s="131"/>
      <c r="BGO14" s="131"/>
      <c r="BGP14" s="131"/>
      <c r="BGQ14" s="131"/>
      <c r="BGR14" s="131"/>
      <c r="BGS14" s="131"/>
      <c r="BGT14" s="131"/>
      <c r="BGU14" s="131"/>
      <c r="BGV14" s="131"/>
      <c r="BGW14" s="131"/>
      <c r="BGX14" s="131"/>
      <c r="BGY14" s="131"/>
      <c r="BGZ14" s="131"/>
      <c r="BHA14" s="131"/>
      <c r="BHB14" s="131"/>
      <c r="BHC14" s="131"/>
      <c r="BHD14" s="131"/>
      <c r="BHE14" s="131"/>
      <c r="BHF14" s="131"/>
      <c r="BHG14" s="131"/>
      <c r="BHH14" s="131"/>
      <c r="BHI14" s="131"/>
      <c r="BHJ14" s="131"/>
      <c r="BHK14" s="131"/>
      <c r="BHL14" s="131"/>
      <c r="BHM14" s="131"/>
      <c r="BHN14" s="131"/>
      <c r="BHO14" s="131"/>
      <c r="BHP14" s="131"/>
      <c r="BHQ14" s="131"/>
      <c r="BHR14" s="131"/>
      <c r="BHS14" s="131"/>
      <c r="BHT14" s="131"/>
      <c r="BHU14" s="131"/>
      <c r="BHV14" s="131"/>
      <c r="BHW14" s="131"/>
      <c r="BHX14" s="131"/>
      <c r="BHY14" s="131"/>
      <c r="BHZ14" s="131"/>
      <c r="BIA14" s="131"/>
      <c r="BIB14" s="131"/>
      <c r="BIC14" s="131"/>
      <c r="BID14" s="131"/>
      <c r="BIE14" s="131"/>
      <c r="BIF14" s="131"/>
      <c r="BIG14" s="131"/>
      <c r="BIH14" s="131"/>
      <c r="BII14" s="131"/>
      <c r="BIJ14" s="131"/>
      <c r="BIK14" s="131"/>
      <c r="BIL14" s="131"/>
      <c r="BIM14" s="131"/>
      <c r="BIN14" s="131"/>
      <c r="BIO14" s="131"/>
      <c r="BIP14" s="131"/>
      <c r="BIQ14" s="131"/>
      <c r="BIR14" s="131"/>
      <c r="BIS14" s="131"/>
      <c r="BIT14" s="131"/>
      <c r="BIU14" s="131"/>
      <c r="BIV14" s="131"/>
      <c r="BIW14" s="131"/>
      <c r="BIX14" s="131"/>
      <c r="BIY14" s="131"/>
      <c r="BIZ14" s="131"/>
      <c r="BJA14" s="131"/>
      <c r="BJB14" s="131"/>
      <c r="BJC14" s="131"/>
      <c r="BJD14" s="131"/>
      <c r="BJE14" s="131"/>
      <c r="BJF14" s="131"/>
      <c r="BJG14" s="131"/>
      <c r="BJH14" s="131"/>
      <c r="BJI14" s="131"/>
      <c r="BJJ14" s="131"/>
      <c r="BJK14" s="131"/>
      <c r="BJL14" s="131"/>
      <c r="BJM14" s="131"/>
      <c r="BJN14" s="131"/>
      <c r="BJO14" s="131"/>
      <c r="BJP14" s="131"/>
      <c r="BJQ14" s="131"/>
      <c r="BJR14" s="131"/>
      <c r="BJS14" s="131"/>
      <c r="BJT14" s="131"/>
      <c r="BJU14" s="131"/>
      <c r="BJV14" s="131"/>
      <c r="BJW14" s="131"/>
      <c r="BJX14" s="131"/>
      <c r="BJY14" s="131"/>
      <c r="BJZ14" s="131"/>
      <c r="BKA14" s="131"/>
      <c r="BKB14" s="131"/>
      <c r="BKC14" s="131"/>
      <c r="BKD14" s="131"/>
      <c r="BKE14" s="131"/>
      <c r="BKF14" s="131"/>
      <c r="BKG14" s="131"/>
      <c r="BKH14" s="131"/>
      <c r="BKI14" s="131"/>
      <c r="BKJ14" s="131"/>
      <c r="BKK14" s="131"/>
      <c r="BKL14" s="131"/>
      <c r="BKM14" s="131"/>
      <c r="BKN14" s="131"/>
      <c r="BKO14" s="131"/>
      <c r="BKP14" s="131"/>
      <c r="BKQ14" s="131"/>
      <c r="BKR14" s="131"/>
      <c r="BKS14" s="131"/>
      <c r="BKT14" s="131"/>
      <c r="BKU14" s="131"/>
      <c r="BKV14" s="131"/>
      <c r="BKW14" s="131"/>
      <c r="BKX14" s="131"/>
      <c r="BKY14" s="131"/>
      <c r="BKZ14" s="131"/>
      <c r="BLA14" s="131"/>
      <c r="BLB14" s="131"/>
      <c r="BLC14" s="131"/>
      <c r="BLD14" s="131"/>
      <c r="BLE14" s="131"/>
      <c r="BLF14" s="131"/>
      <c r="BLG14" s="131"/>
      <c r="BLH14" s="131"/>
      <c r="BLI14" s="131"/>
      <c r="BLJ14" s="131"/>
      <c r="BLK14" s="131"/>
      <c r="BLL14" s="131"/>
      <c r="BLM14" s="131"/>
      <c r="BLN14" s="131"/>
      <c r="BLO14" s="131"/>
      <c r="BLP14" s="131"/>
      <c r="BLQ14" s="131"/>
      <c r="BLR14" s="131"/>
      <c r="BLS14" s="131"/>
      <c r="BLT14" s="131"/>
      <c r="BLU14" s="131"/>
      <c r="BLV14" s="131"/>
      <c r="BLW14" s="131"/>
      <c r="BLX14" s="131"/>
      <c r="BLY14" s="131"/>
      <c r="BLZ14" s="131"/>
      <c r="BMA14" s="131"/>
      <c r="BMB14" s="131"/>
      <c r="BMC14" s="131"/>
      <c r="BMD14" s="131"/>
      <c r="BME14" s="131"/>
      <c r="BMF14" s="131"/>
      <c r="BMG14" s="131"/>
      <c r="BMH14" s="131"/>
      <c r="BMI14" s="131"/>
      <c r="BMJ14" s="131"/>
      <c r="BMK14" s="131"/>
      <c r="BML14" s="131"/>
      <c r="BMM14" s="131"/>
      <c r="BMN14" s="131"/>
      <c r="BMO14" s="131"/>
      <c r="BMP14" s="131"/>
      <c r="BMQ14" s="131"/>
      <c r="BMR14" s="131"/>
      <c r="BMS14" s="131"/>
      <c r="BMT14" s="131"/>
      <c r="BMU14" s="131"/>
      <c r="BMV14" s="131"/>
      <c r="BMW14" s="131"/>
      <c r="BMX14" s="131"/>
      <c r="BMY14" s="131"/>
      <c r="BMZ14" s="131"/>
      <c r="BNA14" s="131"/>
      <c r="BNB14" s="131"/>
      <c r="BNC14" s="131"/>
      <c r="BND14" s="131"/>
      <c r="BNE14" s="131"/>
      <c r="BNF14" s="131"/>
      <c r="BNG14" s="131"/>
      <c r="BNH14" s="131"/>
      <c r="BNI14" s="131"/>
      <c r="BNJ14" s="131"/>
      <c r="BNK14" s="131"/>
      <c r="BNL14" s="131"/>
      <c r="BNM14" s="131"/>
      <c r="BNN14" s="131"/>
      <c r="BNO14" s="131"/>
      <c r="BNP14" s="131"/>
      <c r="BNQ14" s="131"/>
      <c r="BNR14" s="131"/>
      <c r="BNS14" s="131"/>
      <c r="BNT14" s="131"/>
      <c r="BNU14" s="131"/>
      <c r="BNV14" s="131"/>
      <c r="BNW14" s="131"/>
      <c r="BNX14" s="131"/>
      <c r="BNY14" s="131"/>
      <c r="BNZ14" s="131"/>
      <c r="BOA14" s="131"/>
      <c r="BOB14" s="131"/>
      <c r="BOC14" s="131"/>
      <c r="BOD14" s="131"/>
      <c r="BOE14" s="131"/>
      <c r="BOF14" s="131"/>
      <c r="BOG14" s="131"/>
      <c r="BOH14" s="131"/>
      <c r="BOI14" s="131"/>
      <c r="BOJ14" s="131"/>
      <c r="BOK14" s="131"/>
      <c r="BOL14" s="131"/>
      <c r="BOM14" s="131"/>
      <c r="BON14" s="131"/>
      <c r="BOO14" s="131"/>
      <c r="BOP14" s="131"/>
      <c r="BOQ14" s="131"/>
      <c r="BOR14" s="131"/>
      <c r="BOS14" s="131"/>
      <c r="BOT14" s="131"/>
      <c r="BOU14" s="131"/>
      <c r="BOV14" s="131"/>
      <c r="BOW14" s="131"/>
      <c r="BOX14" s="131"/>
      <c r="BOY14" s="131"/>
      <c r="BOZ14" s="131"/>
      <c r="BPA14" s="131"/>
      <c r="BPB14" s="131"/>
      <c r="BPC14" s="131"/>
      <c r="BPD14" s="131"/>
      <c r="BPE14" s="131"/>
      <c r="BPF14" s="131"/>
      <c r="BPG14" s="131"/>
      <c r="BPH14" s="131"/>
      <c r="BPI14" s="131"/>
      <c r="BPJ14" s="131"/>
      <c r="BPK14" s="131"/>
      <c r="BPL14" s="131"/>
      <c r="BPM14" s="131"/>
      <c r="BPN14" s="131"/>
      <c r="BPO14" s="131"/>
      <c r="BPP14" s="131"/>
      <c r="BPQ14" s="131"/>
      <c r="BPR14" s="131"/>
      <c r="BPS14" s="131"/>
      <c r="BPT14" s="131"/>
      <c r="BPU14" s="131"/>
      <c r="BPV14" s="131"/>
      <c r="BPW14" s="131"/>
      <c r="BPX14" s="131"/>
      <c r="BPY14" s="131"/>
      <c r="BPZ14" s="131"/>
      <c r="BQA14" s="131"/>
      <c r="BQB14" s="131"/>
      <c r="BQC14" s="131"/>
      <c r="BQD14" s="131"/>
      <c r="BQE14" s="131"/>
      <c r="BQF14" s="131"/>
      <c r="BQG14" s="131"/>
      <c r="BQH14" s="131"/>
      <c r="BQI14" s="131"/>
      <c r="BQJ14" s="131"/>
      <c r="BQK14" s="131"/>
      <c r="BQL14" s="131"/>
      <c r="BQM14" s="131"/>
      <c r="BQN14" s="131"/>
      <c r="BQO14" s="131"/>
      <c r="BQP14" s="131"/>
      <c r="BQQ14" s="131"/>
      <c r="BQR14" s="131"/>
      <c r="BQS14" s="131"/>
      <c r="BQT14" s="131"/>
      <c r="BQU14" s="131"/>
      <c r="BQV14" s="131"/>
      <c r="BQW14" s="131"/>
      <c r="BQX14" s="131"/>
      <c r="BQY14" s="131"/>
      <c r="BQZ14" s="131"/>
      <c r="BRA14" s="131"/>
      <c r="BRB14" s="131"/>
      <c r="BRC14" s="131"/>
      <c r="BRD14" s="131"/>
      <c r="BRE14" s="131"/>
      <c r="BRF14" s="131"/>
      <c r="BRG14" s="131"/>
      <c r="BRH14" s="131"/>
      <c r="BRI14" s="131"/>
      <c r="BRJ14" s="131"/>
      <c r="BRK14" s="131"/>
      <c r="BRL14" s="131"/>
      <c r="BRM14" s="131"/>
      <c r="BRN14" s="131"/>
      <c r="BRO14" s="131"/>
      <c r="BRP14" s="131"/>
      <c r="BRQ14" s="131"/>
      <c r="BRR14" s="131"/>
      <c r="BRS14" s="131"/>
      <c r="BRT14" s="131"/>
      <c r="BRU14" s="131"/>
      <c r="BRV14" s="131"/>
      <c r="BRW14" s="131"/>
      <c r="BRX14" s="131"/>
      <c r="BRY14" s="131"/>
      <c r="BRZ14" s="131"/>
      <c r="BSA14" s="131"/>
      <c r="BSB14" s="131"/>
      <c r="BSC14" s="131"/>
      <c r="BSD14" s="131"/>
      <c r="BSE14" s="131"/>
      <c r="BSF14" s="131"/>
      <c r="BSG14" s="131"/>
      <c r="BSH14" s="131"/>
      <c r="BSI14" s="131"/>
      <c r="BSJ14" s="131"/>
      <c r="BSK14" s="131"/>
      <c r="BSL14" s="131"/>
      <c r="BSM14" s="131"/>
      <c r="BSN14" s="131"/>
      <c r="BSO14" s="131"/>
      <c r="BSP14" s="131"/>
      <c r="BSQ14" s="131"/>
      <c r="BSR14" s="131"/>
      <c r="BSS14" s="131"/>
      <c r="BST14" s="131"/>
      <c r="BSU14" s="131"/>
      <c r="BSV14" s="131"/>
      <c r="BSW14" s="131"/>
      <c r="BSX14" s="131"/>
      <c r="BSY14" s="131"/>
      <c r="BSZ14" s="131"/>
      <c r="BTA14" s="131"/>
      <c r="BTB14" s="131"/>
      <c r="BTC14" s="131"/>
      <c r="BTD14" s="131"/>
      <c r="BTE14" s="131"/>
      <c r="BTF14" s="131"/>
      <c r="BTG14" s="131"/>
      <c r="BTH14" s="131"/>
      <c r="BTI14" s="131"/>
      <c r="BTJ14" s="131"/>
      <c r="BTK14" s="131"/>
      <c r="BTL14" s="131"/>
      <c r="BTM14" s="131"/>
      <c r="BTN14" s="131"/>
      <c r="BTO14" s="131"/>
      <c r="BTP14" s="131"/>
      <c r="BTQ14" s="131"/>
      <c r="BTR14" s="131"/>
      <c r="BTS14" s="131"/>
      <c r="BTT14" s="131"/>
      <c r="BTU14" s="131"/>
      <c r="BTV14" s="131"/>
      <c r="BTW14" s="131"/>
      <c r="BTX14" s="131"/>
      <c r="BTY14" s="131"/>
      <c r="BTZ14" s="131"/>
      <c r="BUA14" s="131"/>
      <c r="BUB14" s="131"/>
      <c r="BUC14" s="131"/>
      <c r="BUD14" s="131"/>
      <c r="BUE14" s="131"/>
      <c r="BUF14" s="131"/>
      <c r="BUG14" s="131"/>
      <c r="BUH14" s="131"/>
      <c r="BUI14" s="131"/>
      <c r="BUJ14" s="131"/>
      <c r="BUK14" s="131"/>
      <c r="BUL14" s="131"/>
      <c r="BUM14" s="131"/>
      <c r="BUN14" s="131"/>
      <c r="BUO14" s="131"/>
      <c r="BUP14" s="131"/>
      <c r="BUQ14" s="131"/>
      <c r="BUR14" s="131"/>
      <c r="BUS14" s="131"/>
      <c r="BUT14" s="131"/>
      <c r="BUU14" s="131"/>
      <c r="BUV14" s="131"/>
      <c r="BUW14" s="131"/>
      <c r="BUX14" s="131"/>
      <c r="BUY14" s="131"/>
      <c r="BUZ14" s="131"/>
      <c r="BVA14" s="131"/>
      <c r="BVB14" s="131"/>
      <c r="BVC14" s="131"/>
      <c r="BVD14" s="131"/>
      <c r="BVE14" s="131"/>
      <c r="BVF14" s="131"/>
      <c r="BVG14" s="131"/>
      <c r="BVH14" s="131"/>
      <c r="BVI14" s="131"/>
      <c r="BVJ14" s="131"/>
      <c r="BVK14" s="131"/>
      <c r="BVL14" s="131"/>
      <c r="BVM14" s="131"/>
      <c r="BVN14" s="131"/>
      <c r="BVO14" s="131"/>
      <c r="BVP14" s="131"/>
      <c r="BVQ14" s="131"/>
      <c r="BVR14" s="131"/>
      <c r="BVS14" s="131"/>
      <c r="BVT14" s="131"/>
      <c r="BVU14" s="131"/>
      <c r="BVV14" s="131"/>
      <c r="BVW14" s="131"/>
      <c r="BVX14" s="131"/>
      <c r="BVY14" s="131"/>
      <c r="BVZ14" s="131"/>
      <c r="BWA14" s="131"/>
      <c r="BWB14" s="131"/>
      <c r="BWC14" s="131"/>
      <c r="BWD14" s="131"/>
      <c r="BWE14" s="131"/>
      <c r="BWF14" s="131"/>
      <c r="BWG14" s="131"/>
      <c r="BWH14" s="131"/>
      <c r="BWI14" s="131"/>
      <c r="BWJ14" s="131"/>
      <c r="BWK14" s="131"/>
      <c r="BWL14" s="131"/>
      <c r="BWM14" s="131"/>
      <c r="BWN14" s="131"/>
      <c r="BWO14" s="131"/>
      <c r="BWP14" s="131"/>
      <c r="BWQ14" s="131"/>
      <c r="BWR14" s="131"/>
      <c r="BWS14" s="131"/>
      <c r="BWT14" s="131"/>
      <c r="BWU14" s="131"/>
      <c r="BWV14" s="131"/>
      <c r="BWW14" s="131"/>
      <c r="BWX14" s="131"/>
      <c r="BWY14" s="131"/>
      <c r="BWZ14" s="131"/>
      <c r="BXA14" s="131"/>
      <c r="BXB14" s="131"/>
      <c r="BXC14" s="131"/>
      <c r="BXD14" s="131"/>
      <c r="BXE14" s="131"/>
      <c r="BXF14" s="131"/>
      <c r="BXG14" s="131"/>
      <c r="BXH14" s="131"/>
      <c r="BXI14" s="131"/>
      <c r="BXJ14" s="131"/>
      <c r="BXK14" s="131"/>
      <c r="BXL14" s="131"/>
      <c r="BXM14" s="131"/>
      <c r="BXN14" s="131"/>
      <c r="BXO14" s="131"/>
      <c r="BXP14" s="131"/>
      <c r="BXQ14" s="131"/>
      <c r="BXR14" s="131"/>
      <c r="BXS14" s="131"/>
      <c r="BXT14" s="131"/>
      <c r="BXU14" s="131"/>
      <c r="BXV14" s="131"/>
      <c r="BXW14" s="131"/>
      <c r="BXX14" s="131"/>
      <c r="BXY14" s="131"/>
      <c r="BXZ14" s="131"/>
      <c r="BYA14" s="131"/>
      <c r="BYB14" s="131"/>
      <c r="BYC14" s="131"/>
      <c r="BYD14" s="131"/>
      <c r="BYE14" s="131"/>
      <c r="BYF14" s="131"/>
      <c r="BYG14" s="131"/>
      <c r="BYH14" s="131"/>
      <c r="BYI14" s="131"/>
      <c r="BYJ14" s="131"/>
      <c r="BYK14" s="131"/>
      <c r="BYL14" s="131"/>
      <c r="BYM14" s="131"/>
      <c r="BYN14" s="131"/>
      <c r="BYO14" s="131"/>
      <c r="BYP14" s="131"/>
      <c r="BYQ14" s="131"/>
      <c r="BYR14" s="131"/>
      <c r="BYS14" s="131"/>
      <c r="BYT14" s="131"/>
      <c r="BYU14" s="131"/>
      <c r="BYV14" s="131"/>
      <c r="BYW14" s="131"/>
      <c r="BYX14" s="131"/>
      <c r="BYY14" s="131"/>
      <c r="BYZ14" s="131"/>
      <c r="BZA14" s="131"/>
      <c r="BZB14" s="131"/>
      <c r="BZC14" s="131"/>
      <c r="BZD14" s="131"/>
      <c r="BZE14" s="131"/>
      <c r="BZF14" s="131"/>
      <c r="BZG14" s="131"/>
      <c r="BZH14" s="131"/>
      <c r="BZI14" s="131"/>
      <c r="BZJ14" s="131"/>
      <c r="BZK14" s="131"/>
      <c r="BZL14" s="131"/>
      <c r="BZM14" s="131"/>
      <c r="BZN14" s="131"/>
      <c r="BZO14" s="131"/>
      <c r="BZP14" s="131"/>
      <c r="BZQ14" s="131"/>
      <c r="BZR14" s="131"/>
      <c r="BZS14" s="131"/>
      <c r="BZT14" s="131"/>
      <c r="BZU14" s="131"/>
      <c r="BZV14" s="131"/>
      <c r="BZW14" s="131"/>
      <c r="BZX14" s="131"/>
      <c r="BZY14" s="131"/>
      <c r="BZZ14" s="131"/>
      <c r="CAA14" s="131"/>
      <c r="CAB14" s="131"/>
      <c r="CAC14" s="131"/>
      <c r="CAD14" s="131"/>
      <c r="CAE14" s="131"/>
      <c r="CAF14" s="131"/>
      <c r="CAG14" s="131"/>
      <c r="CAH14" s="131"/>
      <c r="CAI14" s="131"/>
      <c r="CAJ14" s="131"/>
      <c r="CAK14" s="131"/>
      <c r="CAL14" s="131"/>
      <c r="CAM14" s="131"/>
      <c r="CAN14" s="131"/>
      <c r="CAO14" s="131"/>
      <c r="CAP14" s="131"/>
      <c r="CAQ14" s="131"/>
      <c r="CAR14" s="131"/>
      <c r="CAS14" s="131"/>
      <c r="CAT14" s="131"/>
      <c r="CAU14" s="131"/>
      <c r="CAV14" s="131"/>
      <c r="CAW14" s="131"/>
      <c r="CAX14" s="131"/>
      <c r="CAY14" s="131"/>
      <c r="CAZ14" s="131"/>
      <c r="CBA14" s="131"/>
      <c r="CBB14" s="131"/>
      <c r="CBC14" s="131"/>
      <c r="CBD14" s="131"/>
      <c r="CBE14" s="131"/>
      <c r="CBF14" s="131"/>
      <c r="CBG14" s="131"/>
      <c r="CBH14" s="131"/>
      <c r="CBI14" s="131"/>
      <c r="CBJ14" s="131"/>
      <c r="CBK14" s="131"/>
      <c r="CBL14" s="131"/>
      <c r="CBM14" s="131"/>
      <c r="CBN14" s="131"/>
      <c r="CBO14" s="131"/>
      <c r="CBP14" s="131"/>
      <c r="CBQ14" s="131"/>
      <c r="CBR14" s="131"/>
      <c r="CBS14" s="131"/>
      <c r="CBT14" s="131"/>
      <c r="CBU14" s="131"/>
      <c r="CBV14" s="131"/>
      <c r="CBW14" s="131"/>
      <c r="CBX14" s="131"/>
      <c r="CBY14" s="131"/>
      <c r="CBZ14" s="131"/>
      <c r="CCA14" s="131"/>
      <c r="CCB14" s="131"/>
      <c r="CCC14" s="131"/>
      <c r="CCD14" s="131"/>
      <c r="CCE14" s="131"/>
      <c r="CCF14" s="131"/>
      <c r="CCG14" s="131"/>
      <c r="CCH14" s="131"/>
      <c r="CCI14" s="131"/>
      <c r="CCJ14" s="131"/>
      <c r="CCK14" s="131"/>
      <c r="CCL14" s="131"/>
      <c r="CCM14" s="131"/>
      <c r="CCN14" s="131"/>
      <c r="CCO14" s="131"/>
      <c r="CCP14" s="131"/>
      <c r="CCQ14" s="131"/>
      <c r="CCR14" s="131"/>
      <c r="CCS14" s="131"/>
      <c r="CCT14" s="131"/>
      <c r="CCU14" s="131"/>
      <c r="CCV14" s="131"/>
      <c r="CCW14" s="131"/>
      <c r="CCX14" s="131"/>
      <c r="CCY14" s="131"/>
      <c r="CCZ14" s="131"/>
      <c r="CDA14" s="131"/>
      <c r="CDB14" s="131"/>
      <c r="CDC14" s="131"/>
      <c r="CDD14" s="131"/>
      <c r="CDE14" s="131"/>
      <c r="CDF14" s="131"/>
      <c r="CDG14" s="131"/>
      <c r="CDH14" s="131"/>
      <c r="CDI14" s="131"/>
      <c r="CDJ14" s="131"/>
      <c r="CDK14" s="131"/>
      <c r="CDL14" s="131"/>
      <c r="CDM14" s="131"/>
      <c r="CDN14" s="131"/>
      <c r="CDO14" s="131"/>
      <c r="CDP14" s="131"/>
      <c r="CDQ14" s="131"/>
      <c r="CDR14" s="131"/>
      <c r="CDS14" s="131"/>
      <c r="CDT14" s="131"/>
      <c r="CDU14" s="131"/>
      <c r="CDV14" s="131"/>
      <c r="CDW14" s="131"/>
      <c r="CDX14" s="131"/>
      <c r="CDY14" s="131"/>
      <c r="CDZ14" s="131"/>
      <c r="CEA14" s="131"/>
      <c r="CEB14" s="131"/>
      <c r="CEC14" s="131"/>
      <c r="CED14" s="131"/>
      <c r="CEE14" s="131"/>
      <c r="CEF14" s="131"/>
      <c r="CEG14" s="131"/>
      <c r="CEH14" s="131"/>
      <c r="CEI14" s="131"/>
      <c r="CEJ14" s="131"/>
      <c r="CEK14" s="131"/>
      <c r="CEL14" s="131"/>
      <c r="CEM14" s="131"/>
      <c r="CEN14" s="131"/>
      <c r="CEO14" s="131"/>
      <c r="CEP14" s="131"/>
      <c r="CEQ14" s="131"/>
      <c r="CER14" s="131"/>
      <c r="CES14" s="131"/>
      <c r="CET14" s="131"/>
      <c r="CEU14" s="131"/>
      <c r="CEV14" s="131"/>
      <c r="CEW14" s="131"/>
      <c r="CEX14" s="131"/>
      <c r="CEY14" s="131"/>
      <c r="CEZ14" s="131"/>
      <c r="CFA14" s="131"/>
      <c r="CFB14" s="131"/>
      <c r="CFC14" s="131"/>
      <c r="CFD14" s="131"/>
      <c r="CFE14" s="131"/>
      <c r="CFF14" s="131"/>
      <c r="CFG14" s="131"/>
      <c r="CFH14" s="131"/>
      <c r="CFI14" s="131"/>
      <c r="CFJ14" s="131"/>
      <c r="CFK14" s="131"/>
      <c r="CFL14" s="131"/>
      <c r="CFM14" s="131"/>
      <c r="CFN14" s="131"/>
      <c r="CFO14" s="131"/>
      <c r="CFP14" s="131"/>
      <c r="CFQ14" s="131"/>
      <c r="CFR14" s="131"/>
      <c r="CFS14" s="131"/>
      <c r="CFT14" s="131"/>
      <c r="CFU14" s="131"/>
      <c r="CFV14" s="131"/>
      <c r="CFW14" s="131"/>
      <c r="CFX14" s="131"/>
      <c r="CFY14" s="131"/>
      <c r="CFZ14" s="131"/>
      <c r="CGA14" s="131"/>
      <c r="CGB14" s="131"/>
      <c r="CGC14" s="131"/>
      <c r="CGD14" s="131"/>
      <c r="CGE14" s="131"/>
      <c r="CGF14" s="131"/>
      <c r="CGG14" s="131"/>
      <c r="CGH14" s="131"/>
      <c r="CGI14" s="131"/>
      <c r="CGJ14" s="131"/>
      <c r="CGK14" s="131"/>
      <c r="CGL14" s="131"/>
      <c r="CGM14" s="131"/>
      <c r="CGN14" s="131"/>
      <c r="CGO14" s="131"/>
      <c r="CGP14" s="131"/>
      <c r="CGQ14" s="131"/>
      <c r="CGR14" s="131"/>
      <c r="CGS14" s="131"/>
      <c r="CGT14" s="131"/>
      <c r="CGU14" s="131"/>
      <c r="CGV14" s="131"/>
      <c r="CGW14" s="131"/>
      <c r="CGX14" s="131"/>
      <c r="CGY14" s="131"/>
      <c r="CGZ14" s="131"/>
      <c r="CHA14" s="131"/>
      <c r="CHB14" s="131"/>
      <c r="CHC14" s="131"/>
      <c r="CHD14" s="131"/>
      <c r="CHE14" s="131"/>
      <c r="CHF14" s="131"/>
      <c r="CHG14" s="131"/>
      <c r="CHH14" s="131"/>
      <c r="CHI14" s="131"/>
      <c r="CHJ14" s="131"/>
      <c r="CHK14" s="131"/>
      <c r="CHL14" s="131"/>
      <c r="CHM14" s="131"/>
      <c r="CHN14" s="131"/>
      <c r="CHO14" s="131"/>
      <c r="CHP14" s="131"/>
      <c r="CHQ14" s="131"/>
      <c r="CHR14" s="131"/>
      <c r="CHS14" s="131"/>
      <c r="CHT14" s="131"/>
      <c r="CHU14" s="131"/>
      <c r="CHV14" s="131"/>
      <c r="CHW14" s="131"/>
      <c r="CHX14" s="131"/>
      <c r="CHY14" s="131"/>
      <c r="CHZ14" s="131"/>
      <c r="CIA14" s="131"/>
      <c r="CIB14" s="131"/>
      <c r="CIC14" s="131"/>
      <c r="CID14" s="131"/>
      <c r="CIE14" s="131"/>
      <c r="CIF14" s="131"/>
      <c r="CIG14" s="131"/>
      <c r="CIH14" s="131"/>
      <c r="CII14" s="131"/>
      <c r="CIJ14" s="131"/>
      <c r="CIK14" s="131"/>
      <c r="CIL14" s="131"/>
      <c r="CIM14" s="131"/>
      <c r="CIN14" s="131"/>
      <c r="CIO14" s="131"/>
      <c r="CIP14" s="131"/>
      <c r="CIQ14" s="131"/>
      <c r="CIR14" s="131"/>
      <c r="CIS14" s="131"/>
      <c r="CIT14" s="131"/>
      <c r="CIU14" s="131"/>
      <c r="CIV14" s="131"/>
      <c r="CIW14" s="131"/>
      <c r="CIX14" s="131"/>
      <c r="CIY14" s="131"/>
      <c r="CIZ14" s="131"/>
      <c r="CJA14" s="131"/>
      <c r="CJB14" s="131"/>
      <c r="CJC14" s="131"/>
      <c r="CJD14" s="131"/>
      <c r="CJE14" s="131"/>
      <c r="CJF14" s="131"/>
      <c r="CJG14" s="131"/>
      <c r="CJH14" s="131"/>
      <c r="CJI14" s="131"/>
      <c r="CJJ14" s="131"/>
      <c r="CJK14" s="131"/>
      <c r="CJL14" s="131"/>
      <c r="CJM14" s="131"/>
      <c r="CJN14" s="131"/>
      <c r="CJO14" s="131"/>
      <c r="CJP14" s="131"/>
      <c r="CJQ14" s="131"/>
      <c r="CJR14" s="131"/>
      <c r="CJS14" s="131"/>
      <c r="CJT14" s="131"/>
      <c r="CJU14" s="131"/>
      <c r="CJV14" s="131"/>
      <c r="CJW14" s="131"/>
      <c r="CJX14" s="131"/>
      <c r="CJY14" s="131"/>
      <c r="CJZ14" s="131"/>
      <c r="CKA14" s="131"/>
      <c r="CKB14" s="131"/>
      <c r="CKC14" s="131"/>
      <c r="CKD14" s="131"/>
      <c r="CKE14" s="131"/>
      <c r="CKF14" s="131"/>
      <c r="CKG14" s="131"/>
      <c r="CKH14" s="131"/>
      <c r="CKI14" s="131"/>
      <c r="CKJ14" s="131"/>
      <c r="CKK14" s="131"/>
      <c r="CKL14" s="131"/>
      <c r="CKM14" s="131"/>
      <c r="CKN14" s="131"/>
      <c r="CKO14" s="131"/>
      <c r="CKP14" s="131"/>
      <c r="CKQ14" s="131"/>
      <c r="CKR14" s="131"/>
      <c r="CKS14" s="131"/>
      <c r="CKT14" s="131"/>
      <c r="CKU14" s="131"/>
      <c r="CKV14" s="131"/>
      <c r="CKW14" s="131"/>
      <c r="CKX14" s="131"/>
      <c r="CKY14" s="131"/>
      <c r="CKZ14" s="131"/>
      <c r="CLA14" s="131"/>
      <c r="CLB14" s="131"/>
      <c r="CLC14" s="131"/>
      <c r="CLD14" s="131"/>
      <c r="CLE14" s="131"/>
      <c r="CLF14" s="131"/>
      <c r="CLG14" s="131"/>
      <c r="CLH14" s="131"/>
      <c r="CLI14" s="131"/>
      <c r="CLJ14" s="131"/>
      <c r="CLK14" s="131"/>
      <c r="CLL14" s="131"/>
      <c r="CLM14" s="131"/>
      <c r="CLN14" s="131"/>
      <c r="CLO14" s="131"/>
      <c r="CLP14" s="131"/>
      <c r="CLQ14" s="131"/>
      <c r="CLR14" s="131"/>
      <c r="CLS14" s="131"/>
      <c r="CLT14" s="131"/>
      <c r="CLU14" s="131"/>
      <c r="CLV14" s="131"/>
      <c r="CLW14" s="131"/>
      <c r="CLX14" s="131"/>
      <c r="CLY14" s="131"/>
      <c r="CLZ14" s="131"/>
      <c r="CMA14" s="131"/>
      <c r="CMB14" s="131"/>
      <c r="CMC14" s="131"/>
      <c r="CMD14" s="131"/>
      <c r="CME14" s="131"/>
      <c r="CMF14" s="131"/>
      <c r="CMG14" s="131"/>
      <c r="CMH14" s="131"/>
      <c r="CMI14" s="131"/>
      <c r="CMJ14" s="131"/>
      <c r="CMK14" s="131"/>
      <c r="CML14" s="131"/>
      <c r="CMM14" s="131"/>
      <c r="CMN14" s="131"/>
      <c r="CMO14" s="131"/>
      <c r="CMP14" s="131"/>
      <c r="CMQ14" s="131"/>
      <c r="CMR14" s="131"/>
      <c r="CMS14" s="131"/>
      <c r="CMT14" s="131"/>
      <c r="CMU14" s="131"/>
      <c r="CMV14" s="131"/>
      <c r="CMW14" s="131"/>
      <c r="CMX14" s="131"/>
      <c r="CMY14" s="131"/>
      <c r="CMZ14" s="131"/>
      <c r="CNA14" s="131"/>
      <c r="CNB14" s="131"/>
      <c r="CNC14" s="131"/>
      <c r="CND14" s="131"/>
      <c r="CNE14" s="131"/>
      <c r="CNF14" s="131"/>
      <c r="CNG14" s="131"/>
      <c r="CNH14" s="131"/>
      <c r="CNI14" s="131"/>
      <c r="CNJ14" s="131"/>
      <c r="CNK14" s="131"/>
      <c r="CNL14" s="131"/>
      <c r="CNM14" s="131"/>
      <c r="CNN14" s="131"/>
      <c r="CNO14" s="131"/>
      <c r="CNP14" s="131"/>
      <c r="CNQ14" s="131"/>
      <c r="CNR14" s="131"/>
      <c r="CNS14" s="131"/>
      <c r="CNT14" s="131"/>
      <c r="CNU14" s="131"/>
      <c r="CNV14" s="131"/>
      <c r="CNW14" s="131"/>
      <c r="CNX14" s="131"/>
      <c r="CNY14" s="131"/>
      <c r="CNZ14" s="131"/>
      <c r="COA14" s="131"/>
      <c r="COB14" s="131"/>
      <c r="COC14" s="131"/>
      <c r="COD14" s="131"/>
      <c r="COE14" s="131"/>
      <c r="COF14" s="131"/>
      <c r="COG14" s="131"/>
      <c r="COH14" s="131"/>
      <c r="COI14" s="131"/>
      <c r="COJ14" s="131"/>
      <c r="COK14" s="131"/>
      <c r="COL14" s="131"/>
      <c r="COM14" s="131"/>
      <c r="CON14" s="131"/>
      <c r="COO14" s="131"/>
      <c r="COP14" s="131"/>
      <c r="COQ14" s="131"/>
      <c r="COR14" s="131"/>
      <c r="COS14" s="131"/>
      <c r="COT14" s="131"/>
      <c r="COU14" s="131"/>
      <c r="COV14" s="131"/>
      <c r="COW14" s="131"/>
      <c r="COX14" s="131"/>
      <c r="COY14" s="131"/>
      <c r="COZ14" s="131"/>
      <c r="CPA14" s="131"/>
      <c r="CPB14" s="131"/>
      <c r="CPC14" s="131"/>
      <c r="CPD14" s="131"/>
      <c r="CPE14" s="131"/>
      <c r="CPF14" s="131"/>
      <c r="CPG14" s="131"/>
      <c r="CPH14" s="131"/>
      <c r="CPI14" s="131"/>
      <c r="CPJ14" s="131"/>
      <c r="CPK14" s="131"/>
      <c r="CPL14" s="131"/>
      <c r="CPM14" s="131"/>
      <c r="CPN14" s="131"/>
      <c r="CPO14" s="131"/>
      <c r="CPP14" s="131"/>
      <c r="CPQ14" s="131"/>
      <c r="CPR14" s="131"/>
      <c r="CPS14" s="131"/>
      <c r="CPT14" s="131"/>
      <c r="CPU14" s="131"/>
      <c r="CPV14" s="131"/>
      <c r="CPW14" s="131"/>
      <c r="CPX14" s="131"/>
      <c r="CPY14" s="131"/>
      <c r="CPZ14" s="131"/>
      <c r="CQA14" s="131"/>
      <c r="CQB14" s="131"/>
      <c r="CQC14" s="131"/>
      <c r="CQD14" s="131"/>
      <c r="CQE14" s="131"/>
      <c r="CQF14" s="131"/>
      <c r="CQG14" s="131"/>
      <c r="CQH14" s="131"/>
      <c r="CQI14" s="131"/>
      <c r="CQJ14" s="131"/>
      <c r="CQK14" s="131"/>
      <c r="CQL14" s="131"/>
      <c r="CQM14" s="131"/>
      <c r="CQN14" s="131"/>
      <c r="CQO14" s="131"/>
      <c r="CQP14" s="131"/>
      <c r="CQQ14" s="131"/>
      <c r="CQR14" s="131"/>
      <c r="CQS14" s="131"/>
      <c r="CQT14" s="131"/>
      <c r="CQU14" s="131"/>
      <c r="CQV14" s="131"/>
      <c r="CQW14" s="131"/>
      <c r="CQX14" s="131"/>
      <c r="CQY14" s="131"/>
      <c r="CQZ14" s="131"/>
      <c r="CRA14" s="131"/>
      <c r="CRB14" s="131"/>
      <c r="CRC14" s="131"/>
      <c r="CRD14" s="131"/>
      <c r="CRE14" s="131"/>
      <c r="CRF14" s="131"/>
      <c r="CRG14" s="131"/>
      <c r="CRH14" s="131"/>
      <c r="CRI14" s="131"/>
      <c r="CRJ14" s="131"/>
      <c r="CRK14" s="131"/>
      <c r="CRL14" s="131"/>
      <c r="CRM14" s="131"/>
      <c r="CRN14" s="131"/>
      <c r="CRO14" s="131"/>
      <c r="CRP14" s="131"/>
      <c r="CRQ14" s="131"/>
      <c r="CRR14" s="131"/>
      <c r="CRS14" s="131"/>
      <c r="CRT14" s="131"/>
      <c r="CRU14" s="131"/>
      <c r="CRV14" s="131"/>
      <c r="CRW14" s="131"/>
      <c r="CRX14" s="131"/>
      <c r="CRY14" s="131"/>
      <c r="CRZ14" s="131"/>
      <c r="CSA14" s="131"/>
      <c r="CSB14" s="131"/>
      <c r="CSC14" s="131"/>
      <c r="CSD14" s="131"/>
      <c r="CSE14" s="131"/>
      <c r="CSF14" s="131"/>
      <c r="CSG14" s="131"/>
      <c r="CSH14" s="131"/>
      <c r="CSI14" s="131"/>
      <c r="CSJ14" s="131"/>
      <c r="CSK14" s="131"/>
      <c r="CSL14" s="131"/>
      <c r="CSM14" s="131"/>
      <c r="CSN14" s="131"/>
      <c r="CSO14" s="131"/>
      <c r="CSP14" s="131"/>
      <c r="CSQ14" s="131"/>
      <c r="CSR14" s="131"/>
      <c r="CSS14" s="131"/>
      <c r="CST14" s="131"/>
      <c r="CSU14" s="131"/>
      <c r="CSV14" s="131"/>
      <c r="CSW14" s="131"/>
      <c r="CSX14" s="131"/>
      <c r="CSY14" s="131"/>
      <c r="CSZ14" s="131"/>
      <c r="CTA14" s="131"/>
      <c r="CTB14" s="131"/>
      <c r="CTC14" s="131"/>
      <c r="CTD14" s="131"/>
      <c r="CTE14" s="131"/>
      <c r="CTF14" s="131"/>
      <c r="CTG14" s="131"/>
      <c r="CTH14" s="131"/>
      <c r="CTI14" s="131"/>
      <c r="CTJ14" s="131"/>
      <c r="CTK14" s="131"/>
      <c r="CTL14" s="131"/>
      <c r="CTM14" s="131"/>
      <c r="CTN14" s="131"/>
      <c r="CTO14" s="131"/>
      <c r="CTP14" s="131"/>
      <c r="CTQ14" s="131"/>
      <c r="CTR14" s="131"/>
      <c r="CTS14" s="131"/>
      <c r="CTT14" s="131"/>
      <c r="CTU14" s="131"/>
      <c r="CTV14" s="131"/>
      <c r="CTW14" s="131"/>
      <c r="CTX14" s="131"/>
      <c r="CTY14" s="131"/>
      <c r="CTZ14" s="131"/>
      <c r="CUA14" s="131"/>
      <c r="CUB14" s="131"/>
      <c r="CUC14" s="131"/>
      <c r="CUD14" s="131"/>
      <c r="CUE14" s="131"/>
      <c r="CUF14" s="131"/>
      <c r="CUG14" s="131"/>
      <c r="CUH14" s="131"/>
      <c r="CUI14" s="131"/>
      <c r="CUJ14" s="131"/>
      <c r="CUK14" s="131"/>
      <c r="CUL14" s="131"/>
      <c r="CUM14" s="131"/>
      <c r="CUN14" s="131"/>
      <c r="CUO14" s="131"/>
      <c r="CUP14" s="131"/>
      <c r="CUQ14" s="131"/>
      <c r="CUR14" s="131"/>
      <c r="CUS14" s="131"/>
      <c r="CUT14" s="131"/>
      <c r="CUU14" s="131"/>
      <c r="CUV14" s="131"/>
      <c r="CUW14" s="131"/>
      <c r="CUX14" s="131"/>
      <c r="CUY14" s="131"/>
      <c r="CUZ14" s="131"/>
      <c r="CVA14" s="131"/>
      <c r="CVB14" s="131"/>
      <c r="CVC14" s="131"/>
      <c r="CVD14" s="131"/>
      <c r="CVE14" s="131"/>
      <c r="CVF14" s="131"/>
      <c r="CVG14" s="131"/>
      <c r="CVH14" s="131"/>
      <c r="CVI14" s="131"/>
      <c r="CVJ14" s="131"/>
      <c r="CVK14" s="131"/>
      <c r="CVL14" s="131"/>
      <c r="CVM14" s="131"/>
      <c r="CVN14" s="131"/>
      <c r="CVO14" s="131"/>
      <c r="CVP14" s="131"/>
      <c r="CVQ14" s="131"/>
      <c r="CVR14" s="131"/>
      <c r="CVS14" s="131"/>
      <c r="CVT14" s="131"/>
      <c r="CVU14" s="131"/>
      <c r="CVV14" s="131"/>
      <c r="CVW14" s="131"/>
      <c r="CVX14" s="131"/>
      <c r="CVY14" s="131"/>
      <c r="CVZ14" s="131"/>
      <c r="CWA14" s="131"/>
      <c r="CWB14" s="131"/>
      <c r="CWC14" s="131"/>
      <c r="CWD14" s="131"/>
      <c r="CWE14" s="131"/>
      <c r="CWF14" s="131"/>
      <c r="CWG14" s="131"/>
      <c r="CWH14" s="131"/>
      <c r="CWI14" s="131"/>
      <c r="CWJ14" s="131"/>
      <c r="CWK14" s="131"/>
      <c r="CWL14" s="131"/>
      <c r="CWM14" s="131"/>
      <c r="CWN14" s="131"/>
      <c r="CWO14" s="131"/>
      <c r="CWP14" s="131"/>
      <c r="CWQ14" s="131"/>
      <c r="CWR14" s="131"/>
      <c r="CWS14" s="131"/>
      <c r="CWT14" s="131"/>
      <c r="CWU14" s="131"/>
      <c r="CWV14" s="131"/>
      <c r="CWW14" s="131"/>
      <c r="CWX14" s="131"/>
      <c r="CWY14" s="131"/>
      <c r="CWZ14" s="131"/>
      <c r="CXA14" s="131"/>
      <c r="CXB14" s="131"/>
      <c r="CXC14" s="131"/>
      <c r="CXD14" s="131"/>
      <c r="CXE14" s="131"/>
      <c r="CXF14" s="131"/>
      <c r="CXG14" s="131"/>
      <c r="CXH14" s="131"/>
      <c r="CXI14" s="131"/>
      <c r="CXJ14" s="131"/>
      <c r="CXK14" s="131"/>
      <c r="CXL14" s="131"/>
      <c r="CXM14" s="131"/>
      <c r="CXN14" s="131"/>
      <c r="CXO14" s="131"/>
      <c r="CXP14" s="131"/>
      <c r="CXQ14" s="131"/>
      <c r="CXR14" s="131"/>
      <c r="CXS14" s="131"/>
      <c r="CXT14" s="131"/>
      <c r="CXU14" s="131"/>
      <c r="CXV14" s="131"/>
      <c r="CXW14" s="131"/>
      <c r="CXX14" s="131"/>
      <c r="CXY14" s="131"/>
      <c r="CXZ14" s="131"/>
      <c r="CYA14" s="131"/>
      <c r="CYB14" s="131"/>
      <c r="CYC14" s="131"/>
      <c r="CYD14" s="131"/>
      <c r="CYE14" s="131"/>
      <c r="CYF14" s="131"/>
      <c r="CYG14" s="131"/>
      <c r="CYH14" s="131"/>
      <c r="CYI14" s="131"/>
      <c r="CYJ14" s="131"/>
      <c r="CYK14" s="131"/>
      <c r="CYL14" s="131"/>
      <c r="CYM14" s="131"/>
      <c r="CYN14" s="131"/>
      <c r="CYO14" s="131"/>
      <c r="CYP14" s="131"/>
      <c r="CYQ14" s="131"/>
      <c r="CYR14" s="131"/>
      <c r="CYS14" s="131"/>
      <c r="CYT14" s="131"/>
      <c r="CYU14" s="131"/>
      <c r="CYV14" s="131"/>
      <c r="CYW14" s="131"/>
      <c r="CYX14" s="131"/>
      <c r="CYY14" s="131"/>
      <c r="CYZ14" s="131"/>
      <c r="CZA14" s="131"/>
      <c r="CZB14" s="131"/>
      <c r="CZC14" s="131"/>
      <c r="CZD14" s="131"/>
      <c r="CZE14" s="131"/>
      <c r="CZF14" s="131"/>
      <c r="CZG14" s="131"/>
      <c r="CZH14" s="131"/>
      <c r="CZI14" s="131"/>
      <c r="CZJ14" s="131"/>
      <c r="CZK14" s="131"/>
      <c r="CZL14" s="131"/>
      <c r="CZM14" s="131"/>
      <c r="CZN14" s="131"/>
      <c r="CZO14" s="131"/>
      <c r="CZP14" s="131"/>
      <c r="CZQ14" s="131"/>
      <c r="CZR14" s="131"/>
      <c r="CZS14" s="131"/>
      <c r="CZT14" s="131"/>
      <c r="CZU14" s="131"/>
      <c r="CZV14" s="131"/>
      <c r="CZW14" s="131"/>
      <c r="CZX14" s="131"/>
      <c r="CZY14" s="131"/>
      <c r="CZZ14" s="131"/>
      <c r="DAA14" s="131"/>
      <c r="DAB14" s="131"/>
      <c r="DAC14" s="131"/>
      <c r="DAD14" s="131"/>
      <c r="DAE14" s="131"/>
      <c r="DAF14" s="131"/>
      <c r="DAG14" s="131"/>
      <c r="DAH14" s="131"/>
      <c r="DAI14" s="131"/>
      <c r="DAJ14" s="131"/>
      <c r="DAK14" s="131"/>
      <c r="DAL14" s="131"/>
      <c r="DAM14" s="131"/>
      <c r="DAN14" s="131"/>
      <c r="DAO14" s="131"/>
      <c r="DAP14" s="131"/>
      <c r="DAQ14" s="131"/>
      <c r="DAR14" s="131"/>
      <c r="DAS14" s="131"/>
      <c r="DAT14" s="131"/>
      <c r="DAU14" s="131"/>
      <c r="DAV14" s="131"/>
      <c r="DAW14" s="131"/>
      <c r="DAX14" s="131"/>
      <c r="DAY14" s="131"/>
      <c r="DAZ14" s="131"/>
      <c r="DBA14" s="131"/>
      <c r="DBB14" s="131"/>
      <c r="DBC14" s="131"/>
      <c r="DBD14" s="131"/>
      <c r="DBE14" s="131"/>
      <c r="DBF14" s="131"/>
      <c r="DBG14" s="131"/>
      <c r="DBH14" s="131"/>
      <c r="DBI14" s="131"/>
      <c r="DBJ14" s="131"/>
      <c r="DBK14" s="131"/>
      <c r="DBL14" s="131"/>
      <c r="DBM14" s="131"/>
      <c r="DBN14" s="131"/>
      <c r="DBO14" s="131"/>
      <c r="DBP14" s="131"/>
      <c r="DBQ14" s="131"/>
      <c r="DBR14" s="131"/>
      <c r="DBS14" s="131"/>
      <c r="DBT14" s="131"/>
      <c r="DBU14" s="131"/>
      <c r="DBV14" s="131"/>
      <c r="DBW14" s="131"/>
      <c r="DBX14" s="131"/>
      <c r="DBY14" s="131"/>
      <c r="DBZ14" s="131"/>
      <c r="DCA14" s="131"/>
      <c r="DCB14" s="131"/>
      <c r="DCC14" s="131"/>
      <c r="DCD14" s="131"/>
      <c r="DCE14" s="131"/>
      <c r="DCF14" s="131"/>
      <c r="DCG14" s="131"/>
      <c r="DCH14" s="131"/>
      <c r="DCI14" s="131"/>
      <c r="DCJ14" s="131"/>
      <c r="DCK14" s="131"/>
      <c r="DCL14" s="131"/>
      <c r="DCM14" s="131"/>
      <c r="DCN14" s="131"/>
      <c r="DCO14" s="131"/>
      <c r="DCP14" s="131"/>
      <c r="DCQ14" s="131"/>
      <c r="DCR14" s="131"/>
      <c r="DCS14" s="131"/>
      <c r="DCT14" s="131"/>
      <c r="DCU14" s="131"/>
      <c r="DCV14" s="131"/>
      <c r="DCW14" s="131"/>
      <c r="DCX14" s="131"/>
      <c r="DCY14" s="131"/>
      <c r="DCZ14" s="131"/>
      <c r="DDA14" s="131"/>
      <c r="DDB14" s="131"/>
      <c r="DDC14" s="131"/>
      <c r="DDD14" s="131"/>
      <c r="DDE14" s="131"/>
      <c r="DDF14" s="131"/>
      <c r="DDG14" s="131"/>
      <c r="DDH14" s="131"/>
      <c r="DDI14" s="131"/>
      <c r="DDJ14" s="131"/>
      <c r="DDK14" s="131"/>
      <c r="DDL14" s="131"/>
      <c r="DDM14" s="131"/>
      <c r="DDN14" s="131"/>
      <c r="DDO14" s="131"/>
      <c r="DDP14" s="131"/>
      <c r="DDQ14" s="131"/>
      <c r="DDR14" s="131"/>
      <c r="DDS14" s="131"/>
      <c r="DDT14" s="131"/>
      <c r="DDU14" s="131"/>
      <c r="DDV14" s="131"/>
      <c r="DDW14" s="131"/>
      <c r="DDX14" s="131"/>
      <c r="DDY14" s="131"/>
      <c r="DDZ14" s="131"/>
      <c r="DEA14" s="131"/>
      <c r="DEB14" s="131"/>
      <c r="DEC14" s="131"/>
      <c r="DED14" s="131"/>
      <c r="DEE14" s="131"/>
      <c r="DEF14" s="131"/>
      <c r="DEG14" s="131"/>
      <c r="DEH14" s="131"/>
      <c r="DEI14" s="131"/>
      <c r="DEJ14" s="131"/>
      <c r="DEK14" s="131"/>
      <c r="DEL14" s="131"/>
      <c r="DEM14" s="131"/>
      <c r="DEN14" s="131"/>
      <c r="DEO14" s="131"/>
      <c r="DEP14" s="131"/>
      <c r="DEQ14" s="131"/>
      <c r="DER14" s="131"/>
      <c r="DES14" s="131"/>
      <c r="DET14" s="131"/>
      <c r="DEU14" s="131"/>
      <c r="DEV14" s="131"/>
      <c r="DEW14" s="131"/>
      <c r="DEX14" s="131"/>
      <c r="DEY14" s="131"/>
      <c r="DEZ14" s="131"/>
      <c r="DFA14" s="131"/>
      <c r="DFB14" s="131"/>
      <c r="DFC14" s="131"/>
      <c r="DFD14" s="131"/>
      <c r="DFE14" s="131"/>
      <c r="DFF14" s="131"/>
      <c r="DFG14" s="131"/>
      <c r="DFH14" s="131"/>
      <c r="DFI14" s="131"/>
      <c r="DFJ14" s="131"/>
      <c r="DFK14" s="131"/>
      <c r="DFL14" s="131"/>
      <c r="DFM14" s="131"/>
      <c r="DFN14" s="131"/>
      <c r="DFO14" s="131"/>
      <c r="DFP14" s="131"/>
      <c r="DFQ14" s="131"/>
      <c r="DFR14" s="131"/>
      <c r="DFS14" s="131"/>
      <c r="DFT14" s="131"/>
      <c r="DFU14" s="131"/>
      <c r="DFV14" s="131"/>
      <c r="DFW14" s="131"/>
      <c r="DFX14" s="131"/>
      <c r="DFY14" s="131"/>
      <c r="DFZ14" s="131"/>
      <c r="DGA14" s="131"/>
      <c r="DGB14" s="131"/>
      <c r="DGC14" s="131"/>
      <c r="DGD14" s="131"/>
      <c r="DGE14" s="131"/>
      <c r="DGF14" s="131"/>
      <c r="DGG14" s="131"/>
      <c r="DGH14" s="131"/>
      <c r="DGI14" s="131"/>
      <c r="DGJ14" s="131"/>
      <c r="DGK14" s="131"/>
      <c r="DGL14" s="131"/>
      <c r="DGM14" s="131"/>
      <c r="DGN14" s="131"/>
      <c r="DGO14" s="131"/>
      <c r="DGP14" s="131"/>
      <c r="DGQ14" s="131"/>
      <c r="DGR14" s="131"/>
      <c r="DGS14" s="131"/>
      <c r="DGT14" s="131"/>
      <c r="DGU14" s="131"/>
      <c r="DGV14" s="131"/>
      <c r="DGW14" s="131"/>
      <c r="DGX14" s="131"/>
      <c r="DGY14" s="131"/>
      <c r="DGZ14" s="131"/>
      <c r="DHA14" s="131"/>
      <c r="DHB14" s="131"/>
      <c r="DHC14" s="131"/>
      <c r="DHD14" s="131"/>
      <c r="DHE14" s="131"/>
      <c r="DHF14" s="131"/>
      <c r="DHG14" s="131"/>
      <c r="DHH14" s="131"/>
      <c r="DHI14" s="131"/>
      <c r="DHJ14" s="131"/>
      <c r="DHK14" s="131"/>
      <c r="DHL14" s="131"/>
      <c r="DHM14" s="131"/>
      <c r="DHN14" s="131"/>
      <c r="DHO14" s="131"/>
      <c r="DHP14" s="131"/>
      <c r="DHQ14" s="131"/>
      <c r="DHR14" s="131"/>
      <c r="DHS14" s="131"/>
      <c r="DHT14" s="131"/>
      <c r="DHU14" s="131"/>
      <c r="DHV14" s="131"/>
      <c r="DHW14" s="131"/>
      <c r="DHX14" s="131"/>
      <c r="DHY14" s="131"/>
      <c r="DHZ14" s="131"/>
      <c r="DIA14" s="131"/>
      <c r="DIB14" s="131"/>
      <c r="DIC14" s="131"/>
      <c r="DID14" s="131"/>
      <c r="DIE14" s="131"/>
      <c r="DIF14" s="131"/>
      <c r="DIG14" s="131"/>
      <c r="DIH14" s="131"/>
      <c r="DII14" s="131"/>
      <c r="DIJ14" s="131"/>
      <c r="DIK14" s="131"/>
      <c r="DIL14" s="131"/>
      <c r="DIM14" s="131"/>
      <c r="DIN14" s="131"/>
      <c r="DIO14" s="131"/>
      <c r="DIP14" s="131"/>
      <c r="DIQ14" s="131"/>
      <c r="DIR14" s="131"/>
      <c r="DIS14" s="131"/>
      <c r="DIT14" s="131"/>
      <c r="DIU14" s="131"/>
      <c r="DIV14" s="131"/>
      <c r="DIW14" s="131"/>
      <c r="DIX14" s="131"/>
      <c r="DIY14" s="131"/>
      <c r="DIZ14" s="131"/>
      <c r="DJA14" s="131"/>
      <c r="DJB14" s="131"/>
      <c r="DJC14" s="131"/>
      <c r="DJD14" s="131"/>
      <c r="DJE14" s="131"/>
      <c r="DJF14" s="131"/>
      <c r="DJG14" s="131"/>
      <c r="DJH14" s="131"/>
      <c r="DJI14" s="131"/>
      <c r="DJJ14" s="131"/>
      <c r="DJK14" s="131"/>
      <c r="DJL14" s="131"/>
      <c r="DJM14" s="131"/>
      <c r="DJN14" s="131"/>
      <c r="DJO14" s="131"/>
      <c r="DJP14" s="131"/>
      <c r="DJQ14" s="131"/>
      <c r="DJR14" s="131"/>
      <c r="DJS14" s="131"/>
      <c r="DJT14" s="131"/>
      <c r="DJU14" s="131"/>
      <c r="DJV14" s="131"/>
      <c r="DJW14" s="131"/>
      <c r="DJX14" s="131"/>
      <c r="DJY14" s="131"/>
      <c r="DJZ14" s="131"/>
      <c r="DKA14" s="131"/>
      <c r="DKB14" s="131"/>
      <c r="DKC14" s="131"/>
      <c r="DKD14" s="131"/>
      <c r="DKE14" s="131"/>
      <c r="DKF14" s="131"/>
      <c r="DKG14" s="131"/>
      <c r="DKH14" s="131"/>
      <c r="DKI14" s="131"/>
      <c r="DKJ14" s="131"/>
      <c r="DKK14" s="131"/>
      <c r="DKL14" s="131"/>
      <c r="DKM14" s="131"/>
      <c r="DKN14" s="131"/>
      <c r="DKO14" s="131"/>
      <c r="DKP14" s="131"/>
      <c r="DKQ14" s="131"/>
      <c r="DKR14" s="131"/>
      <c r="DKS14" s="131"/>
      <c r="DKT14" s="131"/>
      <c r="DKU14" s="131"/>
      <c r="DKV14" s="131"/>
      <c r="DKW14" s="131"/>
      <c r="DKX14" s="131"/>
      <c r="DKY14" s="131"/>
      <c r="DKZ14" s="131"/>
      <c r="DLA14" s="131"/>
      <c r="DLB14" s="131"/>
      <c r="DLC14" s="131"/>
      <c r="DLD14" s="131"/>
      <c r="DLE14" s="131"/>
      <c r="DLF14" s="131"/>
      <c r="DLG14" s="131"/>
      <c r="DLH14" s="131"/>
      <c r="DLI14" s="131"/>
      <c r="DLJ14" s="131"/>
      <c r="DLK14" s="131"/>
      <c r="DLL14" s="131"/>
      <c r="DLM14" s="131"/>
      <c r="DLN14" s="131"/>
      <c r="DLO14" s="131"/>
      <c r="DLP14" s="131"/>
      <c r="DLQ14" s="131"/>
      <c r="DLR14" s="131"/>
      <c r="DLS14" s="131"/>
      <c r="DLT14" s="131"/>
      <c r="DLU14" s="131"/>
      <c r="DLV14" s="131"/>
      <c r="DLW14" s="131"/>
      <c r="DLX14" s="131"/>
      <c r="DLY14" s="131"/>
      <c r="DLZ14" s="131"/>
      <c r="DMA14" s="131"/>
      <c r="DMB14" s="131"/>
      <c r="DMC14" s="131"/>
      <c r="DMD14" s="131"/>
      <c r="DME14" s="131"/>
      <c r="DMF14" s="131"/>
      <c r="DMG14" s="131"/>
      <c r="DMH14" s="131"/>
      <c r="DMI14" s="131"/>
      <c r="DMJ14" s="131"/>
      <c r="DMK14" s="131"/>
      <c r="DML14" s="131"/>
      <c r="DMM14" s="131"/>
      <c r="DMN14" s="131"/>
      <c r="DMO14" s="131"/>
      <c r="DMP14" s="131"/>
      <c r="DMQ14" s="131"/>
      <c r="DMR14" s="131"/>
      <c r="DMS14" s="131"/>
      <c r="DMT14" s="131"/>
      <c r="DMU14" s="131"/>
      <c r="DMV14" s="131"/>
      <c r="DMW14" s="131"/>
      <c r="DMX14" s="131"/>
      <c r="DMY14" s="131"/>
      <c r="DMZ14" s="131"/>
      <c r="DNA14" s="131"/>
      <c r="DNB14" s="131"/>
      <c r="DNC14" s="131"/>
      <c r="DND14" s="131"/>
      <c r="DNE14" s="131"/>
      <c r="DNF14" s="131"/>
      <c r="DNG14" s="131"/>
      <c r="DNH14" s="131"/>
      <c r="DNI14" s="131"/>
      <c r="DNJ14" s="131"/>
      <c r="DNK14" s="131"/>
      <c r="DNL14" s="131"/>
      <c r="DNM14" s="131"/>
      <c r="DNN14" s="131"/>
      <c r="DNO14" s="131"/>
      <c r="DNP14" s="131"/>
      <c r="DNQ14" s="131"/>
      <c r="DNR14" s="131"/>
      <c r="DNS14" s="131"/>
      <c r="DNT14" s="131"/>
      <c r="DNU14" s="131"/>
      <c r="DNV14" s="131"/>
      <c r="DNW14" s="131"/>
      <c r="DNX14" s="131"/>
      <c r="DNY14" s="131"/>
      <c r="DNZ14" s="131"/>
      <c r="DOA14" s="131"/>
      <c r="DOB14" s="131"/>
      <c r="DOC14" s="131"/>
      <c r="DOD14" s="131"/>
      <c r="DOE14" s="131"/>
      <c r="DOF14" s="131"/>
      <c r="DOG14" s="131"/>
      <c r="DOH14" s="131"/>
      <c r="DOI14" s="131"/>
      <c r="DOJ14" s="131"/>
      <c r="DOK14" s="131"/>
      <c r="DOL14" s="131"/>
      <c r="DOM14" s="131"/>
      <c r="DON14" s="131"/>
      <c r="DOO14" s="131"/>
      <c r="DOP14" s="131"/>
      <c r="DOQ14" s="131"/>
      <c r="DOR14" s="131"/>
      <c r="DOS14" s="131"/>
      <c r="DOT14" s="131"/>
      <c r="DOU14" s="131"/>
      <c r="DOV14" s="131"/>
      <c r="DOW14" s="131"/>
      <c r="DOX14" s="131"/>
      <c r="DOY14" s="131"/>
      <c r="DOZ14" s="131"/>
      <c r="DPA14" s="131"/>
      <c r="DPB14" s="131"/>
      <c r="DPC14" s="131"/>
      <c r="DPD14" s="131"/>
      <c r="DPE14" s="131"/>
      <c r="DPF14" s="131"/>
      <c r="DPG14" s="131"/>
      <c r="DPH14" s="131"/>
      <c r="DPI14" s="131"/>
      <c r="DPJ14" s="131"/>
      <c r="DPK14" s="131"/>
      <c r="DPL14" s="131"/>
      <c r="DPM14" s="131"/>
      <c r="DPN14" s="131"/>
      <c r="DPO14" s="131"/>
      <c r="DPP14" s="131"/>
      <c r="DPQ14" s="131"/>
      <c r="DPR14" s="131"/>
      <c r="DPS14" s="131"/>
      <c r="DPT14" s="131"/>
      <c r="DPU14" s="131"/>
      <c r="DPV14" s="131"/>
      <c r="DPW14" s="131"/>
      <c r="DPX14" s="131"/>
      <c r="DPY14" s="131"/>
      <c r="DPZ14" s="131"/>
      <c r="DQA14" s="131"/>
      <c r="DQB14" s="131"/>
      <c r="DQC14" s="131"/>
      <c r="DQD14" s="131"/>
      <c r="DQE14" s="131"/>
      <c r="DQF14" s="131"/>
      <c r="DQG14" s="131"/>
      <c r="DQH14" s="131"/>
      <c r="DQI14" s="131"/>
      <c r="DQJ14" s="131"/>
      <c r="DQK14" s="131"/>
      <c r="DQL14" s="131"/>
      <c r="DQM14" s="131"/>
      <c r="DQN14" s="131"/>
      <c r="DQO14" s="131"/>
      <c r="DQP14" s="131"/>
      <c r="DQQ14" s="131"/>
      <c r="DQR14" s="131"/>
      <c r="DQS14" s="131"/>
      <c r="DQT14" s="131"/>
      <c r="DQU14" s="131"/>
      <c r="DQV14" s="131"/>
      <c r="DQW14" s="131"/>
      <c r="DQX14" s="131"/>
      <c r="DQY14" s="131"/>
      <c r="DQZ14" s="131"/>
      <c r="DRA14" s="131"/>
      <c r="DRB14" s="131"/>
      <c r="DRC14" s="131"/>
      <c r="DRD14" s="131"/>
      <c r="DRE14" s="131"/>
      <c r="DRF14" s="131"/>
      <c r="DRG14" s="131"/>
      <c r="DRH14" s="131"/>
      <c r="DRI14" s="131"/>
      <c r="DRJ14" s="131"/>
      <c r="DRK14" s="131"/>
      <c r="DRL14" s="131"/>
      <c r="DRM14" s="131"/>
      <c r="DRN14" s="131"/>
      <c r="DRO14" s="131"/>
      <c r="DRP14" s="131"/>
      <c r="DRQ14" s="131"/>
      <c r="DRR14" s="131"/>
      <c r="DRS14" s="131"/>
      <c r="DRT14" s="131"/>
      <c r="DRU14" s="131"/>
      <c r="DRV14" s="131"/>
      <c r="DRW14" s="131"/>
      <c r="DRX14" s="131"/>
      <c r="DRY14" s="131"/>
      <c r="DRZ14" s="131"/>
      <c r="DSA14" s="131"/>
      <c r="DSB14" s="131"/>
      <c r="DSC14" s="131"/>
      <c r="DSD14" s="131"/>
      <c r="DSE14" s="131"/>
      <c r="DSF14" s="131"/>
      <c r="DSG14" s="131"/>
      <c r="DSH14" s="131"/>
      <c r="DSI14" s="131"/>
      <c r="DSJ14" s="131"/>
      <c r="DSK14" s="131"/>
      <c r="DSL14" s="131"/>
      <c r="DSM14" s="131"/>
      <c r="DSN14" s="131"/>
      <c r="DSO14" s="131"/>
      <c r="DSP14" s="131"/>
      <c r="DSQ14" s="131"/>
      <c r="DSR14" s="131"/>
      <c r="DSS14" s="131"/>
      <c r="DST14" s="131"/>
      <c r="DSU14" s="131"/>
      <c r="DSV14" s="131"/>
      <c r="DSW14" s="131"/>
      <c r="DSX14" s="131"/>
      <c r="DSY14" s="131"/>
      <c r="DSZ14" s="131"/>
      <c r="DTA14" s="131"/>
      <c r="DTB14" s="131"/>
      <c r="DTC14" s="131"/>
      <c r="DTD14" s="131"/>
      <c r="DTE14" s="131"/>
      <c r="DTF14" s="131"/>
      <c r="DTG14" s="131"/>
      <c r="DTH14" s="131"/>
      <c r="DTI14" s="131"/>
      <c r="DTJ14" s="131"/>
      <c r="DTK14" s="131"/>
      <c r="DTL14" s="131"/>
      <c r="DTM14" s="131"/>
      <c r="DTN14" s="131"/>
      <c r="DTO14" s="131"/>
      <c r="DTP14" s="131"/>
      <c r="DTQ14" s="131"/>
      <c r="DTR14" s="131"/>
      <c r="DTS14" s="131"/>
      <c r="DTT14" s="131"/>
      <c r="DTU14" s="131"/>
      <c r="DTV14" s="131"/>
      <c r="DTW14" s="131"/>
      <c r="DTX14" s="131"/>
      <c r="DTY14" s="131"/>
      <c r="DTZ14" s="131"/>
      <c r="DUA14" s="131"/>
      <c r="DUB14" s="131"/>
      <c r="DUC14" s="131"/>
      <c r="DUD14" s="131"/>
      <c r="DUE14" s="131"/>
      <c r="DUF14" s="131"/>
      <c r="DUG14" s="131"/>
      <c r="DUH14" s="131"/>
      <c r="DUI14" s="131"/>
      <c r="DUJ14" s="131"/>
      <c r="DUK14" s="131"/>
      <c r="DUL14" s="131"/>
      <c r="DUM14" s="131"/>
      <c r="DUN14" s="131"/>
      <c r="DUO14" s="131"/>
      <c r="DUP14" s="131"/>
      <c r="DUQ14" s="131"/>
      <c r="DUR14" s="131"/>
      <c r="DUS14" s="131"/>
      <c r="DUT14" s="131"/>
      <c r="DUU14" s="131"/>
      <c r="DUV14" s="131"/>
      <c r="DUW14" s="131"/>
      <c r="DUX14" s="131"/>
      <c r="DUY14" s="131"/>
      <c r="DUZ14" s="131"/>
      <c r="DVA14" s="131"/>
      <c r="DVB14" s="131"/>
      <c r="DVC14" s="131"/>
      <c r="DVD14" s="131"/>
      <c r="DVE14" s="131"/>
      <c r="DVF14" s="131"/>
      <c r="DVG14" s="131"/>
      <c r="DVH14" s="131"/>
      <c r="DVI14" s="131"/>
      <c r="DVJ14" s="131"/>
      <c r="DVK14" s="131"/>
      <c r="DVL14" s="131"/>
      <c r="DVM14" s="131"/>
      <c r="DVN14" s="131"/>
      <c r="DVO14" s="131"/>
      <c r="DVP14" s="131"/>
      <c r="DVQ14" s="131"/>
      <c r="DVR14" s="131"/>
      <c r="DVS14" s="131"/>
      <c r="DVT14" s="131"/>
      <c r="DVU14" s="131"/>
      <c r="DVV14" s="131"/>
      <c r="DVW14" s="131"/>
      <c r="DVX14" s="131"/>
      <c r="DVY14" s="131"/>
      <c r="DVZ14" s="131"/>
      <c r="DWA14" s="131"/>
      <c r="DWB14" s="131"/>
      <c r="DWC14" s="131"/>
      <c r="DWD14" s="131"/>
      <c r="DWE14" s="131"/>
      <c r="DWF14" s="131"/>
      <c r="DWG14" s="131"/>
      <c r="DWH14" s="131"/>
      <c r="DWI14" s="131"/>
      <c r="DWJ14" s="131"/>
      <c r="DWK14" s="131"/>
      <c r="DWL14" s="131"/>
      <c r="DWM14" s="131"/>
      <c r="DWN14" s="131"/>
      <c r="DWO14" s="131"/>
      <c r="DWP14" s="131"/>
      <c r="DWQ14" s="131"/>
      <c r="DWR14" s="131"/>
      <c r="DWS14" s="131"/>
      <c r="DWT14" s="131"/>
      <c r="DWU14" s="131"/>
      <c r="DWV14" s="131"/>
      <c r="DWW14" s="131"/>
      <c r="DWX14" s="131"/>
      <c r="DWY14" s="131"/>
      <c r="DWZ14" s="131"/>
      <c r="DXA14" s="131"/>
      <c r="DXB14" s="131"/>
      <c r="DXC14" s="131"/>
      <c r="DXD14" s="131"/>
      <c r="DXE14" s="131"/>
      <c r="DXF14" s="131"/>
      <c r="DXG14" s="131"/>
      <c r="DXH14" s="131"/>
      <c r="DXI14" s="131"/>
      <c r="DXJ14" s="131"/>
      <c r="DXK14" s="131"/>
      <c r="DXL14" s="131"/>
      <c r="DXM14" s="131"/>
      <c r="DXN14" s="131"/>
      <c r="DXO14" s="131"/>
      <c r="DXP14" s="131"/>
      <c r="DXQ14" s="131"/>
      <c r="DXR14" s="131"/>
      <c r="DXS14" s="131"/>
      <c r="DXT14" s="131"/>
      <c r="DXU14" s="131"/>
      <c r="DXV14" s="131"/>
      <c r="DXW14" s="131"/>
      <c r="DXX14" s="131"/>
      <c r="DXY14" s="131"/>
      <c r="DXZ14" s="131"/>
      <c r="DYA14" s="131"/>
      <c r="DYB14" s="131"/>
      <c r="DYC14" s="131"/>
      <c r="DYD14" s="131"/>
      <c r="DYE14" s="131"/>
      <c r="DYF14" s="131"/>
      <c r="DYG14" s="131"/>
      <c r="DYH14" s="131"/>
      <c r="DYI14" s="131"/>
      <c r="DYJ14" s="131"/>
      <c r="DYK14" s="131"/>
      <c r="DYL14" s="131"/>
      <c r="DYM14" s="131"/>
      <c r="DYN14" s="131"/>
      <c r="DYO14" s="131"/>
      <c r="DYP14" s="131"/>
      <c r="DYQ14" s="131"/>
      <c r="DYR14" s="131"/>
      <c r="DYS14" s="131"/>
      <c r="DYT14" s="131"/>
      <c r="DYU14" s="131"/>
      <c r="DYV14" s="131"/>
      <c r="DYW14" s="131"/>
      <c r="DYX14" s="131"/>
      <c r="DYY14" s="131"/>
      <c r="DYZ14" s="131"/>
      <c r="DZA14" s="131"/>
      <c r="DZB14" s="131"/>
      <c r="DZC14" s="131"/>
      <c r="DZD14" s="131"/>
      <c r="DZE14" s="131"/>
      <c r="DZF14" s="131"/>
      <c r="DZG14" s="131"/>
      <c r="DZH14" s="131"/>
      <c r="DZI14" s="131"/>
      <c r="DZJ14" s="131"/>
      <c r="DZK14" s="131"/>
      <c r="DZL14" s="131"/>
      <c r="DZM14" s="131"/>
      <c r="DZN14" s="131"/>
      <c r="DZO14" s="131"/>
      <c r="DZP14" s="131"/>
      <c r="DZQ14" s="131"/>
      <c r="DZR14" s="131"/>
      <c r="DZS14" s="131"/>
      <c r="DZT14" s="131"/>
      <c r="DZU14" s="131"/>
      <c r="DZV14" s="131"/>
      <c r="DZW14" s="131"/>
      <c r="DZX14" s="131"/>
      <c r="DZY14" s="131"/>
      <c r="DZZ14" s="131"/>
      <c r="EAA14" s="131"/>
      <c r="EAB14" s="131"/>
      <c r="EAC14" s="131"/>
      <c r="EAD14" s="131"/>
      <c r="EAE14" s="131"/>
      <c r="EAF14" s="131"/>
      <c r="EAG14" s="131"/>
      <c r="EAH14" s="131"/>
      <c r="EAI14" s="131"/>
      <c r="EAJ14" s="131"/>
      <c r="EAK14" s="131"/>
      <c r="EAL14" s="131"/>
      <c r="EAM14" s="131"/>
      <c r="EAN14" s="131"/>
      <c r="EAO14" s="131"/>
      <c r="EAP14" s="131"/>
      <c r="EAQ14" s="131"/>
      <c r="EAR14" s="131"/>
      <c r="EAS14" s="131"/>
      <c r="EAT14" s="131"/>
      <c r="EAU14" s="131"/>
      <c r="EAV14" s="131"/>
      <c r="EAW14" s="131"/>
      <c r="EAX14" s="131"/>
      <c r="EAY14" s="131"/>
      <c r="EAZ14" s="131"/>
      <c r="EBA14" s="131"/>
      <c r="EBB14" s="131"/>
      <c r="EBC14" s="131"/>
      <c r="EBD14" s="131"/>
      <c r="EBE14" s="131"/>
      <c r="EBF14" s="131"/>
      <c r="EBG14" s="131"/>
      <c r="EBH14" s="131"/>
      <c r="EBI14" s="131"/>
      <c r="EBJ14" s="131"/>
      <c r="EBK14" s="131"/>
      <c r="EBL14" s="131"/>
      <c r="EBM14" s="131"/>
      <c r="EBN14" s="131"/>
      <c r="EBO14" s="131"/>
      <c r="EBP14" s="131"/>
      <c r="EBQ14" s="131"/>
      <c r="EBR14" s="131"/>
      <c r="EBS14" s="131"/>
      <c r="EBT14" s="131"/>
      <c r="EBU14" s="131"/>
      <c r="EBV14" s="131"/>
      <c r="EBW14" s="131"/>
      <c r="EBX14" s="131"/>
      <c r="EBY14" s="131"/>
      <c r="EBZ14" s="131"/>
      <c r="ECA14" s="131"/>
      <c r="ECB14" s="131"/>
      <c r="ECC14" s="131"/>
      <c r="ECD14" s="131"/>
      <c r="ECE14" s="131"/>
      <c r="ECF14" s="131"/>
      <c r="ECG14" s="131"/>
      <c r="ECH14" s="131"/>
      <c r="ECI14" s="131"/>
      <c r="ECJ14" s="131"/>
      <c r="ECK14" s="131"/>
      <c r="ECL14" s="131"/>
      <c r="ECM14" s="131"/>
      <c r="ECN14" s="131"/>
      <c r="ECO14" s="131"/>
      <c r="ECP14" s="131"/>
      <c r="ECQ14" s="131"/>
      <c r="ECR14" s="131"/>
      <c r="ECS14" s="131"/>
      <c r="ECT14" s="131"/>
      <c r="ECU14" s="131"/>
      <c r="ECV14" s="131"/>
      <c r="ECW14" s="131"/>
      <c r="ECX14" s="131"/>
      <c r="ECY14" s="131"/>
      <c r="ECZ14" s="131"/>
      <c r="EDA14" s="131"/>
      <c r="EDB14" s="131"/>
      <c r="EDC14" s="131"/>
      <c r="EDD14" s="131"/>
      <c r="EDE14" s="131"/>
      <c r="EDF14" s="131"/>
      <c r="EDG14" s="131"/>
      <c r="EDH14" s="131"/>
      <c r="EDI14" s="131"/>
      <c r="EDJ14" s="131"/>
      <c r="EDK14" s="131"/>
      <c r="EDL14" s="131"/>
      <c r="EDM14" s="131"/>
      <c r="EDN14" s="131"/>
      <c r="EDO14" s="131"/>
      <c r="EDP14" s="131"/>
      <c r="EDQ14" s="131"/>
      <c r="EDR14" s="131"/>
      <c r="EDS14" s="131"/>
      <c r="EDT14" s="131"/>
      <c r="EDU14" s="131"/>
      <c r="EDV14" s="131"/>
      <c r="EDW14" s="131"/>
      <c r="EDX14" s="131"/>
      <c r="EDY14" s="131"/>
      <c r="EDZ14" s="131"/>
      <c r="EEA14" s="131"/>
      <c r="EEB14" s="131"/>
      <c r="EEC14" s="131"/>
      <c r="EED14" s="131"/>
      <c r="EEE14" s="131"/>
      <c r="EEF14" s="131"/>
      <c r="EEG14" s="131"/>
      <c r="EEH14" s="131"/>
      <c r="EEI14" s="131"/>
      <c r="EEJ14" s="131"/>
      <c r="EEK14" s="131"/>
      <c r="EEL14" s="131"/>
      <c r="EEM14" s="131"/>
      <c r="EEN14" s="131"/>
      <c r="EEO14" s="131"/>
      <c r="EEP14" s="131"/>
      <c r="EEQ14" s="131"/>
      <c r="EER14" s="131"/>
      <c r="EES14" s="131"/>
      <c r="EET14" s="131"/>
      <c r="EEU14" s="131"/>
      <c r="EEV14" s="131"/>
      <c r="EEW14" s="131"/>
      <c r="EEX14" s="131"/>
      <c r="EEY14" s="131"/>
      <c r="EEZ14" s="131"/>
      <c r="EFA14" s="131"/>
      <c r="EFB14" s="131"/>
      <c r="EFC14" s="131"/>
      <c r="EFD14" s="131"/>
      <c r="EFE14" s="131"/>
      <c r="EFF14" s="131"/>
      <c r="EFG14" s="131"/>
      <c r="EFH14" s="131"/>
      <c r="EFI14" s="131"/>
      <c r="EFJ14" s="131"/>
      <c r="EFK14" s="131"/>
      <c r="EFL14" s="131"/>
      <c r="EFM14" s="131"/>
      <c r="EFN14" s="131"/>
      <c r="EFO14" s="131"/>
      <c r="EFP14" s="131"/>
      <c r="EFQ14" s="131"/>
      <c r="EFR14" s="131"/>
      <c r="EFS14" s="131"/>
      <c r="EFT14" s="131"/>
      <c r="EFU14" s="131"/>
      <c r="EFV14" s="131"/>
      <c r="EFW14" s="131"/>
      <c r="EFX14" s="131"/>
      <c r="EFY14" s="131"/>
      <c r="EFZ14" s="131"/>
      <c r="EGA14" s="131"/>
      <c r="EGB14" s="131"/>
      <c r="EGC14" s="131"/>
      <c r="EGD14" s="131"/>
      <c r="EGE14" s="131"/>
      <c r="EGF14" s="131"/>
      <c r="EGG14" s="131"/>
      <c r="EGH14" s="131"/>
      <c r="EGI14" s="131"/>
      <c r="EGJ14" s="131"/>
      <c r="EGK14" s="131"/>
      <c r="EGL14" s="131"/>
      <c r="EGM14" s="131"/>
      <c r="EGN14" s="131"/>
      <c r="EGO14" s="131"/>
      <c r="EGP14" s="131"/>
      <c r="EGQ14" s="131"/>
      <c r="EGR14" s="131"/>
      <c r="EGS14" s="131"/>
      <c r="EGT14" s="131"/>
      <c r="EGU14" s="131"/>
      <c r="EGV14" s="131"/>
      <c r="EGW14" s="131"/>
      <c r="EGX14" s="131"/>
      <c r="EGY14" s="131"/>
      <c r="EGZ14" s="131"/>
      <c r="EHA14" s="131"/>
      <c r="EHB14" s="131"/>
      <c r="EHC14" s="131"/>
      <c r="EHD14" s="131"/>
      <c r="EHE14" s="131"/>
      <c r="EHF14" s="131"/>
      <c r="EHG14" s="131"/>
      <c r="EHH14" s="131"/>
      <c r="EHI14" s="131"/>
      <c r="EHJ14" s="131"/>
      <c r="EHK14" s="131"/>
      <c r="EHL14" s="131"/>
      <c r="EHM14" s="131"/>
      <c r="EHN14" s="131"/>
      <c r="EHO14" s="131"/>
      <c r="EHP14" s="131"/>
      <c r="EHQ14" s="131"/>
      <c r="EHR14" s="131"/>
      <c r="EHS14" s="131"/>
      <c r="EHT14" s="131"/>
      <c r="EHU14" s="131"/>
      <c r="EHV14" s="131"/>
      <c r="EHW14" s="131"/>
      <c r="EHX14" s="131"/>
      <c r="EHY14" s="131"/>
      <c r="EHZ14" s="131"/>
      <c r="EIA14" s="131"/>
      <c r="EIB14" s="131"/>
      <c r="EIC14" s="131"/>
      <c r="EID14" s="131"/>
      <c r="EIE14" s="131"/>
      <c r="EIF14" s="131"/>
      <c r="EIG14" s="131"/>
      <c r="EIH14" s="131"/>
      <c r="EII14" s="131"/>
      <c r="EIJ14" s="131"/>
      <c r="EIK14" s="131"/>
      <c r="EIL14" s="131"/>
      <c r="EIM14" s="131"/>
      <c r="EIN14" s="131"/>
      <c r="EIO14" s="131"/>
      <c r="EIP14" s="131"/>
      <c r="EIQ14" s="131"/>
      <c r="EIR14" s="131"/>
      <c r="EIS14" s="131"/>
      <c r="EIT14" s="131"/>
      <c r="EIU14" s="131"/>
      <c r="EIV14" s="131"/>
      <c r="EIW14" s="131"/>
      <c r="EIX14" s="131"/>
      <c r="EIY14" s="131"/>
      <c r="EIZ14" s="131"/>
      <c r="EJA14" s="131"/>
      <c r="EJB14" s="131"/>
      <c r="EJC14" s="131"/>
      <c r="EJD14" s="131"/>
      <c r="EJE14" s="131"/>
      <c r="EJF14" s="131"/>
      <c r="EJG14" s="131"/>
      <c r="EJH14" s="131"/>
      <c r="EJI14" s="131"/>
      <c r="EJJ14" s="131"/>
      <c r="EJK14" s="131"/>
      <c r="EJL14" s="131"/>
      <c r="EJM14" s="131"/>
      <c r="EJN14" s="131"/>
      <c r="EJO14" s="131"/>
      <c r="EJP14" s="131"/>
      <c r="EJQ14" s="131"/>
      <c r="EJR14" s="131"/>
      <c r="EJS14" s="131"/>
      <c r="EJT14" s="131"/>
      <c r="EJU14" s="131"/>
      <c r="EJV14" s="131"/>
      <c r="EJW14" s="131"/>
      <c r="EJX14" s="131"/>
      <c r="EJY14" s="131"/>
      <c r="EJZ14" s="131"/>
      <c r="EKA14" s="131"/>
      <c r="EKB14" s="131"/>
      <c r="EKC14" s="131"/>
      <c r="EKD14" s="131"/>
      <c r="EKE14" s="131"/>
      <c r="EKF14" s="131"/>
      <c r="EKG14" s="131"/>
      <c r="EKH14" s="131"/>
      <c r="EKI14" s="131"/>
      <c r="EKJ14" s="131"/>
      <c r="EKK14" s="131"/>
      <c r="EKL14" s="131"/>
      <c r="EKM14" s="131"/>
      <c r="EKN14" s="131"/>
      <c r="EKO14" s="131"/>
      <c r="EKP14" s="131"/>
      <c r="EKQ14" s="131"/>
      <c r="EKR14" s="131"/>
      <c r="EKS14" s="131"/>
      <c r="EKT14" s="131"/>
      <c r="EKU14" s="131"/>
      <c r="EKV14" s="131"/>
      <c r="EKW14" s="131"/>
      <c r="EKX14" s="131"/>
      <c r="EKY14" s="131"/>
      <c r="EKZ14" s="131"/>
      <c r="ELA14" s="131"/>
      <c r="ELB14" s="131"/>
      <c r="ELC14" s="131"/>
      <c r="ELD14" s="131"/>
      <c r="ELE14" s="131"/>
      <c r="ELF14" s="131"/>
      <c r="ELG14" s="131"/>
      <c r="ELH14" s="131"/>
      <c r="ELI14" s="131"/>
      <c r="ELJ14" s="131"/>
      <c r="ELK14" s="131"/>
      <c r="ELL14" s="131"/>
      <c r="ELM14" s="131"/>
      <c r="ELN14" s="131"/>
      <c r="ELO14" s="131"/>
      <c r="ELP14" s="131"/>
      <c r="ELQ14" s="131"/>
      <c r="ELR14" s="131"/>
      <c r="ELS14" s="131"/>
      <c r="ELT14" s="131"/>
      <c r="ELU14" s="131"/>
      <c r="ELV14" s="131"/>
      <c r="ELW14" s="131"/>
      <c r="ELX14" s="131"/>
      <c r="ELY14" s="131"/>
      <c r="ELZ14" s="131"/>
      <c r="EMA14" s="131"/>
      <c r="EMB14" s="131"/>
      <c r="EMC14" s="131"/>
      <c r="EMD14" s="131"/>
      <c r="EME14" s="131"/>
      <c r="EMF14" s="131"/>
      <c r="EMG14" s="131"/>
      <c r="EMH14" s="131"/>
      <c r="EMI14" s="131"/>
      <c r="EMJ14" s="131"/>
      <c r="EMK14" s="131"/>
      <c r="EML14" s="131"/>
      <c r="EMM14" s="131"/>
      <c r="EMN14" s="131"/>
      <c r="EMO14" s="131"/>
      <c r="EMP14" s="131"/>
      <c r="EMQ14" s="131"/>
      <c r="EMR14" s="131"/>
      <c r="EMS14" s="131"/>
      <c r="EMT14" s="131"/>
      <c r="EMU14" s="131"/>
      <c r="EMV14" s="131"/>
      <c r="EMW14" s="131"/>
      <c r="EMX14" s="131"/>
      <c r="EMY14" s="131"/>
      <c r="EMZ14" s="131"/>
      <c r="ENA14" s="131"/>
      <c r="ENB14" s="131"/>
      <c r="ENC14" s="131"/>
      <c r="END14" s="131"/>
      <c r="ENE14" s="131"/>
      <c r="ENF14" s="131"/>
      <c r="ENG14" s="131"/>
      <c r="ENH14" s="131"/>
      <c r="ENI14" s="131"/>
      <c r="ENJ14" s="131"/>
      <c r="ENK14" s="131"/>
      <c r="ENL14" s="131"/>
      <c r="ENM14" s="131"/>
      <c r="ENN14" s="131"/>
      <c r="ENO14" s="131"/>
      <c r="ENP14" s="131"/>
      <c r="ENQ14" s="131"/>
      <c r="ENR14" s="131"/>
      <c r="ENS14" s="131"/>
      <c r="ENT14" s="131"/>
      <c r="ENU14" s="131"/>
      <c r="ENV14" s="131"/>
      <c r="ENW14" s="131"/>
      <c r="ENX14" s="131"/>
      <c r="ENY14" s="131"/>
      <c r="ENZ14" s="131"/>
      <c r="EOA14" s="131"/>
      <c r="EOB14" s="131"/>
      <c r="EOC14" s="131"/>
      <c r="EOD14" s="131"/>
      <c r="EOE14" s="131"/>
      <c r="EOF14" s="131"/>
      <c r="EOG14" s="131"/>
      <c r="EOH14" s="131"/>
      <c r="EOI14" s="131"/>
      <c r="EOJ14" s="131"/>
      <c r="EOK14" s="131"/>
      <c r="EOL14" s="131"/>
      <c r="EOM14" s="131"/>
      <c r="EON14" s="131"/>
      <c r="EOO14" s="131"/>
      <c r="EOP14" s="131"/>
      <c r="EOQ14" s="131"/>
      <c r="EOR14" s="131"/>
      <c r="EOS14" s="131"/>
      <c r="EOT14" s="131"/>
      <c r="EOU14" s="131"/>
      <c r="EOV14" s="131"/>
      <c r="EOW14" s="131"/>
      <c r="EOX14" s="131"/>
      <c r="EOY14" s="131"/>
      <c r="EOZ14" s="131"/>
      <c r="EPA14" s="131"/>
      <c r="EPB14" s="131"/>
      <c r="EPC14" s="131"/>
      <c r="EPD14" s="131"/>
      <c r="EPE14" s="131"/>
      <c r="EPF14" s="131"/>
      <c r="EPG14" s="131"/>
      <c r="EPH14" s="131"/>
      <c r="EPI14" s="131"/>
      <c r="EPJ14" s="131"/>
      <c r="EPK14" s="131"/>
      <c r="EPL14" s="131"/>
      <c r="EPM14" s="131"/>
      <c r="EPN14" s="131"/>
      <c r="EPO14" s="131"/>
      <c r="EPP14" s="131"/>
      <c r="EPQ14" s="131"/>
      <c r="EPR14" s="131"/>
      <c r="EPS14" s="131"/>
      <c r="EPT14" s="131"/>
      <c r="EPU14" s="131"/>
      <c r="EPV14" s="131"/>
      <c r="EPW14" s="131"/>
      <c r="EPX14" s="131"/>
      <c r="EPY14" s="131"/>
      <c r="EPZ14" s="131"/>
      <c r="EQA14" s="131"/>
      <c r="EQB14" s="131"/>
      <c r="EQC14" s="131"/>
      <c r="EQD14" s="131"/>
      <c r="EQE14" s="131"/>
      <c r="EQF14" s="131"/>
      <c r="EQG14" s="131"/>
      <c r="EQH14" s="131"/>
      <c r="EQI14" s="131"/>
      <c r="EQJ14" s="131"/>
      <c r="EQK14" s="131"/>
      <c r="EQL14" s="131"/>
      <c r="EQM14" s="131"/>
      <c r="EQN14" s="131"/>
      <c r="EQO14" s="131"/>
      <c r="EQP14" s="131"/>
      <c r="EQQ14" s="131"/>
      <c r="EQR14" s="131"/>
      <c r="EQS14" s="131"/>
      <c r="EQT14" s="131"/>
      <c r="EQU14" s="131"/>
      <c r="EQV14" s="131"/>
      <c r="EQW14" s="131"/>
      <c r="EQX14" s="131"/>
      <c r="EQY14" s="131"/>
      <c r="EQZ14" s="131"/>
      <c r="ERA14" s="131"/>
      <c r="ERB14" s="131"/>
      <c r="ERC14" s="131"/>
      <c r="ERD14" s="131"/>
      <c r="ERE14" s="131"/>
      <c r="ERF14" s="131"/>
      <c r="ERG14" s="131"/>
      <c r="ERH14" s="131"/>
      <c r="ERI14" s="131"/>
      <c r="ERJ14" s="131"/>
      <c r="ERK14" s="131"/>
      <c r="ERL14" s="131"/>
      <c r="ERM14" s="131"/>
      <c r="ERN14" s="131"/>
      <c r="ERO14" s="131"/>
      <c r="ERP14" s="131"/>
      <c r="ERQ14" s="131"/>
      <c r="ERR14" s="131"/>
      <c r="ERS14" s="131"/>
      <c r="ERT14" s="131"/>
      <c r="ERU14" s="131"/>
      <c r="ERV14" s="131"/>
      <c r="ERW14" s="131"/>
      <c r="ERX14" s="131"/>
      <c r="ERY14" s="131"/>
      <c r="ERZ14" s="131"/>
      <c r="ESA14" s="131"/>
      <c r="ESB14" s="131"/>
      <c r="ESC14" s="131"/>
      <c r="ESD14" s="131"/>
      <c r="ESE14" s="131"/>
      <c r="ESF14" s="131"/>
      <c r="ESG14" s="131"/>
      <c r="ESH14" s="131"/>
      <c r="ESI14" s="131"/>
      <c r="ESJ14" s="131"/>
      <c r="ESK14" s="131"/>
      <c r="ESL14" s="131"/>
      <c r="ESM14" s="131"/>
      <c r="ESN14" s="131"/>
      <c r="ESO14" s="131"/>
      <c r="ESP14" s="131"/>
      <c r="ESQ14" s="131"/>
      <c r="ESR14" s="131"/>
      <c r="ESS14" s="131"/>
      <c r="EST14" s="131"/>
      <c r="ESU14" s="131"/>
      <c r="ESV14" s="131"/>
      <c r="ESW14" s="131"/>
      <c r="ESX14" s="131"/>
      <c r="ESY14" s="131"/>
      <c r="ESZ14" s="131"/>
      <c r="ETA14" s="131"/>
      <c r="ETB14" s="131"/>
      <c r="ETC14" s="131"/>
      <c r="ETD14" s="131"/>
      <c r="ETE14" s="131"/>
      <c r="ETF14" s="131"/>
      <c r="ETG14" s="131"/>
      <c r="ETH14" s="131"/>
      <c r="ETI14" s="131"/>
      <c r="ETJ14" s="131"/>
      <c r="ETK14" s="131"/>
      <c r="ETL14" s="131"/>
      <c r="ETM14" s="131"/>
      <c r="ETN14" s="131"/>
      <c r="ETO14" s="131"/>
      <c r="ETP14" s="131"/>
      <c r="ETQ14" s="131"/>
      <c r="ETR14" s="131"/>
      <c r="ETS14" s="131"/>
      <c r="ETT14" s="131"/>
      <c r="ETU14" s="131"/>
      <c r="ETV14" s="131"/>
      <c r="ETW14" s="131"/>
      <c r="ETX14" s="131"/>
      <c r="ETY14" s="131"/>
      <c r="ETZ14" s="131"/>
      <c r="EUA14" s="131"/>
      <c r="EUB14" s="131"/>
      <c r="EUC14" s="131"/>
      <c r="EUD14" s="131"/>
      <c r="EUE14" s="131"/>
      <c r="EUF14" s="131"/>
      <c r="EUG14" s="131"/>
      <c r="EUH14" s="131"/>
      <c r="EUI14" s="131"/>
      <c r="EUJ14" s="131"/>
      <c r="EUK14" s="131"/>
      <c r="EUL14" s="131"/>
      <c r="EUM14" s="131"/>
      <c r="EUN14" s="131"/>
      <c r="EUO14" s="131"/>
      <c r="EUP14" s="131"/>
      <c r="EUQ14" s="131"/>
      <c r="EUR14" s="131"/>
      <c r="EUS14" s="131"/>
      <c r="EUT14" s="131"/>
      <c r="EUU14" s="131"/>
      <c r="EUV14" s="131"/>
      <c r="EUW14" s="131"/>
      <c r="EUX14" s="131"/>
      <c r="EUY14" s="131"/>
      <c r="EUZ14" s="131"/>
      <c r="EVA14" s="131"/>
      <c r="EVB14" s="131"/>
      <c r="EVC14" s="131"/>
      <c r="EVD14" s="131"/>
      <c r="EVE14" s="131"/>
      <c r="EVF14" s="131"/>
      <c r="EVG14" s="131"/>
      <c r="EVH14" s="131"/>
      <c r="EVI14" s="131"/>
      <c r="EVJ14" s="131"/>
      <c r="EVK14" s="131"/>
      <c r="EVL14" s="131"/>
      <c r="EVM14" s="131"/>
      <c r="EVN14" s="131"/>
      <c r="EVO14" s="131"/>
      <c r="EVP14" s="131"/>
      <c r="EVQ14" s="131"/>
      <c r="EVR14" s="131"/>
      <c r="EVS14" s="131"/>
      <c r="EVT14" s="131"/>
      <c r="EVU14" s="131"/>
      <c r="EVV14" s="131"/>
      <c r="EVW14" s="131"/>
      <c r="EVX14" s="131"/>
      <c r="EVY14" s="131"/>
      <c r="EVZ14" s="131"/>
      <c r="EWA14" s="131"/>
      <c r="EWB14" s="131"/>
      <c r="EWC14" s="131"/>
      <c r="EWD14" s="131"/>
      <c r="EWE14" s="131"/>
      <c r="EWF14" s="131"/>
      <c r="EWG14" s="131"/>
      <c r="EWH14" s="131"/>
      <c r="EWI14" s="131"/>
      <c r="EWJ14" s="131"/>
      <c r="EWK14" s="131"/>
      <c r="EWL14" s="131"/>
      <c r="EWM14" s="131"/>
      <c r="EWN14" s="131"/>
      <c r="EWO14" s="131"/>
      <c r="EWP14" s="131"/>
      <c r="EWQ14" s="131"/>
      <c r="EWR14" s="131"/>
      <c r="EWS14" s="131"/>
      <c r="EWT14" s="131"/>
      <c r="EWU14" s="131"/>
      <c r="EWV14" s="131"/>
      <c r="EWW14" s="131"/>
      <c r="EWX14" s="131"/>
      <c r="EWY14" s="131"/>
      <c r="EWZ14" s="131"/>
      <c r="EXA14" s="131"/>
      <c r="EXB14" s="131"/>
      <c r="EXC14" s="131"/>
      <c r="EXD14" s="131"/>
      <c r="EXE14" s="131"/>
      <c r="EXF14" s="131"/>
      <c r="EXG14" s="131"/>
      <c r="EXH14" s="131"/>
      <c r="EXI14" s="131"/>
      <c r="EXJ14" s="131"/>
      <c r="EXK14" s="131"/>
      <c r="EXL14" s="131"/>
      <c r="EXM14" s="131"/>
      <c r="EXN14" s="131"/>
      <c r="EXO14" s="131"/>
      <c r="EXP14" s="131"/>
      <c r="EXQ14" s="131"/>
      <c r="EXR14" s="131"/>
      <c r="EXS14" s="131"/>
      <c r="EXT14" s="131"/>
      <c r="EXU14" s="131"/>
      <c r="EXV14" s="131"/>
      <c r="EXW14" s="131"/>
      <c r="EXX14" s="131"/>
      <c r="EXY14" s="131"/>
      <c r="EXZ14" s="131"/>
      <c r="EYA14" s="131"/>
      <c r="EYB14" s="131"/>
      <c r="EYC14" s="131"/>
      <c r="EYD14" s="131"/>
      <c r="EYE14" s="131"/>
      <c r="EYF14" s="131"/>
      <c r="EYG14" s="131"/>
      <c r="EYH14" s="131"/>
      <c r="EYI14" s="131"/>
      <c r="EYJ14" s="131"/>
      <c r="EYK14" s="131"/>
      <c r="EYL14" s="131"/>
      <c r="EYM14" s="131"/>
      <c r="EYN14" s="131"/>
      <c r="EYO14" s="131"/>
      <c r="EYP14" s="131"/>
      <c r="EYQ14" s="131"/>
      <c r="EYR14" s="131"/>
      <c r="EYS14" s="131"/>
      <c r="EYT14" s="131"/>
      <c r="EYU14" s="131"/>
      <c r="EYV14" s="131"/>
      <c r="EYW14" s="131"/>
      <c r="EYX14" s="131"/>
      <c r="EYY14" s="131"/>
      <c r="EYZ14" s="131"/>
      <c r="EZA14" s="131"/>
      <c r="EZB14" s="131"/>
      <c r="EZC14" s="131"/>
      <c r="EZD14" s="131"/>
      <c r="EZE14" s="131"/>
      <c r="EZF14" s="131"/>
      <c r="EZG14" s="131"/>
      <c r="EZH14" s="131"/>
      <c r="EZI14" s="131"/>
      <c r="EZJ14" s="131"/>
      <c r="EZK14" s="131"/>
      <c r="EZL14" s="131"/>
      <c r="EZM14" s="131"/>
      <c r="EZN14" s="131"/>
      <c r="EZO14" s="131"/>
      <c r="EZP14" s="131"/>
      <c r="EZQ14" s="131"/>
      <c r="EZR14" s="131"/>
      <c r="EZS14" s="131"/>
      <c r="EZT14" s="131"/>
      <c r="EZU14" s="131"/>
      <c r="EZV14" s="131"/>
      <c r="EZW14" s="131"/>
      <c r="EZX14" s="131"/>
      <c r="EZY14" s="131"/>
      <c r="EZZ14" s="131"/>
      <c r="FAA14" s="131"/>
      <c r="FAB14" s="131"/>
      <c r="FAC14" s="131"/>
      <c r="FAD14" s="131"/>
      <c r="FAE14" s="131"/>
      <c r="FAF14" s="131"/>
      <c r="FAG14" s="131"/>
      <c r="FAH14" s="131"/>
      <c r="FAI14" s="131"/>
      <c r="FAJ14" s="131"/>
      <c r="FAK14" s="131"/>
      <c r="FAL14" s="131"/>
      <c r="FAM14" s="131"/>
      <c r="FAN14" s="131"/>
      <c r="FAO14" s="131"/>
      <c r="FAP14" s="131"/>
      <c r="FAQ14" s="131"/>
      <c r="FAR14" s="131"/>
      <c r="FAS14" s="131"/>
      <c r="FAT14" s="131"/>
      <c r="FAU14" s="131"/>
      <c r="FAV14" s="131"/>
      <c r="FAW14" s="131"/>
      <c r="FAX14" s="131"/>
      <c r="FAY14" s="131"/>
      <c r="FAZ14" s="131"/>
      <c r="FBA14" s="131"/>
      <c r="FBB14" s="131"/>
      <c r="FBC14" s="131"/>
      <c r="FBD14" s="131"/>
      <c r="FBE14" s="131"/>
      <c r="FBF14" s="131"/>
      <c r="FBG14" s="131"/>
      <c r="FBH14" s="131"/>
      <c r="FBI14" s="131"/>
      <c r="FBJ14" s="131"/>
      <c r="FBK14" s="131"/>
      <c r="FBL14" s="131"/>
      <c r="FBM14" s="131"/>
      <c r="FBN14" s="131"/>
      <c r="FBO14" s="131"/>
      <c r="FBP14" s="131"/>
      <c r="FBQ14" s="131"/>
      <c r="FBR14" s="131"/>
      <c r="FBS14" s="131"/>
      <c r="FBT14" s="131"/>
      <c r="FBU14" s="131"/>
      <c r="FBV14" s="131"/>
      <c r="FBW14" s="131"/>
      <c r="FBX14" s="131"/>
      <c r="FBY14" s="131"/>
      <c r="FBZ14" s="131"/>
      <c r="FCA14" s="131"/>
      <c r="FCB14" s="131"/>
      <c r="FCC14" s="131"/>
      <c r="FCD14" s="131"/>
      <c r="FCE14" s="131"/>
      <c r="FCF14" s="131"/>
      <c r="FCG14" s="131"/>
      <c r="FCH14" s="131"/>
      <c r="FCI14" s="131"/>
      <c r="FCJ14" s="131"/>
      <c r="FCK14" s="131"/>
      <c r="FCL14" s="131"/>
      <c r="FCM14" s="131"/>
      <c r="FCN14" s="131"/>
      <c r="FCO14" s="131"/>
      <c r="FCP14" s="131"/>
      <c r="FCQ14" s="131"/>
      <c r="FCR14" s="131"/>
      <c r="FCS14" s="131"/>
      <c r="FCT14" s="131"/>
      <c r="FCU14" s="131"/>
      <c r="FCV14" s="131"/>
      <c r="FCW14" s="131"/>
      <c r="FCX14" s="131"/>
      <c r="FCY14" s="131"/>
      <c r="FCZ14" s="131"/>
      <c r="FDA14" s="131"/>
      <c r="FDB14" s="131"/>
      <c r="FDC14" s="131"/>
      <c r="FDD14" s="131"/>
      <c r="FDE14" s="131"/>
      <c r="FDF14" s="131"/>
      <c r="FDG14" s="131"/>
      <c r="FDH14" s="131"/>
      <c r="FDI14" s="131"/>
      <c r="FDJ14" s="131"/>
      <c r="FDK14" s="131"/>
      <c r="FDL14" s="131"/>
      <c r="FDM14" s="131"/>
      <c r="FDN14" s="131"/>
      <c r="FDO14" s="131"/>
      <c r="FDP14" s="131"/>
      <c r="FDQ14" s="131"/>
      <c r="FDR14" s="131"/>
      <c r="FDS14" s="131"/>
      <c r="FDT14" s="131"/>
      <c r="FDU14" s="131"/>
      <c r="FDV14" s="131"/>
      <c r="FDW14" s="131"/>
      <c r="FDX14" s="131"/>
      <c r="FDY14" s="131"/>
      <c r="FDZ14" s="131"/>
      <c r="FEA14" s="131"/>
      <c r="FEB14" s="131"/>
      <c r="FEC14" s="131"/>
      <c r="FED14" s="131"/>
      <c r="FEE14" s="131"/>
      <c r="FEF14" s="131"/>
      <c r="FEG14" s="131"/>
      <c r="FEH14" s="131"/>
      <c r="FEI14" s="131"/>
      <c r="FEJ14" s="131"/>
      <c r="FEK14" s="131"/>
      <c r="FEL14" s="131"/>
      <c r="FEM14" s="131"/>
      <c r="FEN14" s="131"/>
      <c r="FEO14" s="131"/>
      <c r="FEP14" s="131"/>
      <c r="FEQ14" s="131"/>
      <c r="FER14" s="131"/>
      <c r="FES14" s="131"/>
      <c r="FET14" s="131"/>
      <c r="FEU14" s="131"/>
      <c r="FEV14" s="131"/>
      <c r="FEW14" s="131"/>
      <c r="FEX14" s="131"/>
      <c r="FEY14" s="131"/>
      <c r="FEZ14" s="131"/>
      <c r="FFA14" s="131"/>
      <c r="FFB14" s="131"/>
      <c r="FFC14" s="131"/>
      <c r="FFD14" s="131"/>
      <c r="FFE14" s="131"/>
      <c r="FFF14" s="131"/>
      <c r="FFG14" s="131"/>
      <c r="FFH14" s="131"/>
      <c r="FFI14" s="131"/>
      <c r="FFJ14" s="131"/>
      <c r="FFK14" s="131"/>
      <c r="FFL14" s="131"/>
      <c r="FFM14" s="131"/>
      <c r="FFN14" s="131"/>
      <c r="FFO14" s="131"/>
      <c r="FFP14" s="131"/>
      <c r="FFQ14" s="131"/>
      <c r="FFR14" s="131"/>
      <c r="FFS14" s="131"/>
      <c r="FFT14" s="131"/>
      <c r="FFU14" s="131"/>
      <c r="FFV14" s="131"/>
      <c r="FFW14" s="131"/>
      <c r="FFX14" s="131"/>
      <c r="FFY14" s="131"/>
      <c r="FFZ14" s="131"/>
      <c r="FGA14" s="131"/>
      <c r="FGB14" s="131"/>
      <c r="FGC14" s="131"/>
      <c r="FGD14" s="131"/>
      <c r="FGE14" s="131"/>
      <c r="FGF14" s="131"/>
      <c r="FGG14" s="131"/>
      <c r="FGH14" s="131"/>
      <c r="FGI14" s="131"/>
      <c r="FGJ14" s="131"/>
      <c r="FGK14" s="131"/>
      <c r="FGL14" s="131"/>
      <c r="FGM14" s="131"/>
      <c r="FGN14" s="131"/>
      <c r="FGO14" s="131"/>
      <c r="FGP14" s="131"/>
      <c r="FGQ14" s="131"/>
      <c r="FGR14" s="131"/>
      <c r="FGS14" s="131"/>
      <c r="FGT14" s="131"/>
      <c r="FGU14" s="131"/>
      <c r="FGV14" s="131"/>
      <c r="FGW14" s="131"/>
      <c r="FGX14" s="131"/>
      <c r="FGY14" s="131"/>
      <c r="FGZ14" s="131"/>
      <c r="FHA14" s="131"/>
      <c r="FHB14" s="131"/>
      <c r="FHC14" s="131"/>
      <c r="FHD14" s="131"/>
      <c r="FHE14" s="131"/>
      <c r="FHF14" s="131"/>
      <c r="FHG14" s="131"/>
      <c r="FHH14" s="131"/>
      <c r="FHI14" s="131"/>
      <c r="FHJ14" s="131"/>
      <c r="FHK14" s="131"/>
      <c r="FHL14" s="131"/>
      <c r="FHM14" s="131"/>
      <c r="FHN14" s="131"/>
      <c r="FHO14" s="131"/>
      <c r="FHP14" s="131"/>
      <c r="FHQ14" s="131"/>
      <c r="FHR14" s="131"/>
      <c r="FHS14" s="131"/>
      <c r="FHT14" s="131"/>
      <c r="FHU14" s="131"/>
      <c r="FHV14" s="131"/>
      <c r="FHW14" s="131"/>
      <c r="FHX14" s="131"/>
      <c r="FHY14" s="131"/>
      <c r="FHZ14" s="131"/>
      <c r="FIA14" s="131"/>
      <c r="FIB14" s="131"/>
      <c r="FIC14" s="131"/>
      <c r="FID14" s="131"/>
      <c r="FIE14" s="131"/>
      <c r="FIF14" s="131"/>
      <c r="FIG14" s="131"/>
      <c r="FIH14" s="131"/>
      <c r="FII14" s="131"/>
      <c r="FIJ14" s="131"/>
      <c r="FIK14" s="131"/>
      <c r="FIL14" s="131"/>
      <c r="FIM14" s="131"/>
      <c r="FIN14" s="131"/>
      <c r="FIO14" s="131"/>
      <c r="FIP14" s="131"/>
      <c r="FIQ14" s="131"/>
      <c r="FIR14" s="131"/>
      <c r="FIS14" s="131"/>
      <c r="FIT14" s="131"/>
      <c r="FIU14" s="131"/>
      <c r="FIV14" s="131"/>
      <c r="FIW14" s="131"/>
      <c r="FIX14" s="131"/>
      <c r="FIY14" s="131"/>
      <c r="FIZ14" s="131"/>
      <c r="FJA14" s="131"/>
      <c r="FJB14" s="131"/>
      <c r="FJC14" s="131"/>
      <c r="FJD14" s="131"/>
      <c r="FJE14" s="131"/>
      <c r="FJF14" s="131"/>
      <c r="FJG14" s="131"/>
      <c r="FJH14" s="131"/>
      <c r="FJI14" s="131"/>
      <c r="FJJ14" s="131"/>
      <c r="FJK14" s="131"/>
      <c r="FJL14" s="131"/>
      <c r="FJM14" s="131"/>
      <c r="FJN14" s="131"/>
      <c r="FJO14" s="131"/>
      <c r="FJP14" s="131"/>
      <c r="FJQ14" s="131"/>
      <c r="FJR14" s="131"/>
      <c r="FJS14" s="131"/>
      <c r="FJT14" s="131"/>
      <c r="FJU14" s="131"/>
      <c r="FJV14" s="131"/>
      <c r="FJW14" s="131"/>
      <c r="FJX14" s="131"/>
      <c r="FJY14" s="131"/>
      <c r="FJZ14" s="131"/>
      <c r="FKA14" s="131"/>
      <c r="FKB14" s="131"/>
      <c r="FKC14" s="131"/>
      <c r="FKD14" s="131"/>
      <c r="FKE14" s="131"/>
      <c r="FKF14" s="131"/>
      <c r="FKG14" s="131"/>
      <c r="FKH14" s="131"/>
      <c r="FKI14" s="131"/>
      <c r="FKJ14" s="131"/>
      <c r="FKK14" s="131"/>
      <c r="FKL14" s="131"/>
      <c r="FKM14" s="131"/>
      <c r="FKN14" s="131"/>
      <c r="FKO14" s="131"/>
      <c r="FKP14" s="131"/>
      <c r="FKQ14" s="131"/>
      <c r="FKR14" s="131"/>
      <c r="FKS14" s="131"/>
      <c r="FKT14" s="131"/>
      <c r="FKU14" s="131"/>
      <c r="FKV14" s="131"/>
      <c r="FKW14" s="131"/>
      <c r="FKX14" s="131"/>
      <c r="FKY14" s="131"/>
      <c r="FKZ14" s="131"/>
      <c r="FLA14" s="131"/>
      <c r="FLB14" s="131"/>
      <c r="FLC14" s="131"/>
      <c r="FLD14" s="131"/>
      <c r="FLE14" s="131"/>
      <c r="FLF14" s="131"/>
      <c r="FLG14" s="131"/>
      <c r="FLH14" s="131"/>
      <c r="FLI14" s="131"/>
      <c r="FLJ14" s="131"/>
      <c r="FLK14" s="131"/>
      <c r="FLL14" s="131"/>
      <c r="FLM14" s="131"/>
      <c r="FLN14" s="131"/>
      <c r="FLO14" s="131"/>
      <c r="FLP14" s="131"/>
      <c r="FLQ14" s="131"/>
      <c r="FLR14" s="131"/>
      <c r="FLS14" s="131"/>
      <c r="FLT14" s="131"/>
      <c r="FLU14" s="131"/>
      <c r="FLV14" s="131"/>
      <c r="FLW14" s="131"/>
      <c r="FLX14" s="131"/>
      <c r="FLY14" s="131"/>
      <c r="FLZ14" s="131"/>
      <c r="FMA14" s="131"/>
      <c r="FMB14" s="131"/>
      <c r="FMC14" s="131"/>
      <c r="FMD14" s="131"/>
      <c r="FME14" s="131"/>
      <c r="FMF14" s="131"/>
      <c r="FMG14" s="131"/>
      <c r="FMH14" s="131"/>
      <c r="FMI14" s="131"/>
      <c r="FMJ14" s="131"/>
      <c r="FMK14" s="131"/>
      <c r="FML14" s="131"/>
      <c r="FMM14" s="131"/>
      <c r="FMN14" s="131"/>
      <c r="FMO14" s="131"/>
      <c r="FMP14" s="131"/>
      <c r="FMQ14" s="131"/>
      <c r="FMR14" s="131"/>
      <c r="FMS14" s="131"/>
      <c r="FMT14" s="131"/>
      <c r="FMU14" s="131"/>
      <c r="FMV14" s="131"/>
      <c r="FMW14" s="131"/>
      <c r="FMX14" s="131"/>
      <c r="FMY14" s="131"/>
      <c r="FMZ14" s="131"/>
      <c r="FNA14" s="131"/>
      <c r="FNB14" s="131"/>
      <c r="FNC14" s="131"/>
      <c r="FND14" s="131"/>
      <c r="FNE14" s="131"/>
      <c r="FNF14" s="131"/>
      <c r="FNG14" s="131"/>
      <c r="FNH14" s="131"/>
      <c r="FNI14" s="131"/>
      <c r="FNJ14" s="131"/>
      <c r="FNK14" s="131"/>
      <c r="FNL14" s="131"/>
      <c r="FNM14" s="131"/>
      <c r="FNN14" s="131"/>
      <c r="FNO14" s="131"/>
      <c r="FNP14" s="131"/>
      <c r="FNQ14" s="131"/>
      <c r="FNR14" s="131"/>
      <c r="FNS14" s="131"/>
      <c r="FNT14" s="131"/>
      <c r="FNU14" s="131"/>
      <c r="FNV14" s="131"/>
      <c r="FNW14" s="131"/>
      <c r="FNX14" s="131"/>
      <c r="FNY14" s="131"/>
      <c r="FNZ14" s="131"/>
      <c r="FOA14" s="131"/>
      <c r="FOB14" s="131"/>
      <c r="FOC14" s="131"/>
      <c r="FOD14" s="131"/>
      <c r="FOE14" s="131"/>
      <c r="FOF14" s="131"/>
      <c r="FOG14" s="131"/>
      <c r="FOH14" s="131"/>
      <c r="FOI14" s="131"/>
      <c r="FOJ14" s="131"/>
      <c r="FOK14" s="131"/>
      <c r="FOL14" s="131"/>
      <c r="FOM14" s="131"/>
      <c r="FON14" s="131"/>
      <c r="FOO14" s="131"/>
      <c r="FOP14" s="131"/>
      <c r="FOQ14" s="131"/>
      <c r="FOR14" s="131"/>
      <c r="FOS14" s="131"/>
      <c r="FOT14" s="131"/>
      <c r="FOU14" s="131"/>
      <c r="FOV14" s="131"/>
      <c r="FOW14" s="131"/>
      <c r="FOX14" s="131"/>
      <c r="FOY14" s="131"/>
      <c r="FOZ14" s="131"/>
      <c r="FPA14" s="131"/>
      <c r="FPB14" s="131"/>
      <c r="FPC14" s="131"/>
      <c r="FPD14" s="131"/>
      <c r="FPE14" s="131"/>
      <c r="FPF14" s="131"/>
      <c r="FPG14" s="131"/>
      <c r="FPH14" s="131"/>
      <c r="FPI14" s="131"/>
      <c r="FPJ14" s="131"/>
      <c r="FPK14" s="131"/>
      <c r="FPL14" s="131"/>
      <c r="FPM14" s="131"/>
      <c r="FPN14" s="131"/>
      <c r="FPO14" s="131"/>
      <c r="FPP14" s="131"/>
      <c r="FPQ14" s="131"/>
      <c r="FPR14" s="131"/>
      <c r="FPS14" s="131"/>
      <c r="FPT14" s="131"/>
      <c r="FPU14" s="131"/>
      <c r="FPV14" s="131"/>
      <c r="FPW14" s="131"/>
      <c r="FPX14" s="131"/>
      <c r="FPY14" s="131"/>
      <c r="FPZ14" s="131"/>
      <c r="FQA14" s="131"/>
      <c r="FQB14" s="131"/>
      <c r="FQC14" s="131"/>
      <c r="FQD14" s="131"/>
      <c r="FQE14" s="131"/>
      <c r="FQF14" s="131"/>
      <c r="FQG14" s="131"/>
      <c r="FQH14" s="131"/>
      <c r="FQI14" s="131"/>
      <c r="FQJ14" s="131"/>
      <c r="FQK14" s="131"/>
      <c r="FQL14" s="131"/>
      <c r="FQM14" s="131"/>
      <c r="FQN14" s="131"/>
      <c r="FQO14" s="131"/>
      <c r="FQP14" s="131"/>
      <c r="FQQ14" s="131"/>
      <c r="FQR14" s="131"/>
      <c r="FQS14" s="131"/>
      <c r="FQT14" s="131"/>
      <c r="FQU14" s="131"/>
      <c r="FQV14" s="131"/>
      <c r="FQW14" s="131"/>
      <c r="FQX14" s="131"/>
      <c r="FQY14" s="131"/>
      <c r="FQZ14" s="131"/>
      <c r="FRA14" s="131"/>
      <c r="FRB14" s="131"/>
      <c r="FRC14" s="131"/>
      <c r="FRD14" s="131"/>
      <c r="FRE14" s="131"/>
      <c r="FRF14" s="131"/>
      <c r="FRG14" s="131"/>
      <c r="FRH14" s="131"/>
      <c r="FRI14" s="131"/>
      <c r="FRJ14" s="131"/>
      <c r="FRK14" s="131"/>
      <c r="FRL14" s="131"/>
      <c r="FRM14" s="131"/>
      <c r="FRN14" s="131"/>
      <c r="FRO14" s="131"/>
      <c r="FRP14" s="131"/>
      <c r="FRQ14" s="131"/>
      <c r="FRR14" s="131"/>
      <c r="FRS14" s="131"/>
      <c r="FRT14" s="131"/>
      <c r="FRU14" s="131"/>
      <c r="FRV14" s="131"/>
      <c r="FRW14" s="131"/>
      <c r="FRX14" s="131"/>
      <c r="FRY14" s="131"/>
      <c r="FRZ14" s="131"/>
      <c r="FSA14" s="131"/>
      <c r="FSB14" s="131"/>
      <c r="FSC14" s="131"/>
      <c r="FSD14" s="131"/>
      <c r="FSE14" s="131"/>
      <c r="FSF14" s="131"/>
      <c r="FSG14" s="131"/>
      <c r="FSH14" s="131"/>
      <c r="FSI14" s="131"/>
      <c r="FSJ14" s="131"/>
      <c r="FSK14" s="131"/>
      <c r="FSL14" s="131"/>
      <c r="FSM14" s="131"/>
      <c r="FSN14" s="131"/>
      <c r="FSO14" s="131"/>
      <c r="FSP14" s="131"/>
      <c r="FSQ14" s="131"/>
      <c r="FSR14" s="131"/>
      <c r="FSS14" s="131"/>
      <c r="FST14" s="131"/>
      <c r="FSU14" s="131"/>
      <c r="FSV14" s="131"/>
      <c r="FSW14" s="131"/>
      <c r="FSX14" s="131"/>
      <c r="FSY14" s="131"/>
      <c r="FSZ14" s="131"/>
      <c r="FTA14" s="131"/>
      <c r="FTB14" s="131"/>
      <c r="FTC14" s="131"/>
      <c r="FTD14" s="131"/>
      <c r="FTE14" s="131"/>
      <c r="FTF14" s="131"/>
      <c r="FTG14" s="131"/>
      <c r="FTH14" s="131"/>
      <c r="FTI14" s="131"/>
      <c r="FTJ14" s="131"/>
      <c r="FTK14" s="131"/>
      <c r="FTL14" s="131"/>
      <c r="FTM14" s="131"/>
      <c r="FTN14" s="131"/>
      <c r="FTO14" s="131"/>
      <c r="FTP14" s="131"/>
      <c r="FTQ14" s="131"/>
      <c r="FTR14" s="131"/>
      <c r="FTS14" s="131"/>
      <c r="FTT14" s="131"/>
      <c r="FTU14" s="131"/>
      <c r="FTV14" s="131"/>
      <c r="FTW14" s="131"/>
      <c r="FTX14" s="131"/>
      <c r="FTY14" s="131"/>
      <c r="FTZ14" s="131"/>
      <c r="FUA14" s="131"/>
      <c r="FUB14" s="131"/>
      <c r="FUC14" s="131"/>
      <c r="FUD14" s="131"/>
      <c r="FUE14" s="131"/>
      <c r="FUF14" s="131"/>
      <c r="FUG14" s="131"/>
      <c r="FUH14" s="131"/>
      <c r="FUI14" s="131"/>
      <c r="FUJ14" s="131"/>
      <c r="FUK14" s="131"/>
      <c r="FUL14" s="131"/>
      <c r="FUM14" s="131"/>
      <c r="FUN14" s="131"/>
      <c r="FUO14" s="131"/>
      <c r="FUP14" s="131"/>
      <c r="FUQ14" s="131"/>
      <c r="FUR14" s="131"/>
      <c r="FUS14" s="131"/>
      <c r="FUT14" s="131"/>
      <c r="FUU14" s="131"/>
      <c r="FUV14" s="131"/>
      <c r="FUW14" s="131"/>
      <c r="FUX14" s="131"/>
      <c r="FUY14" s="131"/>
      <c r="FUZ14" s="131"/>
      <c r="FVA14" s="131"/>
      <c r="FVB14" s="131"/>
      <c r="FVC14" s="131"/>
      <c r="FVD14" s="131"/>
      <c r="FVE14" s="131"/>
      <c r="FVF14" s="131"/>
      <c r="FVG14" s="131"/>
      <c r="FVH14" s="131"/>
      <c r="FVI14" s="131"/>
      <c r="FVJ14" s="131"/>
      <c r="FVK14" s="131"/>
      <c r="FVL14" s="131"/>
      <c r="FVM14" s="131"/>
      <c r="FVN14" s="131"/>
      <c r="FVO14" s="131"/>
      <c r="FVP14" s="131"/>
      <c r="FVQ14" s="131"/>
      <c r="FVR14" s="131"/>
      <c r="FVS14" s="131"/>
      <c r="FVT14" s="131"/>
      <c r="FVU14" s="131"/>
      <c r="FVV14" s="131"/>
      <c r="FVW14" s="131"/>
      <c r="FVX14" s="131"/>
      <c r="FVY14" s="131"/>
      <c r="FVZ14" s="131"/>
      <c r="FWA14" s="131"/>
      <c r="FWB14" s="131"/>
      <c r="FWC14" s="131"/>
      <c r="FWD14" s="131"/>
      <c r="FWE14" s="131"/>
      <c r="FWF14" s="131"/>
      <c r="FWG14" s="131"/>
      <c r="FWH14" s="131"/>
      <c r="FWI14" s="131"/>
      <c r="FWJ14" s="131"/>
      <c r="FWK14" s="131"/>
      <c r="FWL14" s="131"/>
      <c r="FWM14" s="131"/>
      <c r="FWN14" s="131"/>
      <c r="FWO14" s="131"/>
      <c r="FWP14" s="131"/>
      <c r="FWQ14" s="131"/>
      <c r="FWR14" s="131"/>
      <c r="FWS14" s="131"/>
      <c r="FWT14" s="131"/>
      <c r="FWU14" s="131"/>
      <c r="FWV14" s="131"/>
      <c r="FWW14" s="131"/>
      <c r="FWX14" s="131"/>
      <c r="FWY14" s="131"/>
      <c r="FWZ14" s="131"/>
      <c r="FXA14" s="131"/>
      <c r="FXB14" s="131"/>
      <c r="FXC14" s="131"/>
      <c r="FXD14" s="131"/>
      <c r="FXE14" s="131"/>
      <c r="FXF14" s="131"/>
      <c r="FXG14" s="131"/>
      <c r="FXH14" s="131"/>
      <c r="FXI14" s="131"/>
      <c r="FXJ14" s="131"/>
      <c r="FXK14" s="131"/>
      <c r="FXL14" s="131"/>
      <c r="FXM14" s="131"/>
      <c r="FXN14" s="131"/>
      <c r="FXO14" s="131"/>
      <c r="FXP14" s="131"/>
      <c r="FXQ14" s="131"/>
      <c r="FXR14" s="131"/>
      <c r="FXS14" s="131"/>
      <c r="FXT14" s="131"/>
      <c r="FXU14" s="131"/>
      <c r="FXV14" s="131"/>
      <c r="FXW14" s="131"/>
      <c r="FXX14" s="131"/>
      <c r="FXY14" s="131"/>
      <c r="FXZ14" s="131"/>
      <c r="FYA14" s="131"/>
      <c r="FYB14" s="131"/>
      <c r="FYC14" s="131"/>
      <c r="FYD14" s="131"/>
      <c r="FYE14" s="131"/>
      <c r="FYF14" s="131"/>
      <c r="FYG14" s="131"/>
      <c r="FYH14" s="131"/>
      <c r="FYI14" s="131"/>
      <c r="FYJ14" s="131"/>
      <c r="FYK14" s="131"/>
      <c r="FYL14" s="131"/>
      <c r="FYM14" s="131"/>
      <c r="FYN14" s="131"/>
      <c r="FYO14" s="131"/>
      <c r="FYP14" s="131"/>
      <c r="FYQ14" s="131"/>
      <c r="FYR14" s="131"/>
      <c r="FYS14" s="131"/>
      <c r="FYT14" s="131"/>
      <c r="FYU14" s="131"/>
      <c r="FYV14" s="131"/>
      <c r="FYW14" s="131"/>
      <c r="FYX14" s="131"/>
      <c r="FYY14" s="131"/>
      <c r="FYZ14" s="131"/>
      <c r="FZA14" s="131"/>
      <c r="FZB14" s="131"/>
      <c r="FZC14" s="131"/>
      <c r="FZD14" s="131"/>
      <c r="FZE14" s="131"/>
      <c r="FZF14" s="131"/>
      <c r="FZG14" s="131"/>
      <c r="FZH14" s="131"/>
      <c r="FZI14" s="131"/>
      <c r="FZJ14" s="131"/>
      <c r="FZK14" s="131"/>
      <c r="FZL14" s="131"/>
      <c r="FZM14" s="131"/>
      <c r="FZN14" s="131"/>
      <c r="FZO14" s="131"/>
      <c r="FZP14" s="131"/>
      <c r="FZQ14" s="131"/>
      <c r="FZR14" s="131"/>
      <c r="FZS14" s="131"/>
      <c r="FZT14" s="131"/>
      <c r="FZU14" s="131"/>
      <c r="FZV14" s="131"/>
      <c r="FZW14" s="131"/>
      <c r="FZX14" s="131"/>
      <c r="FZY14" s="131"/>
      <c r="FZZ14" s="131"/>
      <c r="GAA14" s="131"/>
      <c r="GAB14" s="131"/>
      <c r="GAC14" s="131"/>
      <c r="GAD14" s="131"/>
      <c r="GAE14" s="131"/>
      <c r="GAF14" s="131"/>
      <c r="GAG14" s="131"/>
      <c r="GAH14" s="131"/>
      <c r="GAI14" s="131"/>
      <c r="GAJ14" s="131"/>
      <c r="GAK14" s="131"/>
      <c r="GAL14" s="131"/>
      <c r="GAM14" s="131"/>
      <c r="GAN14" s="131"/>
      <c r="GAO14" s="131"/>
      <c r="GAP14" s="131"/>
      <c r="GAQ14" s="131"/>
      <c r="GAR14" s="131"/>
      <c r="GAS14" s="131"/>
      <c r="GAT14" s="131"/>
      <c r="GAU14" s="131"/>
      <c r="GAV14" s="131"/>
      <c r="GAW14" s="131"/>
      <c r="GAX14" s="131"/>
      <c r="GAY14" s="131"/>
      <c r="GAZ14" s="131"/>
      <c r="GBA14" s="131"/>
      <c r="GBB14" s="131"/>
      <c r="GBC14" s="131"/>
      <c r="GBD14" s="131"/>
      <c r="GBE14" s="131"/>
      <c r="GBF14" s="131"/>
      <c r="GBG14" s="131"/>
      <c r="GBH14" s="131"/>
      <c r="GBI14" s="131"/>
      <c r="GBJ14" s="131"/>
      <c r="GBK14" s="131"/>
      <c r="GBL14" s="131"/>
      <c r="GBM14" s="131"/>
      <c r="GBN14" s="131"/>
      <c r="GBO14" s="131"/>
      <c r="GBP14" s="131"/>
      <c r="GBQ14" s="131"/>
      <c r="GBR14" s="131"/>
      <c r="GBS14" s="131"/>
      <c r="GBT14" s="131"/>
      <c r="GBU14" s="131"/>
      <c r="GBV14" s="131"/>
      <c r="GBW14" s="131"/>
      <c r="GBX14" s="131"/>
      <c r="GBY14" s="131"/>
      <c r="GBZ14" s="131"/>
      <c r="GCA14" s="131"/>
      <c r="GCB14" s="131"/>
      <c r="GCC14" s="131"/>
      <c r="GCD14" s="131"/>
      <c r="GCE14" s="131"/>
      <c r="GCF14" s="131"/>
      <c r="GCG14" s="131"/>
      <c r="GCH14" s="131"/>
      <c r="GCI14" s="131"/>
      <c r="GCJ14" s="131"/>
      <c r="GCK14" s="131"/>
      <c r="GCL14" s="131"/>
      <c r="GCM14" s="131"/>
      <c r="GCN14" s="131"/>
      <c r="GCO14" s="131"/>
      <c r="GCP14" s="131"/>
      <c r="GCQ14" s="131"/>
      <c r="GCR14" s="131"/>
      <c r="GCS14" s="131"/>
      <c r="GCT14" s="131"/>
      <c r="GCU14" s="131"/>
      <c r="GCV14" s="131"/>
      <c r="GCW14" s="131"/>
      <c r="GCX14" s="131"/>
      <c r="GCY14" s="131"/>
      <c r="GCZ14" s="131"/>
      <c r="GDA14" s="131"/>
      <c r="GDB14" s="131"/>
      <c r="GDC14" s="131"/>
      <c r="GDD14" s="131"/>
      <c r="GDE14" s="131"/>
      <c r="GDF14" s="131"/>
      <c r="GDG14" s="131"/>
      <c r="GDH14" s="131"/>
      <c r="GDI14" s="131"/>
      <c r="GDJ14" s="131"/>
      <c r="GDK14" s="131"/>
      <c r="GDL14" s="131"/>
      <c r="GDM14" s="131"/>
      <c r="GDN14" s="131"/>
      <c r="GDO14" s="131"/>
      <c r="GDP14" s="131"/>
      <c r="GDQ14" s="131"/>
      <c r="GDR14" s="131"/>
      <c r="GDS14" s="131"/>
      <c r="GDT14" s="131"/>
      <c r="GDU14" s="131"/>
      <c r="GDV14" s="131"/>
      <c r="GDW14" s="131"/>
      <c r="GDX14" s="131"/>
      <c r="GDY14" s="131"/>
      <c r="GDZ14" s="131"/>
      <c r="GEA14" s="131"/>
      <c r="GEB14" s="131"/>
      <c r="GEC14" s="131"/>
      <c r="GED14" s="131"/>
      <c r="GEE14" s="131"/>
      <c r="GEF14" s="131"/>
      <c r="GEG14" s="131"/>
      <c r="GEH14" s="131"/>
      <c r="GEI14" s="131"/>
      <c r="GEJ14" s="131"/>
      <c r="GEK14" s="131"/>
      <c r="GEL14" s="131"/>
      <c r="GEM14" s="131"/>
      <c r="GEN14" s="131"/>
      <c r="GEO14" s="131"/>
      <c r="GEP14" s="131"/>
      <c r="GEQ14" s="131"/>
      <c r="GER14" s="131"/>
      <c r="GES14" s="131"/>
      <c r="GET14" s="131"/>
      <c r="GEU14" s="131"/>
      <c r="GEV14" s="131"/>
      <c r="GEW14" s="131"/>
      <c r="GEX14" s="131"/>
      <c r="GEY14" s="131"/>
      <c r="GEZ14" s="131"/>
      <c r="GFA14" s="131"/>
      <c r="GFB14" s="131"/>
      <c r="GFC14" s="131"/>
      <c r="GFD14" s="131"/>
      <c r="GFE14" s="131"/>
      <c r="GFF14" s="131"/>
      <c r="GFG14" s="131"/>
      <c r="GFH14" s="131"/>
      <c r="GFI14" s="131"/>
      <c r="GFJ14" s="131"/>
      <c r="GFK14" s="131"/>
      <c r="GFL14" s="131"/>
      <c r="GFM14" s="131"/>
      <c r="GFN14" s="131"/>
      <c r="GFO14" s="131"/>
      <c r="GFP14" s="131"/>
      <c r="GFQ14" s="131"/>
      <c r="GFR14" s="131"/>
      <c r="GFS14" s="131"/>
      <c r="GFT14" s="131"/>
      <c r="GFU14" s="131"/>
      <c r="GFV14" s="131"/>
      <c r="GFW14" s="131"/>
      <c r="GFX14" s="131"/>
      <c r="GFY14" s="131"/>
      <c r="GFZ14" s="131"/>
      <c r="GGA14" s="131"/>
      <c r="GGB14" s="131"/>
      <c r="GGC14" s="131"/>
      <c r="GGD14" s="131"/>
      <c r="GGE14" s="131"/>
      <c r="GGF14" s="131"/>
      <c r="GGG14" s="131"/>
      <c r="GGH14" s="131"/>
      <c r="GGI14" s="131"/>
      <c r="GGJ14" s="131"/>
      <c r="GGK14" s="131"/>
      <c r="GGL14" s="131"/>
      <c r="GGM14" s="131"/>
      <c r="GGN14" s="131"/>
      <c r="GGO14" s="131"/>
      <c r="GGP14" s="131"/>
      <c r="GGQ14" s="131"/>
      <c r="GGR14" s="131"/>
      <c r="GGS14" s="131"/>
      <c r="GGT14" s="131"/>
      <c r="GGU14" s="131"/>
      <c r="GGV14" s="131"/>
      <c r="GGW14" s="131"/>
      <c r="GGX14" s="131"/>
      <c r="GGY14" s="131"/>
      <c r="GGZ14" s="131"/>
      <c r="GHA14" s="131"/>
      <c r="GHB14" s="131"/>
      <c r="GHC14" s="131"/>
      <c r="GHD14" s="131"/>
      <c r="GHE14" s="131"/>
      <c r="GHF14" s="131"/>
      <c r="GHG14" s="131"/>
      <c r="GHH14" s="131"/>
      <c r="GHI14" s="131"/>
      <c r="GHJ14" s="131"/>
      <c r="GHK14" s="131"/>
      <c r="GHL14" s="131"/>
      <c r="GHM14" s="131"/>
      <c r="GHN14" s="131"/>
      <c r="GHO14" s="131"/>
      <c r="GHP14" s="131"/>
      <c r="GHQ14" s="131"/>
      <c r="GHR14" s="131"/>
      <c r="GHS14" s="131"/>
      <c r="GHT14" s="131"/>
      <c r="GHU14" s="131"/>
      <c r="GHV14" s="131"/>
      <c r="GHW14" s="131"/>
      <c r="GHX14" s="131"/>
      <c r="GHY14" s="131"/>
      <c r="GHZ14" s="131"/>
      <c r="GIA14" s="131"/>
      <c r="GIB14" s="131"/>
      <c r="GIC14" s="131"/>
      <c r="GID14" s="131"/>
      <c r="GIE14" s="131"/>
      <c r="GIF14" s="131"/>
      <c r="GIG14" s="131"/>
      <c r="GIH14" s="131"/>
      <c r="GII14" s="131"/>
      <c r="GIJ14" s="131"/>
      <c r="GIK14" s="131"/>
      <c r="GIL14" s="131"/>
      <c r="GIM14" s="131"/>
      <c r="GIN14" s="131"/>
      <c r="GIO14" s="131"/>
      <c r="GIP14" s="131"/>
      <c r="GIQ14" s="131"/>
      <c r="GIR14" s="131"/>
      <c r="GIS14" s="131"/>
      <c r="GIT14" s="131"/>
      <c r="GIU14" s="131"/>
      <c r="GIV14" s="131"/>
      <c r="GIW14" s="131"/>
      <c r="GIX14" s="131"/>
      <c r="GIY14" s="131"/>
      <c r="GIZ14" s="131"/>
      <c r="GJA14" s="131"/>
      <c r="GJB14" s="131"/>
      <c r="GJC14" s="131"/>
      <c r="GJD14" s="131"/>
      <c r="GJE14" s="131"/>
      <c r="GJF14" s="131"/>
      <c r="GJG14" s="131"/>
      <c r="GJH14" s="131"/>
      <c r="GJI14" s="131"/>
      <c r="GJJ14" s="131"/>
      <c r="GJK14" s="131"/>
      <c r="GJL14" s="131"/>
      <c r="GJM14" s="131"/>
      <c r="GJN14" s="131"/>
      <c r="GJO14" s="131"/>
      <c r="GJP14" s="131"/>
      <c r="GJQ14" s="131"/>
      <c r="GJR14" s="131"/>
      <c r="GJS14" s="131"/>
      <c r="GJT14" s="131"/>
      <c r="GJU14" s="131"/>
      <c r="GJV14" s="131"/>
      <c r="GJW14" s="131"/>
      <c r="GJX14" s="131"/>
      <c r="GJY14" s="131"/>
      <c r="GJZ14" s="131"/>
      <c r="GKA14" s="131"/>
      <c r="GKB14" s="131"/>
      <c r="GKC14" s="131"/>
      <c r="GKD14" s="131"/>
      <c r="GKE14" s="131"/>
      <c r="GKF14" s="131"/>
      <c r="GKG14" s="131"/>
      <c r="GKH14" s="131"/>
      <c r="GKI14" s="131"/>
      <c r="GKJ14" s="131"/>
      <c r="GKK14" s="131"/>
      <c r="GKL14" s="131"/>
      <c r="GKM14" s="131"/>
      <c r="GKN14" s="131"/>
      <c r="GKO14" s="131"/>
      <c r="GKP14" s="131"/>
      <c r="GKQ14" s="131"/>
      <c r="GKR14" s="131"/>
      <c r="GKS14" s="131"/>
      <c r="GKT14" s="131"/>
      <c r="GKU14" s="131"/>
      <c r="GKV14" s="131"/>
      <c r="GKW14" s="131"/>
      <c r="GKX14" s="131"/>
      <c r="GKY14" s="131"/>
      <c r="GKZ14" s="131"/>
      <c r="GLA14" s="131"/>
      <c r="GLB14" s="131"/>
      <c r="GLC14" s="131"/>
      <c r="GLD14" s="131"/>
      <c r="GLE14" s="131"/>
      <c r="GLF14" s="131"/>
      <c r="GLG14" s="131"/>
      <c r="GLH14" s="131"/>
      <c r="GLI14" s="131"/>
      <c r="GLJ14" s="131"/>
      <c r="GLK14" s="131"/>
      <c r="GLL14" s="131"/>
      <c r="GLM14" s="131"/>
      <c r="GLN14" s="131"/>
      <c r="GLO14" s="131"/>
      <c r="GLP14" s="131"/>
      <c r="GLQ14" s="131"/>
      <c r="GLR14" s="131"/>
      <c r="GLS14" s="131"/>
      <c r="GLT14" s="131"/>
      <c r="GLU14" s="131"/>
      <c r="GLV14" s="131"/>
      <c r="GLW14" s="131"/>
      <c r="GLX14" s="131"/>
      <c r="GLY14" s="131"/>
      <c r="GLZ14" s="131"/>
      <c r="GMA14" s="131"/>
      <c r="GMB14" s="131"/>
      <c r="GMC14" s="131"/>
      <c r="GMD14" s="131"/>
      <c r="GME14" s="131"/>
      <c r="GMF14" s="131"/>
      <c r="GMG14" s="131"/>
      <c r="GMH14" s="131"/>
      <c r="GMI14" s="131"/>
      <c r="GMJ14" s="131"/>
      <c r="GMK14" s="131"/>
      <c r="GML14" s="131"/>
      <c r="GMM14" s="131"/>
      <c r="GMN14" s="131"/>
      <c r="GMO14" s="131"/>
      <c r="GMP14" s="131"/>
      <c r="GMQ14" s="131"/>
      <c r="GMR14" s="131"/>
      <c r="GMS14" s="131"/>
      <c r="GMT14" s="131"/>
      <c r="GMU14" s="131"/>
      <c r="GMV14" s="131"/>
      <c r="GMW14" s="131"/>
      <c r="GMX14" s="131"/>
      <c r="GMY14" s="131"/>
      <c r="GMZ14" s="131"/>
      <c r="GNA14" s="131"/>
      <c r="GNB14" s="131"/>
      <c r="GNC14" s="131"/>
      <c r="GND14" s="131"/>
      <c r="GNE14" s="131"/>
      <c r="GNF14" s="131"/>
      <c r="GNG14" s="131"/>
      <c r="GNH14" s="131"/>
      <c r="GNI14" s="131"/>
      <c r="GNJ14" s="131"/>
      <c r="GNK14" s="131"/>
      <c r="GNL14" s="131"/>
      <c r="GNM14" s="131"/>
      <c r="GNN14" s="131"/>
      <c r="GNO14" s="131"/>
      <c r="GNP14" s="131"/>
      <c r="GNQ14" s="131"/>
      <c r="GNR14" s="131"/>
      <c r="GNS14" s="131"/>
      <c r="GNT14" s="131"/>
      <c r="GNU14" s="131"/>
      <c r="GNV14" s="131"/>
      <c r="GNW14" s="131"/>
      <c r="GNX14" s="131"/>
      <c r="GNY14" s="131"/>
      <c r="GNZ14" s="131"/>
      <c r="GOA14" s="131"/>
      <c r="GOB14" s="131"/>
      <c r="GOC14" s="131"/>
      <c r="GOD14" s="131"/>
      <c r="GOE14" s="131"/>
      <c r="GOF14" s="131"/>
      <c r="GOG14" s="131"/>
      <c r="GOH14" s="131"/>
      <c r="GOI14" s="131"/>
      <c r="GOJ14" s="131"/>
      <c r="GOK14" s="131"/>
      <c r="GOL14" s="131"/>
      <c r="GOM14" s="131"/>
      <c r="GON14" s="131"/>
      <c r="GOO14" s="131"/>
      <c r="GOP14" s="131"/>
      <c r="GOQ14" s="131"/>
      <c r="GOR14" s="131"/>
      <c r="GOS14" s="131"/>
      <c r="GOT14" s="131"/>
      <c r="GOU14" s="131"/>
      <c r="GOV14" s="131"/>
      <c r="GOW14" s="131"/>
      <c r="GOX14" s="131"/>
      <c r="GOY14" s="131"/>
      <c r="GOZ14" s="131"/>
      <c r="GPA14" s="131"/>
      <c r="GPB14" s="131"/>
      <c r="GPC14" s="131"/>
      <c r="GPD14" s="131"/>
      <c r="GPE14" s="131"/>
      <c r="GPF14" s="131"/>
      <c r="GPG14" s="131"/>
      <c r="GPH14" s="131"/>
      <c r="GPI14" s="131"/>
      <c r="GPJ14" s="131"/>
      <c r="GPK14" s="131"/>
      <c r="GPL14" s="131"/>
      <c r="GPM14" s="131"/>
      <c r="GPN14" s="131"/>
      <c r="GPO14" s="131"/>
      <c r="GPP14" s="131"/>
      <c r="GPQ14" s="131"/>
      <c r="GPR14" s="131"/>
      <c r="GPS14" s="131"/>
      <c r="GPT14" s="131"/>
      <c r="GPU14" s="131"/>
      <c r="GPV14" s="131"/>
      <c r="GPW14" s="131"/>
      <c r="GPX14" s="131"/>
      <c r="GPY14" s="131"/>
      <c r="GPZ14" s="131"/>
      <c r="GQA14" s="131"/>
      <c r="GQB14" s="131"/>
      <c r="GQC14" s="131"/>
      <c r="GQD14" s="131"/>
      <c r="GQE14" s="131"/>
      <c r="GQF14" s="131"/>
      <c r="GQG14" s="131"/>
      <c r="GQH14" s="131"/>
      <c r="GQI14" s="131"/>
      <c r="GQJ14" s="131"/>
      <c r="GQK14" s="131"/>
      <c r="GQL14" s="131"/>
      <c r="GQM14" s="131"/>
      <c r="GQN14" s="131"/>
      <c r="GQO14" s="131"/>
      <c r="GQP14" s="131"/>
      <c r="GQQ14" s="131"/>
      <c r="GQR14" s="131"/>
      <c r="GQS14" s="131"/>
      <c r="GQT14" s="131"/>
      <c r="GQU14" s="131"/>
      <c r="GQV14" s="131"/>
      <c r="GQW14" s="131"/>
      <c r="GQX14" s="131"/>
      <c r="GQY14" s="131"/>
      <c r="GQZ14" s="131"/>
      <c r="GRA14" s="131"/>
      <c r="GRB14" s="131"/>
      <c r="GRC14" s="131"/>
      <c r="GRD14" s="131"/>
      <c r="GRE14" s="131"/>
      <c r="GRF14" s="131"/>
      <c r="GRG14" s="131"/>
      <c r="GRH14" s="131"/>
      <c r="GRI14" s="131"/>
      <c r="GRJ14" s="131"/>
      <c r="GRK14" s="131"/>
      <c r="GRL14" s="131"/>
      <c r="GRM14" s="131"/>
      <c r="GRN14" s="131"/>
      <c r="GRO14" s="131"/>
      <c r="GRP14" s="131"/>
      <c r="GRQ14" s="131"/>
      <c r="GRR14" s="131"/>
      <c r="GRS14" s="131"/>
      <c r="GRT14" s="131"/>
      <c r="GRU14" s="131"/>
      <c r="GRV14" s="131"/>
      <c r="GRW14" s="131"/>
      <c r="GRX14" s="131"/>
      <c r="GRY14" s="131"/>
      <c r="GRZ14" s="131"/>
      <c r="GSA14" s="131"/>
      <c r="GSB14" s="131"/>
      <c r="GSC14" s="131"/>
      <c r="GSD14" s="131"/>
      <c r="GSE14" s="131"/>
      <c r="GSF14" s="131"/>
      <c r="GSG14" s="131"/>
      <c r="GSH14" s="131"/>
      <c r="GSI14" s="131"/>
      <c r="GSJ14" s="131"/>
      <c r="GSK14" s="131"/>
      <c r="GSL14" s="131"/>
      <c r="GSM14" s="131"/>
      <c r="GSN14" s="131"/>
      <c r="GSO14" s="131"/>
      <c r="GSP14" s="131"/>
      <c r="GSQ14" s="131"/>
      <c r="GSR14" s="131"/>
      <c r="GSS14" s="131"/>
      <c r="GST14" s="131"/>
      <c r="GSU14" s="131"/>
      <c r="GSV14" s="131"/>
      <c r="GSW14" s="131"/>
      <c r="GSX14" s="131"/>
      <c r="GSY14" s="131"/>
      <c r="GSZ14" s="131"/>
      <c r="GTA14" s="131"/>
      <c r="GTB14" s="131"/>
      <c r="GTC14" s="131"/>
      <c r="GTD14" s="131"/>
      <c r="GTE14" s="131"/>
      <c r="GTF14" s="131"/>
      <c r="GTG14" s="131"/>
      <c r="GTH14" s="131"/>
      <c r="GTI14" s="131"/>
      <c r="GTJ14" s="131"/>
      <c r="GTK14" s="131"/>
      <c r="GTL14" s="131"/>
      <c r="GTM14" s="131"/>
      <c r="GTN14" s="131"/>
      <c r="GTO14" s="131"/>
      <c r="GTP14" s="131"/>
      <c r="GTQ14" s="131"/>
      <c r="GTR14" s="131"/>
      <c r="GTS14" s="131"/>
      <c r="GTT14" s="131"/>
      <c r="GTU14" s="131"/>
      <c r="GTV14" s="131"/>
      <c r="GTW14" s="131"/>
      <c r="GTX14" s="131"/>
      <c r="GTY14" s="131"/>
      <c r="GTZ14" s="131"/>
      <c r="GUA14" s="131"/>
      <c r="GUB14" s="131"/>
      <c r="GUC14" s="131"/>
      <c r="GUD14" s="131"/>
      <c r="GUE14" s="131"/>
      <c r="GUF14" s="131"/>
      <c r="GUG14" s="131"/>
      <c r="GUH14" s="131"/>
      <c r="GUI14" s="131"/>
      <c r="GUJ14" s="131"/>
      <c r="GUK14" s="131"/>
      <c r="GUL14" s="131"/>
      <c r="GUM14" s="131"/>
      <c r="GUN14" s="131"/>
      <c r="GUO14" s="131"/>
      <c r="GUP14" s="131"/>
      <c r="GUQ14" s="131"/>
      <c r="GUR14" s="131"/>
      <c r="GUS14" s="131"/>
      <c r="GUT14" s="131"/>
      <c r="GUU14" s="131"/>
      <c r="GUV14" s="131"/>
      <c r="GUW14" s="131"/>
      <c r="GUX14" s="131"/>
      <c r="GUY14" s="131"/>
      <c r="GUZ14" s="131"/>
      <c r="GVA14" s="131"/>
      <c r="GVB14" s="131"/>
      <c r="GVC14" s="131"/>
      <c r="GVD14" s="131"/>
      <c r="GVE14" s="131"/>
      <c r="GVF14" s="131"/>
      <c r="GVG14" s="131"/>
      <c r="GVH14" s="131"/>
      <c r="GVI14" s="131"/>
      <c r="GVJ14" s="131"/>
      <c r="GVK14" s="131"/>
      <c r="GVL14" s="131"/>
      <c r="GVM14" s="131"/>
      <c r="GVN14" s="131"/>
      <c r="GVO14" s="131"/>
      <c r="GVP14" s="131"/>
      <c r="GVQ14" s="131"/>
      <c r="GVR14" s="131"/>
      <c r="GVS14" s="131"/>
      <c r="GVT14" s="131"/>
      <c r="GVU14" s="131"/>
      <c r="GVV14" s="131"/>
      <c r="GVW14" s="131"/>
      <c r="GVX14" s="131"/>
      <c r="GVY14" s="131"/>
      <c r="GVZ14" s="131"/>
      <c r="GWA14" s="131"/>
      <c r="GWB14" s="131"/>
      <c r="GWC14" s="131"/>
      <c r="GWD14" s="131"/>
      <c r="GWE14" s="131"/>
      <c r="GWF14" s="131"/>
      <c r="GWG14" s="131"/>
      <c r="GWH14" s="131"/>
      <c r="GWI14" s="131"/>
      <c r="GWJ14" s="131"/>
      <c r="GWK14" s="131"/>
      <c r="GWL14" s="131"/>
      <c r="GWM14" s="131"/>
      <c r="GWN14" s="131"/>
      <c r="GWO14" s="131"/>
      <c r="GWP14" s="131"/>
      <c r="GWQ14" s="131"/>
      <c r="GWR14" s="131"/>
      <c r="GWS14" s="131"/>
      <c r="GWT14" s="131"/>
      <c r="GWU14" s="131"/>
      <c r="GWV14" s="131"/>
      <c r="GWW14" s="131"/>
      <c r="GWX14" s="131"/>
      <c r="GWY14" s="131"/>
      <c r="GWZ14" s="131"/>
      <c r="GXA14" s="131"/>
      <c r="GXB14" s="131"/>
      <c r="GXC14" s="131"/>
      <c r="GXD14" s="131"/>
      <c r="GXE14" s="131"/>
      <c r="GXF14" s="131"/>
      <c r="GXG14" s="131"/>
      <c r="GXH14" s="131"/>
      <c r="GXI14" s="131"/>
      <c r="GXJ14" s="131"/>
      <c r="GXK14" s="131"/>
      <c r="GXL14" s="131"/>
      <c r="GXM14" s="131"/>
      <c r="GXN14" s="131"/>
      <c r="GXO14" s="131"/>
      <c r="GXP14" s="131"/>
      <c r="GXQ14" s="131"/>
      <c r="GXR14" s="131"/>
      <c r="GXS14" s="131"/>
      <c r="GXT14" s="131"/>
      <c r="GXU14" s="131"/>
      <c r="GXV14" s="131"/>
      <c r="GXW14" s="131"/>
      <c r="GXX14" s="131"/>
      <c r="GXY14" s="131"/>
      <c r="GXZ14" s="131"/>
      <c r="GYA14" s="131"/>
      <c r="GYB14" s="131"/>
      <c r="GYC14" s="131"/>
      <c r="GYD14" s="131"/>
      <c r="GYE14" s="131"/>
      <c r="GYF14" s="131"/>
      <c r="GYG14" s="131"/>
      <c r="GYH14" s="131"/>
      <c r="GYI14" s="131"/>
      <c r="GYJ14" s="131"/>
      <c r="GYK14" s="131"/>
      <c r="GYL14" s="131"/>
      <c r="GYM14" s="131"/>
      <c r="GYN14" s="131"/>
      <c r="GYO14" s="131"/>
      <c r="GYP14" s="131"/>
      <c r="GYQ14" s="131"/>
      <c r="GYR14" s="131"/>
      <c r="GYS14" s="131"/>
      <c r="GYT14" s="131"/>
      <c r="GYU14" s="131"/>
      <c r="GYV14" s="131"/>
      <c r="GYW14" s="131"/>
      <c r="GYX14" s="131"/>
      <c r="GYY14" s="131"/>
      <c r="GYZ14" s="131"/>
      <c r="GZA14" s="131"/>
      <c r="GZB14" s="131"/>
      <c r="GZC14" s="131"/>
      <c r="GZD14" s="131"/>
      <c r="GZE14" s="131"/>
      <c r="GZF14" s="131"/>
      <c r="GZG14" s="131"/>
      <c r="GZH14" s="131"/>
      <c r="GZI14" s="131"/>
      <c r="GZJ14" s="131"/>
      <c r="GZK14" s="131"/>
      <c r="GZL14" s="131"/>
      <c r="GZM14" s="131"/>
      <c r="GZN14" s="131"/>
      <c r="GZO14" s="131"/>
      <c r="GZP14" s="131"/>
      <c r="GZQ14" s="131"/>
      <c r="GZR14" s="131"/>
      <c r="GZS14" s="131"/>
      <c r="GZT14" s="131"/>
      <c r="GZU14" s="131"/>
      <c r="GZV14" s="131"/>
      <c r="GZW14" s="131"/>
      <c r="GZX14" s="131"/>
      <c r="GZY14" s="131"/>
      <c r="GZZ14" s="131"/>
      <c r="HAA14" s="131"/>
      <c r="HAB14" s="131"/>
      <c r="HAC14" s="131"/>
      <c r="HAD14" s="131"/>
      <c r="HAE14" s="131"/>
      <c r="HAF14" s="131"/>
      <c r="HAG14" s="131"/>
      <c r="HAH14" s="131"/>
      <c r="HAI14" s="131"/>
      <c r="HAJ14" s="131"/>
      <c r="HAK14" s="131"/>
      <c r="HAL14" s="131"/>
      <c r="HAM14" s="131"/>
      <c r="HAN14" s="131"/>
      <c r="HAO14" s="131"/>
      <c r="HAP14" s="131"/>
      <c r="HAQ14" s="131"/>
      <c r="HAR14" s="131"/>
      <c r="HAS14" s="131"/>
      <c r="HAT14" s="131"/>
      <c r="HAU14" s="131"/>
      <c r="HAV14" s="131"/>
      <c r="HAW14" s="131"/>
      <c r="HAX14" s="131"/>
      <c r="HAY14" s="131"/>
      <c r="HAZ14" s="131"/>
      <c r="HBA14" s="131"/>
      <c r="HBB14" s="131"/>
      <c r="HBC14" s="131"/>
      <c r="HBD14" s="131"/>
      <c r="HBE14" s="131"/>
      <c r="HBF14" s="131"/>
      <c r="HBG14" s="131"/>
      <c r="HBH14" s="131"/>
      <c r="HBI14" s="131"/>
      <c r="HBJ14" s="131"/>
      <c r="HBK14" s="131"/>
      <c r="HBL14" s="131"/>
      <c r="HBM14" s="131"/>
      <c r="HBN14" s="131"/>
      <c r="HBO14" s="131"/>
      <c r="HBP14" s="131"/>
      <c r="HBQ14" s="131"/>
      <c r="HBR14" s="131"/>
      <c r="HBS14" s="131"/>
      <c r="HBT14" s="131"/>
      <c r="HBU14" s="131"/>
      <c r="HBV14" s="131"/>
      <c r="HBW14" s="131"/>
      <c r="HBX14" s="131"/>
      <c r="HBY14" s="131"/>
      <c r="HBZ14" s="131"/>
      <c r="HCA14" s="131"/>
      <c r="HCB14" s="131"/>
      <c r="HCC14" s="131"/>
      <c r="HCD14" s="131"/>
      <c r="HCE14" s="131"/>
      <c r="HCF14" s="131"/>
      <c r="HCG14" s="131"/>
      <c r="HCH14" s="131"/>
      <c r="HCI14" s="131"/>
      <c r="HCJ14" s="131"/>
      <c r="HCK14" s="131"/>
      <c r="HCL14" s="131"/>
      <c r="HCM14" s="131"/>
      <c r="HCN14" s="131"/>
      <c r="HCO14" s="131"/>
      <c r="HCP14" s="131"/>
      <c r="HCQ14" s="131"/>
      <c r="HCR14" s="131"/>
      <c r="HCS14" s="131"/>
      <c r="HCT14" s="131"/>
      <c r="HCU14" s="131"/>
      <c r="HCV14" s="131"/>
      <c r="HCW14" s="131"/>
      <c r="HCX14" s="131"/>
      <c r="HCY14" s="131"/>
      <c r="HCZ14" s="131"/>
      <c r="HDA14" s="131"/>
      <c r="HDB14" s="131"/>
      <c r="HDC14" s="131"/>
      <c r="HDD14" s="131"/>
      <c r="HDE14" s="131"/>
      <c r="HDF14" s="131"/>
      <c r="HDG14" s="131"/>
      <c r="HDH14" s="131"/>
      <c r="HDI14" s="131"/>
      <c r="HDJ14" s="131"/>
      <c r="HDK14" s="131"/>
      <c r="HDL14" s="131"/>
      <c r="HDM14" s="131"/>
      <c r="HDN14" s="131"/>
      <c r="HDO14" s="131"/>
      <c r="HDP14" s="131"/>
      <c r="HDQ14" s="131"/>
      <c r="HDR14" s="131"/>
      <c r="HDS14" s="131"/>
      <c r="HDT14" s="131"/>
      <c r="HDU14" s="131"/>
      <c r="HDV14" s="131"/>
      <c r="HDW14" s="131"/>
      <c r="HDX14" s="131"/>
      <c r="HDY14" s="131"/>
      <c r="HDZ14" s="131"/>
      <c r="HEA14" s="131"/>
      <c r="HEB14" s="131"/>
      <c r="HEC14" s="131"/>
      <c r="HED14" s="131"/>
      <c r="HEE14" s="131"/>
      <c r="HEF14" s="131"/>
      <c r="HEG14" s="131"/>
      <c r="HEH14" s="131"/>
      <c r="HEI14" s="131"/>
      <c r="HEJ14" s="131"/>
      <c r="HEK14" s="131"/>
      <c r="HEL14" s="131"/>
      <c r="HEM14" s="131"/>
      <c r="HEN14" s="131"/>
      <c r="HEO14" s="131"/>
      <c r="HEP14" s="131"/>
      <c r="HEQ14" s="131"/>
      <c r="HER14" s="131"/>
      <c r="HES14" s="131"/>
      <c r="HET14" s="131"/>
      <c r="HEU14" s="131"/>
      <c r="HEV14" s="131"/>
      <c r="HEW14" s="131"/>
      <c r="HEX14" s="131"/>
      <c r="HEY14" s="131"/>
      <c r="HEZ14" s="131"/>
      <c r="HFA14" s="131"/>
      <c r="HFB14" s="131"/>
      <c r="HFC14" s="131"/>
      <c r="HFD14" s="131"/>
      <c r="HFE14" s="131"/>
      <c r="HFF14" s="131"/>
      <c r="HFG14" s="131"/>
      <c r="HFH14" s="131"/>
      <c r="HFI14" s="131"/>
      <c r="HFJ14" s="131"/>
      <c r="HFK14" s="131"/>
      <c r="HFL14" s="131"/>
      <c r="HFM14" s="131"/>
      <c r="HFN14" s="131"/>
      <c r="HFO14" s="131"/>
      <c r="HFP14" s="131"/>
      <c r="HFQ14" s="131"/>
      <c r="HFR14" s="131"/>
      <c r="HFS14" s="131"/>
      <c r="HFT14" s="131"/>
      <c r="HFU14" s="131"/>
      <c r="HFV14" s="131"/>
      <c r="HFW14" s="131"/>
      <c r="HFX14" s="131"/>
      <c r="HFY14" s="131"/>
      <c r="HFZ14" s="131"/>
      <c r="HGA14" s="131"/>
      <c r="HGB14" s="131"/>
      <c r="HGC14" s="131"/>
      <c r="HGD14" s="131"/>
      <c r="HGE14" s="131"/>
      <c r="HGF14" s="131"/>
      <c r="HGG14" s="131"/>
      <c r="HGH14" s="131"/>
      <c r="HGI14" s="131"/>
      <c r="HGJ14" s="131"/>
      <c r="HGK14" s="131"/>
      <c r="HGL14" s="131"/>
      <c r="HGM14" s="131"/>
      <c r="HGN14" s="131"/>
      <c r="HGO14" s="131"/>
      <c r="HGP14" s="131"/>
      <c r="HGQ14" s="131"/>
      <c r="HGR14" s="131"/>
      <c r="HGS14" s="131"/>
      <c r="HGT14" s="131"/>
      <c r="HGU14" s="131"/>
      <c r="HGV14" s="131"/>
      <c r="HGW14" s="131"/>
      <c r="HGX14" s="131"/>
      <c r="HGY14" s="131"/>
      <c r="HGZ14" s="131"/>
      <c r="HHA14" s="131"/>
      <c r="HHB14" s="131"/>
      <c r="HHC14" s="131"/>
      <c r="HHD14" s="131"/>
      <c r="HHE14" s="131"/>
      <c r="HHF14" s="131"/>
      <c r="HHG14" s="131"/>
      <c r="HHH14" s="131"/>
      <c r="HHI14" s="131"/>
      <c r="HHJ14" s="131"/>
      <c r="HHK14" s="131"/>
      <c r="HHL14" s="131"/>
      <c r="HHM14" s="131"/>
      <c r="HHN14" s="131"/>
      <c r="HHO14" s="131"/>
      <c r="HHP14" s="131"/>
      <c r="HHQ14" s="131"/>
      <c r="HHR14" s="131"/>
      <c r="HHS14" s="131"/>
      <c r="HHT14" s="131"/>
      <c r="HHU14" s="131"/>
      <c r="HHV14" s="131"/>
      <c r="HHW14" s="131"/>
      <c r="HHX14" s="131"/>
      <c r="HHY14" s="131"/>
      <c r="HHZ14" s="131"/>
      <c r="HIA14" s="131"/>
      <c r="HIB14" s="131"/>
      <c r="HIC14" s="131"/>
      <c r="HID14" s="131"/>
      <c r="HIE14" s="131"/>
      <c r="HIF14" s="131"/>
      <c r="HIG14" s="131"/>
      <c r="HIH14" s="131"/>
      <c r="HII14" s="131"/>
      <c r="HIJ14" s="131"/>
      <c r="HIK14" s="131"/>
      <c r="HIL14" s="131"/>
      <c r="HIM14" s="131"/>
      <c r="HIN14" s="131"/>
      <c r="HIO14" s="131"/>
      <c r="HIP14" s="131"/>
      <c r="HIQ14" s="131"/>
      <c r="HIR14" s="131"/>
      <c r="HIS14" s="131"/>
      <c r="HIT14" s="131"/>
      <c r="HIU14" s="131"/>
      <c r="HIV14" s="131"/>
      <c r="HIW14" s="131"/>
      <c r="HIX14" s="131"/>
      <c r="HIY14" s="131"/>
      <c r="HIZ14" s="131"/>
      <c r="HJA14" s="131"/>
      <c r="HJB14" s="131"/>
      <c r="HJC14" s="131"/>
      <c r="HJD14" s="131"/>
      <c r="HJE14" s="131"/>
      <c r="HJF14" s="131"/>
      <c r="HJG14" s="131"/>
      <c r="HJH14" s="131"/>
      <c r="HJI14" s="131"/>
      <c r="HJJ14" s="131"/>
      <c r="HJK14" s="131"/>
      <c r="HJL14" s="131"/>
      <c r="HJM14" s="131"/>
      <c r="HJN14" s="131"/>
      <c r="HJO14" s="131"/>
      <c r="HJP14" s="131"/>
      <c r="HJQ14" s="131"/>
      <c r="HJR14" s="131"/>
      <c r="HJS14" s="131"/>
      <c r="HJT14" s="131"/>
      <c r="HJU14" s="131"/>
      <c r="HJV14" s="131"/>
      <c r="HJW14" s="131"/>
      <c r="HJX14" s="131"/>
      <c r="HJY14" s="131"/>
      <c r="HJZ14" s="131"/>
      <c r="HKA14" s="131"/>
      <c r="HKB14" s="131"/>
      <c r="HKC14" s="131"/>
      <c r="HKD14" s="131"/>
      <c r="HKE14" s="131"/>
      <c r="HKF14" s="131"/>
      <c r="HKG14" s="131"/>
      <c r="HKH14" s="131"/>
      <c r="HKI14" s="131"/>
      <c r="HKJ14" s="131"/>
      <c r="HKK14" s="131"/>
      <c r="HKL14" s="131"/>
      <c r="HKM14" s="131"/>
      <c r="HKN14" s="131"/>
      <c r="HKO14" s="131"/>
      <c r="HKP14" s="131"/>
      <c r="HKQ14" s="131"/>
      <c r="HKR14" s="131"/>
      <c r="HKS14" s="131"/>
      <c r="HKT14" s="131"/>
      <c r="HKU14" s="131"/>
      <c r="HKV14" s="131"/>
      <c r="HKW14" s="131"/>
      <c r="HKX14" s="131"/>
      <c r="HKY14" s="131"/>
      <c r="HKZ14" s="131"/>
      <c r="HLA14" s="131"/>
      <c r="HLB14" s="131"/>
      <c r="HLC14" s="131"/>
      <c r="HLD14" s="131"/>
      <c r="HLE14" s="131"/>
      <c r="HLF14" s="131"/>
      <c r="HLG14" s="131"/>
      <c r="HLH14" s="131"/>
      <c r="HLI14" s="131"/>
      <c r="HLJ14" s="131"/>
      <c r="HLK14" s="131"/>
      <c r="HLL14" s="131"/>
      <c r="HLM14" s="131"/>
      <c r="HLN14" s="131"/>
      <c r="HLO14" s="131"/>
      <c r="HLP14" s="131"/>
      <c r="HLQ14" s="131"/>
      <c r="HLR14" s="131"/>
      <c r="HLS14" s="131"/>
      <c r="HLT14" s="131"/>
      <c r="HLU14" s="131"/>
      <c r="HLV14" s="131"/>
      <c r="HLW14" s="131"/>
      <c r="HLX14" s="131"/>
      <c r="HLY14" s="131"/>
      <c r="HLZ14" s="131"/>
      <c r="HMA14" s="131"/>
      <c r="HMB14" s="131"/>
      <c r="HMC14" s="131"/>
      <c r="HMD14" s="131"/>
      <c r="HME14" s="131"/>
      <c r="HMF14" s="131"/>
      <c r="HMG14" s="131"/>
      <c r="HMH14" s="131"/>
      <c r="HMI14" s="131"/>
      <c r="HMJ14" s="131"/>
      <c r="HMK14" s="131"/>
      <c r="HML14" s="131"/>
      <c r="HMM14" s="131"/>
      <c r="HMN14" s="131"/>
      <c r="HMO14" s="131"/>
      <c r="HMP14" s="131"/>
      <c r="HMQ14" s="131"/>
      <c r="HMR14" s="131"/>
      <c r="HMS14" s="131"/>
      <c r="HMT14" s="131"/>
      <c r="HMU14" s="131"/>
      <c r="HMV14" s="131"/>
      <c r="HMW14" s="131"/>
      <c r="HMX14" s="131"/>
      <c r="HMY14" s="131"/>
      <c r="HMZ14" s="131"/>
      <c r="HNA14" s="131"/>
      <c r="HNB14" s="131"/>
      <c r="HNC14" s="131"/>
      <c r="HND14" s="131"/>
      <c r="HNE14" s="131"/>
      <c r="HNF14" s="131"/>
      <c r="HNG14" s="131"/>
      <c r="HNH14" s="131"/>
      <c r="HNI14" s="131"/>
      <c r="HNJ14" s="131"/>
      <c r="HNK14" s="131"/>
      <c r="HNL14" s="131"/>
      <c r="HNM14" s="131"/>
      <c r="HNN14" s="131"/>
      <c r="HNO14" s="131"/>
      <c r="HNP14" s="131"/>
      <c r="HNQ14" s="131"/>
      <c r="HNR14" s="131"/>
      <c r="HNS14" s="131"/>
      <c r="HNT14" s="131"/>
      <c r="HNU14" s="131"/>
      <c r="HNV14" s="131"/>
      <c r="HNW14" s="131"/>
      <c r="HNX14" s="131"/>
      <c r="HNY14" s="131"/>
      <c r="HNZ14" s="131"/>
      <c r="HOA14" s="131"/>
      <c r="HOB14" s="131"/>
      <c r="HOC14" s="131"/>
      <c r="HOD14" s="131"/>
      <c r="HOE14" s="131"/>
      <c r="HOF14" s="131"/>
      <c r="HOG14" s="131"/>
      <c r="HOH14" s="131"/>
      <c r="HOI14" s="131"/>
      <c r="HOJ14" s="131"/>
      <c r="HOK14" s="131"/>
      <c r="HOL14" s="131"/>
      <c r="HOM14" s="131"/>
      <c r="HON14" s="131"/>
      <c r="HOO14" s="131"/>
      <c r="HOP14" s="131"/>
      <c r="HOQ14" s="131"/>
      <c r="HOR14" s="131"/>
      <c r="HOS14" s="131"/>
      <c r="HOT14" s="131"/>
      <c r="HOU14" s="131"/>
      <c r="HOV14" s="131"/>
      <c r="HOW14" s="131"/>
      <c r="HOX14" s="131"/>
      <c r="HOY14" s="131"/>
      <c r="HOZ14" s="131"/>
      <c r="HPA14" s="131"/>
      <c r="HPB14" s="131"/>
      <c r="HPC14" s="131"/>
      <c r="HPD14" s="131"/>
      <c r="HPE14" s="131"/>
      <c r="HPF14" s="131"/>
      <c r="HPG14" s="131"/>
      <c r="HPH14" s="131"/>
      <c r="HPI14" s="131"/>
      <c r="HPJ14" s="131"/>
      <c r="HPK14" s="131"/>
      <c r="HPL14" s="131"/>
      <c r="HPM14" s="131"/>
      <c r="HPN14" s="131"/>
      <c r="HPO14" s="131"/>
      <c r="HPP14" s="131"/>
      <c r="HPQ14" s="131"/>
      <c r="HPR14" s="131"/>
      <c r="HPS14" s="131"/>
      <c r="HPT14" s="131"/>
      <c r="HPU14" s="131"/>
      <c r="HPV14" s="131"/>
      <c r="HPW14" s="131"/>
      <c r="HPX14" s="131"/>
      <c r="HPY14" s="131"/>
      <c r="HPZ14" s="131"/>
      <c r="HQA14" s="131"/>
      <c r="HQB14" s="131"/>
      <c r="HQC14" s="131"/>
      <c r="HQD14" s="131"/>
      <c r="HQE14" s="131"/>
      <c r="HQF14" s="131"/>
      <c r="HQG14" s="131"/>
      <c r="HQH14" s="131"/>
      <c r="HQI14" s="131"/>
      <c r="HQJ14" s="131"/>
      <c r="HQK14" s="131"/>
      <c r="HQL14" s="131"/>
      <c r="HQM14" s="131"/>
      <c r="HQN14" s="131"/>
      <c r="HQO14" s="131"/>
      <c r="HQP14" s="131"/>
      <c r="HQQ14" s="131"/>
      <c r="HQR14" s="131"/>
      <c r="HQS14" s="131"/>
      <c r="HQT14" s="131"/>
      <c r="HQU14" s="131"/>
      <c r="HQV14" s="131"/>
      <c r="HQW14" s="131"/>
      <c r="HQX14" s="131"/>
      <c r="HQY14" s="131"/>
      <c r="HQZ14" s="131"/>
      <c r="HRA14" s="131"/>
      <c r="HRB14" s="131"/>
      <c r="HRC14" s="131"/>
      <c r="HRD14" s="131"/>
      <c r="HRE14" s="131"/>
      <c r="HRF14" s="131"/>
      <c r="HRG14" s="131"/>
      <c r="HRH14" s="131"/>
      <c r="HRI14" s="131"/>
      <c r="HRJ14" s="131"/>
      <c r="HRK14" s="131"/>
      <c r="HRL14" s="131"/>
      <c r="HRM14" s="131"/>
      <c r="HRN14" s="131"/>
      <c r="HRO14" s="131"/>
      <c r="HRP14" s="131"/>
      <c r="HRQ14" s="131"/>
      <c r="HRR14" s="131"/>
      <c r="HRS14" s="131"/>
      <c r="HRT14" s="131"/>
      <c r="HRU14" s="131"/>
      <c r="HRV14" s="131"/>
      <c r="HRW14" s="131"/>
      <c r="HRX14" s="131"/>
      <c r="HRY14" s="131"/>
      <c r="HRZ14" s="131"/>
      <c r="HSA14" s="131"/>
      <c r="HSB14" s="131"/>
      <c r="HSC14" s="131"/>
      <c r="HSD14" s="131"/>
      <c r="HSE14" s="131"/>
      <c r="HSF14" s="131"/>
      <c r="HSG14" s="131"/>
      <c r="HSH14" s="131"/>
      <c r="HSI14" s="131"/>
      <c r="HSJ14" s="131"/>
      <c r="HSK14" s="131"/>
      <c r="HSL14" s="131"/>
      <c r="HSM14" s="131"/>
      <c r="HSN14" s="131"/>
      <c r="HSO14" s="131"/>
      <c r="HSP14" s="131"/>
      <c r="HSQ14" s="131"/>
      <c r="HSR14" s="131"/>
      <c r="HSS14" s="131"/>
      <c r="HST14" s="131"/>
      <c r="HSU14" s="131"/>
      <c r="HSV14" s="131"/>
      <c r="HSW14" s="131"/>
      <c r="HSX14" s="131"/>
      <c r="HSY14" s="131"/>
      <c r="HSZ14" s="131"/>
      <c r="HTA14" s="131"/>
      <c r="HTB14" s="131"/>
      <c r="HTC14" s="131"/>
      <c r="HTD14" s="131"/>
      <c r="HTE14" s="131"/>
      <c r="HTF14" s="131"/>
      <c r="HTG14" s="131"/>
      <c r="HTH14" s="131"/>
      <c r="HTI14" s="131"/>
      <c r="HTJ14" s="131"/>
      <c r="HTK14" s="131"/>
      <c r="HTL14" s="131"/>
      <c r="HTM14" s="131"/>
      <c r="HTN14" s="131"/>
      <c r="HTO14" s="131"/>
      <c r="HTP14" s="131"/>
      <c r="HTQ14" s="131"/>
      <c r="HTR14" s="131"/>
      <c r="HTS14" s="131"/>
      <c r="HTT14" s="131"/>
      <c r="HTU14" s="131"/>
      <c r="HTV14" s="131"/>
      <c r="HTW14" s="131"/>
      <c r="HTX14" s="131"/>
      <c r="HTY14" s="131"/>
      <c r="HTZ14" s="131"/>
      <c r="HUA14" s="131"/>
      <c r="HUB14" s="131"/>
      <c r="HUC14" s="131"/>
      <c r="HUD14" s="131"/>
      <c r="HUE14" s="131"/>
      <c r="HUF14" s="131"/>
      <c r="HUG14" s="131"/>
      <c r="HUH14" s="131"/>
      <c r="HUI14" s="131"/>
      <c r="HUJ14" s="131"/>
      <c r="HUK14" s="131"/>
      <c r="HUL14" s="131"/>
      <c r="HUM14" s="131"/>
      <c r="HUN14" s="131"/>
      <c r="HUO14" s="131"/>
      <c r="HUP14" s="131"/>
      <c r="HUQ14" s="131"/>
      <c r="HUR14" s="131"/>
      <c r="HUS14" s="131"/>
      <c r="HUT14" s="131"/>
      <c r="HUU14" s="131"/>
      <c r="HUV14" s="131"/>
      <c r="HUW14" s="131"/>
      <c r="HUX14" s="131"/>
      <c r="HUY14" s="131"/>
      <c r="HUZ14" s="131"/>
      <c r="HVA14" s="131"/>
      <c r="HVB14" s="131"/>
      <c r="HVC14" s="131"/>
      <c r="HVD14" s="131"/>
      <c r="HVE14" s="131"/>
      <c r="HVF14" s="131"/>
      <c r="HVG14" s="131"/>
      <c r="HVH14" s="131"/>
      <c r="HVI14" s="131"/>
      <c r="HVJ14" s="131"/>
      <c r="HVK14" s="131"/>
      <c r="HVL14" s="131"/>
      <c r="HVM14" s="131"/>
      <c r="HVN14" s="131"/>
      <c r="HVO14" s="131"/>
      <c r="HVP14" s="131"/>
      <c r="HVQ14" s="131"/>
      <c r="HVR14" s="131"/>
      <c r="HVS14" s="131"/>
      <c r="HVT14" s="131"/>
      <c r="HVU14" s="131"/>
      <c r="HVV14" s="131"/>
      <c r="HVW14" s="131"/>
      <c r="HVX14" s="131"/>
      <c r="HVY14" s="131"/>
      <c r="HVZ14" s="131"/>
      <c r="HWA14" s="131"/>
      <c r="HWB14" s="131"/>
      <c r="HWC14" s="131"/>
      <c r="HWD14" s="131"/>
      <c r="HWE14" s="131"/>
      <c r="HWF14" s="131"/>
      <c r="HWG14" s="131"/>
      <c r="HWH14" s="131"/>
      <c r="HWI14" s="131"/>
      <c r="HWJ14" s="131"/>
      <c r="HWK14" s="131"/>
      <c r="HWL14" s="131"/>
      <c r="HWM14" s="131"/>
      <c r="HWN14" s="131"/>
      <c r="HWO14" s="131"/>
      <c r="HWP14" s="131"/>
      <c r="HWQ14" s="131"/>
      <c r="HWR14" s="131"/>
      <c r="HWS14" s="131"/>
      <c r="HWT14" s="131"/>
      <c r="HWU14" s="131"/>
      <c r="HWV14" s="131"/>
      <c r="HWW14" s="131"/>
      <c r="HWX14" s="131"/>
      <c r="HWY14" s="131"/>
      <c r="HWZ14" s="131"/>
      <c r="HXA14" s="131"/>
      <c r="HXB14" s="131"/>
      <c r="HXC14" s="131"/>
      <c r="HXD14" s="131"/>
      <c r="HXE14" s="131"/>
      <c r="HXF14" s="131"/>
      <c r="HXG14" s="131"/>
      <c r="HXH14" s="131"/>
      <c r="HXI14" s="131"/>
      <c r="HXJ14" s="131"/>
      <c r="HXK14" s="131"/>
      <c r="HXL14" s="131"/>
      <c r="HXM14" s="131"/>
      <c r="HXN14" s="131"/>
      <c r="HXO14" s="131"/>
      <c r="HXP14" s="131"/>
      <c r="HXQ14" s="131"/>
      <c r="HXR14" s="131"/>
      <c r="HXS14" s="131"/>
      <c r="HXT14" s="131"/>
      <c r="HXU14" s="131"/>
      <c r="HXV14" s="131"/>
      <c r="HXW14" s="131"/>
      <c r="HXX14" s="131"/>
      <c r="HXY14" s="131"/>
      <c r="HXZ14" s="131"/>
      <c r="HYA14" s="131"/>
      <c r="HYB14" s="131"/>
      <c r="HYC14" s="131"/>
      <c r="HYD14" s="131"/>
      <c r="HYE14" s="131"/>
      <c r="HYF14" s="131"/>
      <c r="HYG14" s="131"/>
      <c r="HYH14" s="131"/>
      <c r="HYI14" s="131"/>
      <c r="HYJ14" s="131"/>
      <c r="HYK14" s="131"/>
      <c r="HYL14" s="131"/>
      <c r="HYM14" s="131"/>
      <c r="HYN14" s="131"/>
      <c r="HYO14" s="131"/>
      <c r="HYP14" s="131"/>
      <c r="HYQ14" s="131"/>
      <c r="HYR14" s="131"/>
      <c r="HYS14" s="131"/>
      <c r="HYT14" s="131"/>
      <c r="HYU14" s="131"/>
      <c r="HYV14" s="131"/>
      <c r="HYW14" s="131"/>
      <c r="HYX14" s="131"/>
      <c r="HYY14" s="131"/>
      <c r="HYZ14" s="131"/>
      <c r="HZA14" s="131"/>
      <c r="HZB14" s="131"/>
      <c r="HZC14" s="131"/>
      <c r="HZD14" s="131"/>
      <c r="HZE14" s="131"/>
      <c r="HZF14" s="131"/>
      <c r="HZG14" s="131"/>
      <c r="HZH14" s="131"/>
      <c r="HZI14" s="131"/>
      <c r="HZJ14" s="131"/>
      <c r="HZK14" s="131"/>
      <c r="HZL14" s="131"/>
      <c r="HZM14" s="131"/>
      <c r="HZN14" s="131"/>
      <c r="HZO14" s="131"/>
      <c r="HZP14" s="131"/>
      <c r="HZQ14" s="131"/>
      <c r="HZR14" s="131"/>
      <c r="HZS14" s="131"/>
      <c r="HZT14" s="131"/>
      <c r="HZU14" s="131"/>
      <c r="HZV14" s="131"/>
      <c r="HZW14" s="131"/>
      <c r="HZX14" s="131"/>
      <c r="HZY14" s="131"/>
      <c r="HZZ14" s="131"/>
      <c r="IAA14" s="131"/>
      <c r="IAB14" s="131"/>
      <c r="IAC14" s="131"/>
      <c r="IAD14" s="131"/>
      <c r="IAE14" s="131"/>
      <c r="IAF14" s="131"/>
      <c r="IAG14" s="131"/>
      <c r="IAH14" s="131"/>
      <c r="IAI14" s="131"/>
      <c r="IAJ14" s="131"/>
      <c r="IAK14" s="131"/>
      <c r="IAL14" s="131"/>
      <c r="IAM14" s="131"/>
      <c r="IAN14" s="131"/>
      <c r="IAO14" s="131"/>
      <c r="IAP14" s="131"/>
      <c r="IAQ14" s="131"/>
      <c r="IAR14" s="131"/>
      <c r="IAS14" s="131"/>
      <c r="IAT14" s="131"/>
      <c r="IAU14" s="131"/>
      <c r="IAV14" s="131"/>
      <c r="IAW14" s="131"/>
      <c r="IAX14" s="131"/>
      <c r="IAY14" s="131"/>
      <c r="IAZ14" s="131"/>
      <c r="IBA14" s="131"/>
      <c r="IBB14" s="131"/>
      <c r="IBC14" s="131"/>
      <c r="IBD14" s="131"/>
      <c r="IBE14" s="131"/>
      <c r="IBF14" s="131"/>
      <c r="IBG14" s="131"/>
      <c r="IBH14" s="131"/>
      <c r="IBI14" s="131"/>
      <c r="IBJ14" s="131"/>
      <c r="IBK14" s="131"/>
      <c r="IBL14" s="131"/>
      <c r="IBM14" s="131"/>
      <c r="IBN14" s="131"/>
      <c r="IBO14" s="131"/>
      <c r="IBP14" s="131"/>
      <c r="IBQ14" s="131"/>
      <c r="IBR14" s="131"/>
      <c r="IBS14" s="131"/>
      <c r="IBT14" s="131"/>
      <c r="IBU14" s="131"/>
      <c r="IBV14" s="131"/>
      <c r="IBW14" s="131"/>
      <c r="IBX14" s="131"/>
      <c r="IBY14" s="131"/>
      <c r="IBZ14" s="131"/>
      <c r="ICA14" s="131"/>
      <c r="ICB14" s="131"/>
      <c r="ICC14" s="131"/>
      <c r="ICD14" s="131"/>
      <c r="ICE14" s="131"/>
      <c r="ICF14" s="131"/>
      <c r="ICG14" s="131"/>
      <c r="ICH14" s="131"/>
      <c r="ICI14" s="131"/>
      <c r="ICJ14" s="131"/>
      <c r="ICK14" s="131"/>
      <c r="ICL14" s="131"/>
      <c r="ICM14" s="131"/>
      <c r="ICN14" s="131"/>
      <c r="ICO14" s="131"/>
      <c r="ICP14" s="131"/>
      <c r="ICQ14" s="131"/>
      <c r="ICR14" s="131"/>
      <c r="ICS14" s="131"/>
      <c r="ICT14" s="131"/>
      <c r="ICU14" s="131"/>
      <c r="ICV14" s="131"/>
      <c r="ICW14" s="131"/>
      <c r="ICX14" s="131"/>
      <c r="ICY14" s="131"/>
      <c r="ICZ14" s="131"/>
      <c r="IDA14" s="131"/>
      <c r="IDB14" s="131"/>
      <c r="IDC14" s="131"/>
      <c r="IDD14" s="131"/>
      <c r="IDE14" s="131"/>
      <c r="IDF14" s="131"/>
      <c r="IDG14" s="131"/>
      <c r="IDH14" s="131"/>
      <c r="IDI14" s="131"/>
      <c r="IDJ14" s="131"/>
      <c r="IDK14" s="131"/>
      <c r="IDL14" s="131"/>
      <c r="IDM14" s="131"/>
      <c r="IDN14" s="131"/>
      <c r="IDO14" s="131"/>
      <c r="IDP14" s="131"/>
      <c r="IDQ14" s="131"/>
      <c r="IDR14" s="131"/>
      <c r="IDS14" s="131"/>
      <c r="IDT14" s="131"/>
      <c r="IDU14" s="131"/>
      <c r="IDV14" s="131"/>
      <c r="IDW14" s="131"/>
      <c r="IDX14" s="131"/>
      <c r="IDY14" s="131"/>
      <c r="IDZ14" s="131"/>
      <c r="IEA14" s="131"/>
      <c r="IEB14" s="131"/>
      <c r="IEC14" s="131"/>
      <c r="IED14" s="131"/>
      <c r="IEE14" s="131"/>
      <c r="IEF14" s="131"/>
      <c r="IEG14" s="131"/>
      <c r="IEH14" s="131"/>
      <c r="IEI14" s="131"/>
      <c r="IEJ14" s="131"/>
      <c r="IEK14" s="131"/>
      <c r="IEL14" s="131"/>
      <c r="IEM14" s="131"/>
      <c r="IEN14" s="131"/>
      <c r="IEO14" s="131"/>
      <c r="IEP14" s="131"/>
      <c r="IEQ14" s="131"/>
      <c r="IER14" s="131"/>
      <c r="IES14" s="131"/>
      <c r="IET14" s="131"/>
      <c r="IEU14" s="131"/>
      <c r="IEV14" s="131"/>
      <c r="IEW14" s="131"/>
      <c r="IEX14" s="131"/>
      <c r="IEY14" s="131"/>
      <c r="IEZ14" s="131"/>
      <c r="IFA14" s="131"/>
      <c r="IFB14" s="131"/>
      <c r="IFC14" s="131"/>
      <c r="IFD14" s="131"/>
      <c r="IFE14" s="131"/>
      <c r="IFF14" s="131"/>
      <c r="IFG14" s="131"/>
      <c r="IFH14" s="131"/>
      <c r="IFI14" s="131"/>
      <c r="IFJ14" s="131"/>
      <c r="IFK14" s="131"/>
      <c r="IFL14" s="131"/>
      <c r="IFM14" s="131"/>
      <c r="IFN14" s="131"/>
      <c r="IFO14" s="131"/>
      <c r="IFP14" s="131"/>
      <c r="IFQ14" s="131"/>
      <c r="IFR14" s="131"/>
      <c r="IFS14" s="131"/>
      <c r="IFT14" s="131"/>
      <c r="IFU14" s="131"/>
      <c r="IFV14" s="131"/>
      <c r="IFW14" s="131"/>
      <c r="IFX14" s="131"/>
      <c r="IFY14" s="131"/>
      <c r="IFZ14" s="131"/>
      <c r="IGA14" s="131"/>
      <c r="IGB14" s="131"/>
      <c r="IGC14" s="131"/>
      <c r="IGD14" s="131"/>
      <c r="IGE14" s="131"/>
      <c r="IGF14" s="131"/>
      <c r="IGG14" s="131"/>
      <c r="IGH14" s="131"/>
      <c r="IGI14" s="131"/>
      <c r="IGJ14" s="131"/>
      <c r="IGK14" s="131"/>
      <c r="IGL14" s="131"/>
      <c r="IGM14" s="131"/>
      <c r="IGN14" s="131"/>
      <c r="IGO14" s="131"/>
      <c r="IGP14" s="131"/>
      <c r="IGQ14" s="131"/>
      <c r="IGR14" s="131"/>
      <c r="IGS14" s="131"/>
      <c r="IGT14" s="131"/>
      <c r="IGU14" s="131"/>
      <c r="IGV14" s="131"/>
      <c r="IGW14" s="131"/>
      <c r="IGX14" s="131"/>
      <c r="IGY14" s="131"/>
      <c r="IGZ14" s="131"/>
      <c r="IHA14" s="131"/>
      <c r="IHB14" s="131"/>
      <c r="IHC14" s="131"/>
      <c r="IHD14" s="131"/>
      <c r="IHE14" s="131"/>
      <c r="IHF14" s="131"/>
      <c r="IHG14" s="131"/>
      <c r="IHH14" s="131"/>
      <c r="IHI14" s="131"/>
      <c r="IHJ14" s="131"/>
      <c r="IHK14" s="131"/>
      <c r="IHL14" s="131"/>
      <c r="IHM14" s="131"/>
      <c r="IHN14" s="131"/>
      <c r="IHO14" s="131"/>
      <c r="IHP14" s="131"/>
      <c r="IHQ14" s="131"/>
      <c r="IHR14" s="131"/>
      <c r="IHS14" s="131"/>
      <c r="IHT14" s="131"/>
      <c r="IHU14" s="131"/>
      <c r="IHV14" s="131"/>
      <c r="IHW14" s="131"/>
      <c r="IHX14" s="131"/>
      <c r="IHY14" s="131"/>
      <c r="IHZ14" s="131"/>
      <c r="IIA14" s="131"/>
      <c r="IIB14" s="131"/>
      <c r="IIC14" s="131"/>
      <c r="IID14" s="131"/>
      <c r="IIE14" s="131"/>
      <c r="IIF14" s="131"/>
      <c r="IIG14" s="131"/>
      <c r="IIH14" s="131"/>
      <c r="III14" s="131"/>
      <c r="IIJ14" s="131"/>
      <c r="IIK14" s="131"/>
      <c r="IIL14" s="131"/>
      <c r="IIM14" s="131"/>
      <c r="IIN14" s="131"/>
      <c r="IIO14" s="131"/>
      <c r="IIP14" s="131"/>
      <c r="IIQ14" s="131"/>
      <c r="IIR14" s="131"/>
      <c r="IIS14" s="131"/>
      <c r="IIT14" s="131"/>
      <c r="IIU14" s="131"/>
      <c r="IIV14" s="131"/>
      <c r="IIW14" s="131"/>
      <c r="IIX14" s="131"/>
      <c r="IIY14" s="131"/>
      <c r="IIZ14" s="131"/>
      <c r="IJA14" s="131"/>
      <c r="IJB14" s="131"/>
      <c r="IJC14" s="131"/>
      <c r="IJD14" s="131"/>
      <c r="IJE14" s="131"/>
      <c r="IJF14" s="131"/>
      <c r="IJG14" s="131"/>
      <c r="IJH14" s="131"/>
      <c r="IJI14" s="131"/>
      <c r="IJJ14" s="131"/>
      <c r="IJK14" s="131"/>
      <c r="IJL14" s="131"/>
      <c r="IJM14" s="131"/>
      <c r="IJN14" s="131"/>
      <c r="IJO14" s="131"/>
      <c r="IJP14" s="131"/>
      <c r="IJQ14" s="131"/>
      <c r="IJR14" s="131"/>
      <c r="IJS14" s="131"/>
      <c r="IJT14" s="131"/>
      <c r="IJU14" s="131"/>
      <c r="IJV14" s="131"/>
      <c r="IJW14" s="131"/>
      <c r="IJX14" s="131"/>
      <c r="IJY14" s="131"/>
      <c r="IJZ14" s="131"/>
      <c r="IKA14" s="131"/>
      <c r="IKB14" s="131"/>
      <c r="IKC14" s="131"/>
      <c r="IKD14" s="131"/>
      <c r="IKE14" s="131"/>
      <c r="IKF14" s="131"/>
      <c r="IKG14" s="131"/>
      <c r="IKH14" s="131"/>
      <c r="IKI14" s="131"/>
      <c r="IKJ14" s="131"/>
      <c r="IKK14" s="131"/>
      <c r="IKL14" s="131"/>
      <c r="IKM14" s="131"/>
      <c r="IKN14" s="131"/>
      <c r="IKO14" s="131"/>
      <c r="IKP14" s="131"/>
      <c r="IKQ14" s="131"/>
      <c r="IKR14" s="131"/>
      <c r="IKS14" s="131"/>
      <c r="IKT14" s="131"/>
      <c r="IKU14" s="131"/>
      <c r="IKV14" s="131"/>
      <c r="IKW14" s="131"/>
      <c r="IKX14" s="131"/>
      <c r="IKY14" s="131"/>
      <c r="IKZ14" s="131"/>
      <c r="ILA14" s="131"/>
      <c r="ILB14" s="131"/>
      <c r="ILC14" s="131"/>
      <c r="ILD14" s="131"/>
      <c r="ILE14" s="131"/>
      <c r="ILF14" s="131"/>
      <c r="ILG14" s="131"/>
      <c r="ILH14" s="131"/>
      <c r="ILI14" s="131"/>
      <c r="ILJ14" s="131"/>
      <c r="ILK14" s="131"/>
      <c r="ILL14" s="131"/>
      <c r="ILM14" s="131"/>
      <c r="ILN14" s="131"/>
      <c r="ILO14" s="131"/>
      <c r="ILP14" s="131"/>
      <c r="ILQ14" s="131"/>
      <c r="ILR14" s="131"/>
      <c r="ILS14" s="131"/>
      <c r="ILT14" s="131"/>
      <c r="ILU14" s="131"/>
      <c r="ILV14" s="131"/>
      <c r="ILW14" s="131"/>
      <c r="ILX14" s="131"/>
      <c r="ILY14" s="131"/>
      <c r="ILZ14" s="131"/>
      <c r="IMA14" s="131"/>
      <c r="IMB14" s="131"/>
      <c r="IMC14" s="131"/>
      <c r="IMD14" s="131"/>
      <c r="IME14" s="131"/>
      <c r="IMF14" s="131"/>
      <c r="IMG14" s="131"/>
      <c r="IMH14" s="131"/>
      <c r="IMI14" s="131"/>
      <c r="IMJ14" s="131"/>
      <c r="IMK14" s="131"/>
      <c r="IML14" s="131"/>
      <c r="IMM14" s="131"/>
      <c r="IMN14" s="131"/>
      <c r="IMO14" s="131"/>
      <c r="IMP14" s="131"/>
      <c r="IMQ14" s="131"/>
      <c r="IMR14" s="131"/>
      <c r="IMS14" s="131"/>
      <c r="IMT14" s="131"/>
      <c r="IMU14" s="131"/>
      <c r="IMV14" s="131"/>
      <c r="IMW14" s="131"/>
      <c r="IMX14" s="131"/>
      <c r="IMY14" s="131"/>
      <c r="IMZ14" s="131"/>
      <c r="INA14" s="131"/>
      <c r="INB14" s="131"/>
      <c r="INC14" s="131"/>
      <c r="IND14" s="131"/>
      <c r="INE14" s="131"/>
      <c r="INF14" s="131"/>
      <c r="ING14" s="131"/>
      <c r="INH14" s="131"/>
      <c r="INI14" s="131"/>
      <c r="INJ14" s="131"/>
      <c r="INK14" s="131"/>
      <c r="INL14" s="131"/>
      <c r="INM14" s="131"/>
      <c r="INN14" s="131"/>
      <c r="INO14" s="131"/>
      <c r="INP14" s="131"/>
      <c r="INQ14" s="131"/>
      <c r="INR14" s="131"/>
      <c r="INS14" s="131"/>
      <c r="INT14" s="131"/>
      <c r="INU14" s="131"/>
      <c r="INV14" s="131"/>
      <c r="INW14" s="131"/>
      <c r="INX14" s="131"/>
      <c r="INY14" s="131"/>
      <c r="INZ14" s="131"/>
      <c r="IOA14" s="131"/>
      <c r="IOB14" s="131"/>
      <c r="IOC14" s="131"/>
      <c r="IOD14" s="131"/>
      <c r="IOE14" s="131"/>
      <c r="IOF14" s="131"/>
      <c r="IOG14" s="131"/>
      <c r="IOH14" s="131"/>
      <c r="IOI14" s="131"/>
      <c r="IOJ14" s="131"/>
      <c r="IOK14" s="131"/>
      <c r="IOL14" s="131"/>
      <c r="IOM14" s="131"/>
      <c r="ION14" s="131"/>
      <c r="IOO14" s="131"/>
      <c r="IOP14" s="131"/>
      <c r="IOQ14" s="131"/>
      <c r="IOR14" s="131"/>
      <c r="IOS14" s="131"/>
      <c r="IOT14" s="131"/>
      <c r="IOU14" s="131"/>
      <c r="IOV14" s="131"/>
      <c r="IOW14" s="131"/>
      <c r="IOX14" s="131"/>
      <c r="IOY14" s="131"/>
      <c r="IOZ14" s="131"/>
      <c r="IPA14" s="131"/>
      <c r="IPB14" s="131"/>
      <c r="IPC14" s="131"/>
      <c r="IPD14" s="131"/>
      <c r="IPE14" s="131"/>
      <c r="IPF14" s="131"/>
      <c r="IPG14" s="131"/>
      <c r="IPH14" s="131"/>
      <c r="IPI14" s="131"/>
      <c r="IPJ14" s="131"/>
      <c r="IPK14" s="131"/>
      <c r="IPL14" s="131"/>
      <c r="IPM14" s="131"/>
      <c r="IPN14" s="131"/>
      <c r="IPO14" s="131"/>
      <c r="IPP14" s="131"/>
      <c r="IPQ14" s="131"/>
      <c r="IPR14" s="131"/>
      <c r="IPS14" s="131"/>
      <c r="IPT14" s="131"/>
      <c r="IPU14" s="131"/>
      <c r="IPV14" s="131"/>
      <c r="IPW14" s="131"/>
      <c r="IPX14" s="131"/>
      <c r="IPY14" s="131"/>
      <c r="IPZ14" s="131"/>
      <c r="IQA14" s="131"/>
      <c r="IQB14" s="131"/>
      <c r="IQC14" s="131"/>
      <c r="IQD14" s="131"/>
      <c r="IQE14" s="131"/>
      <c r="IQF14" s="131"/>
      <c r="IQG14" s="131"/>
      <c r="IQH14" s="131"/>
      <c r="IQI14" s="131"/>
      <c r="IQJ14" s="131"/>
      <c r="IQK14" s="131"/>
      <c r="IQL14" s="131"/>
      <c r="IQM14" s="131"/>
      <c r="IQN14" s="131"/>
      <c r="IQO14" s="131"/>
      <c r="IQP14" s="131"/>
      <c r="IQQ14" s="131"/>
      <c r="IQR14" s="131"/>
      <c r="IQS14" s="131"/>
      <c r="IQT14" s="131"/>
      <c r="IQU14" s="131"/>
      <c r="IQV14" s="131"/>
      <c r="IQW14" s="131"/>
      <c r="IQX14" s="131"/>
      <c r="IQY14" s="131"/>
      <c r="IQZ14" s="131"/>
      <c r="IRA14" s="131"/>
      <c r="IRB14" s="131"/>
      <c r="IRC14" s="131"/>
      <c r="IRD14" s="131"/>
      <c r="IRE14" s="131"/>
      <c r="IRF14" s="131"/>
      <c r="IRG14" s="131"/>
      <c r="IRH14" s="131"/>
      <c r="IRI14" s="131"/>
      <c r="IRJ14" s="131"/>
      <c r="IRK14" s="131"/>
      <c r="IRL14" s="131"/>
      <c r="IRM14" s="131"/>
      <c r="IRN14" s="131"/>
      <c r="IRO14" s="131"/>
      <c r="IRP14" s="131"/>
      <c r="IRQ14" s="131"/>
      <c r="IRR14" s="131"/>
      <c r="IRS14" s="131"/>
      <c r="IRT14" s="131"/>
      <c r="IRU14" s="131"/>
      <c r="IRV14" s="131"/>
      <c r="IRW14" s="131"/>
      <c r="IRX14" s="131"/>
      <c r="IRY14" s="131"/>
      <c r="IRZ14" s="131"/>
      <c r="ISA14" s="131"/>
      <c r="ISB14" s="131"/>
      <c r="ISC14" s="131"/>
      <c r="ISD14" s="131"/>
      <c r="ISE14" s="131"/>
      <c r="ISF14" s="131"/>
      <c r="ISG14" s="131"/>
      <c r="ISH14" s="131"/>
      <c r="ISI14" s="131"/>
      <c r="ISJ14" s="131"/>
      <c r="ISK14" s="131"/>
      <c r="ISL14" s="131"/>
      <c r="ISM14" s="131"/>
      <c r="ISN14" s="131"/>
      <c r="ISO14" s="131"/>
      <c r="ISP14" s="131"/>
      <c r="ISQ14" s="131"/>
      <c r="ISR14" s="131"/>
      <c r="ISS14" s="131"/>
      <c r="IST14" s="131"/>
      <c r="ISU14" s="131"/>
      <c r="ISV14" s="131"/>
      <c r="ISW14" s="131"/>
      <c r="ISX14" s="131"/>
      <c r="ISY14" s="131"/>
      <c r="ISZ14" s="131"/>
      <c r="ITA14" s="131"/>
      <c r="ITB14" s="131"/>
      <c r="ITC14" s="131"/>
      <c r="ITD14" s="131"/>
      <c r="ITE14" s="131"/>
      <c r="ITF14" s="131"/>
      <c r="ITG14" s="131"/>
      <c r="ITH14" s="131"/>
      <c r="ITI14" s="131"/>
      <c r="ITJ14" s="131"/>
      <c r="ITK14" s="131"/>
      <c r="ITL14" s="131"/>
      <c r="ITM14" s="131"/>
      <c r="ITN14" s="131"/>
      <c r="ITO14" s="131"/>
      <c r="ITP14" s="131"/>
      <c r="ITQ14" s="131"/>
      <c r="ITR14" s="131"/>
      <c r="ITS14" s="131"/>
      <c r="ITT14" s="131"/>
      <c r="ITU14" s="131"/>
      <c r="ITV14" s="131"/>
      <c r="ITW14" s="131"/>
      <c r="ITX14" s="131"/>
      <c r="ITY14" s="131"/>
      <c r="ITZ14" s="131"/>
      <c r="IUA14" s="131"/>
      <c r="IUB14" s="131"/>
      <c r="IUC14" s="131"/>
      <c r="IUD14" s="131"/>
      <c r="IUE14" s="131"/>
      <c r="IUF14" s="131"/>
      <c r="IUG14" s="131"/>
      <c r="IUH14" s="131"/>
      <c r="IUI14" s="131"/>
      <c r="IUJ14" s="131"/>
      <c r="IUK14" s="131"/>
      <c r="IUL14" s="131"/>
      <c r="IUM14" s="131"/>
      <c r="IUN14" s="131"/>
      <c r="IUO14" s="131"/>
      <c r="IUP14" s="131"/>
      <c r="IUQ14" s="131"/>
      <c r="IUR14" s="131"/>
      <c r="IUS14" s="131"/>
      <c r="IUT14" s="131"/>
      <c r="IUU14" s="131"/>
      <c r="IUV14" s="131"/>
      <c r="IUW14" s="131"/>
      <c r="IUX14" s="131"/>
      <c r="IUY14" s="131"/>
      <c r="IUZ14" s="131"/>
      <c r="IVA14" s="131"/>
      <c r="IVB14" s="131"/>
      <c r="IVC14" s="131"/>
      <c r="IVD14" s="131"/>
      <c r="IVE14" s="131"/>
      <c r="IVF14" s="131"/>
      <c r="IVG14" s="131"/>
      <c r="IVH14" s="131"/>
      <c r="IVI14" s="131"/>
      <c r="IVJ14" s="131"/>
      <c r="IVK14" s="131"/>
      <c r="IVL14" s="131"/>
      <c r="IVM14" s="131"/>
      <c r="IVN14" s="131"/>
      <c r="IVO14" s="131"/>
      <c r="IVP14" s="131"/>
      <c r="IVQ14" s="131"/>
      <c r="IVR14" s="131"/>
      <c r="IVS14" s="131"/>
      <c r="IVT14" s="131"/>
      <c r="IVU14" s="131"/>
      <c r="IVV14" s="131"/>
      <c r="IVW14" s="131"/>
      <c r="IVX14" s="131"/>
      <c r="IVY14" s="131"/>
      <c r="IVZ14" s="131"/>
      <c r="IWA14" s="131"/>
      <c r="IWB14" s="131"/>
      <c r="IWC14" s="131"/>
      <c r="IWD14" s="131"/>
      <c r="IWE14" s="131"/>
      <c r="IWF14" s="131"/>
      <c r="IWG14" s="131"/>
      <c r="IWH14" s="131"/>
      <c r="IWI14" s="131"/>
      <c r="IWJ14" s="131"/>
      <c r="IWK14" s="131"/>
      <c r="IWL14" s="131"/>
      <c r="IWM14" s="131"/>
      <c r="IWN14" s="131"/>
      <c r="IWO14" s="131"/>
      <c r="IWP14" s="131"/>
      <c r="IWQ14" s="131"/>
      <c r="IWR14" s="131"/>
      <c r="IWS14" s="131"/>
      <c r="IWT14" s="131"/>
      <c r="IWU14" s="131"/>
      <c r="IWV14" s="131"/>
      <c r="IWW14" s="131"/>
      <c r="IWX14" s="131"/>
      <c r="IWY14" s="131"/>
      <c r="IWZ14" s="131"/>
      <c r="IXA14" s="131"/>
      <c r="IXB14" s="131"/>
      <c r="IXC14" s="131"/>
      <c r="IXD14" s="131"/>
      <c r="IXE14" s="131"/>
      <c r="IXF14" s="131"/>
      <c r="IXG14" s="131"/>
      <c r="IXH14" s="131"/>
      <c r="IXI14" s="131"/>
      <c r="IXJ14" s="131"/>
      <c r="IXK14" s="131"/>
      <c r="IXL14" s="131"/>
      <c r="IXM14" s="131"/>
      <c r="IXN14" s="131"/>
      <c r="IXO14" s="131"/>
      <c r="IXP14" s="131"/>
      <c r="IXQ14" s="131"/>
      <c r="IXR14" s="131"/>
      <c r="IXS14" s="131"/>
      <c r="IXT14" s="131"/>
      <c r="IXU14" s="131"/>
      <c r="IXV14" s="131"/>
      <c r="IXW14" s="131"/>
      <c r="IXX14" s="131"/>
      <c r="IXY14" s="131"/>
      <c r="IXZ14" s="131"/>
      <c r="IYA14" s="131"/>
      <c r="IYB14" s="131"/>
      <c r="IYC14" s="131"/>
      <c r="IYD14" s="131"/>
      <c r="IYE14" s="131"/>
      <c r="IYF14" s="131"/>
      <c r="IYG14" s="131"/>
      <c r="IYH14" s="131"/>
      <c r="IYI14" s="131"/>
      <c r="IYJ14" s="131"/>
      <c r="IYK14" s="131"/>
      <c r="IYL14" s="131"/>
      <c r="IYM14" s="131"/>
      <c r="IYN14" s="131"/>
      <c r="IYO14" s="131"/>
      <c r="IYP14" s="131"/>
      <c r="IYQ14" s="131"/>
      <c r="IYR14" s="131"/>
      <c r="IYS14" s="131"/>
      <c r="IYT14" s="131"/>
      <c r="IYU14" s="131"/>
      <c r="IYV14" s="131"/>
      <c r="IYW14" s="131"/>
      <c r="IYX14" s="131"/>
      <c r="IYY14" s="131"/>
      <c r="IYZ14" s="131"/>
      <c r="IZA14" s="131"/>
      <c r="IZB14" s="131"/>
      <c r="IZC14" s="131"/>
      <c r="IZD14" s="131"/>
      <c r="IZE14" s="131"/>
      <c r="IZF14" s="131"/>
      <c r="IZG14" s="131"/>
      <c r="IZH14" s="131"/>
      <c r="IZI14" s="131"/>
      <c r="IZJ14" s="131"/>
      <c r="IZK14" s="131"/>
      <c r="IZL14" s="131"/>
      <c r="IZM14" s="131"/>
      <c r="IZN14" s="131"/>
      <c r="IZO14" s="131"/>
      <c r="IZP14" s="131"/>
      <c r="IZQ14" s="131"/>
      <c r="IZR14" s="131"/>
      <c r="IZS14" s="131"/>
      <c r="IZT14" s="131"/>
      <c r="IZU14" s="131"/>
      <c r="IZV14" s="131"/>
      <c r="IZW14" s="131"/>
      <c r="IZX14" s="131"/>
      <c r="IZY14" s="131"/>
      <c r="IZZ14" s="131"/>
      <c r="JAA14" s="131"/>
      <c r="JAB14" s="131"/>
      <c r="JAC14" s="131"/>
      <c r="JAD14" s="131"/>
      <c r="JAE14" s="131"/>
      <c r="JAF14" s="131"/>
      <c r="JAG14" s="131"/>
      <c r="JAH14" s="131"/>
      <c r="JAI14" s="131"/>
      <c r="JAJ14" s="131"/>
      <c r="JAK14" s="131"/>
      <c r="JAL14" s="131"/>
      <c r="JAM14" s="131"/>
      <c r="JAN14" s="131"/>
      <c r="JAO14" s="131"/>
      <c r="JAP14" s="131"/>
      <c r="JAQ14" s="131"/>
      <c r="JAR14" s="131"/>
      <c r="JAS14" s="131"/>
      <c r="JAT14" s="131"/>
      <c r="JAU14" s="131"/>
      <c r="JAV14" s="131"/>
      <c r="JAW14" s="131"/>
      <c r="JAX14" s="131"/>
      <c r="JAY14" s="131"/>
      <c r="JAZ14" s="131"/>
      <c r="JBA14" s="131"/>
      <c r="JBB14" s="131"/>
      <c r="JBC14" s="131"/>
      <c r="JBD14" s="131"/>
      <c r="JBE14" s="131"/>
      <c r="JBF14" s="131"/>
      <c r="JBG14" s="131"/>
      <c r="JBH14" s="131"/>
      <c r="JBI14" s="131"/>
      <c r="JBJ14" s="131"/>
      <c r="JBK14" s="131"/>
      <c r="JBL14" s="131"/>
      <c r="JBM14" s="131"/>
      <c r="JBN14" s="131"/>
      <c r="JBO14" s="131"/>
      <c r="JBP14" s="131"/>
      <c r="JBQ14" s="131"/>
      <c r="JBR14" s="131"/>
      <c r="JBS14" s="131"/>
      <c r="JBT14" s="131"/>
      <c r="JBU14" s="131"/>
      <c r="JBV14" s="131"/>
      <c r="JBW14" s="131"/>
      <c r="JBX14" s="131"/>
      <c r="JBY14" s="131"/>
      <c r="JBZ14" s="131"/>
      <c r="JCA14" s="131"/>
      <c r="JCB14" s="131"/>
      <c r="JCC14" s="131"/>
      <c r="JCD14" s="131"/>
      <c r="JCE14" s="131"/>
      <c r="JCF14" s="131"/>
      <c r="JCG14" s="131"/>
      <c r="JCH14" s="131"/>
      <c r="JCI14" s="131"/>
      <c r="JCJ14" s="131"/>
      <c r="JCK14" s="131"/>
      <c r="JCL14" s="131"/>
      <c r="JCM14" s="131"/>
      <c r="JCN14" s="131"/>
      <c r="JCO14" s="131"/>
      <c r="JCP14" s="131"/>
      <c r="JCQ14" s="131"/>
      <c r="JCR14" s="131"/>
      <c r="JCS14" s="131"/>
      <c r="JCT14" s="131"/>
      <c r="JCU14" s="131"/>
      <c r="JCV14" s="131"/>
      <c r="JCW14" s="131"/>
      <c r="JCX14" s="131"/>
      <c r="JCY14" s="131"/>
      <c r="JCZ14" s="131"/>
      <c r="JDA14" s="131"/>
      <c r="JDB14" s="131"/>
      <c r="JDC14" s="131"/>
      <c r="JDD14" s="131"/>
      <c r="JDE14" s="131"/>
      <c r="JDF14" s="131"/>
      <c r="JDG14" s="131"/>
      <c r="JDH14" s="131"/>
      <c r="JDI14" s="131"/>
      <c r="JDJ14" s="131"/>
      <c r="JDK14" s="131"/>
      <c r="JDL14" s="131"/>
      <c r="JDM14" s="131"/>
      <c r="JDN14" s="131"/>
      <c r="JDO14" s="131"/>
      <c r="JDP14" s="131"/>
      <c r="JDQ14" s="131"/>
      <c r="JDR14" s="131"/>
      <c r="JDS14" s="131"/>
      <c r="JDT14" s="131"/>
      <c r="JDU14" s="131"/>
      <c r="JDV14" s="131"/>
      <c r="JDW14" s="131"/>
      <c r="JDX14" s="131"/>
      <c r="JDY14" s="131"/>
      <c r="JDZ14" s="131"/>
      <c r="JEA14" s="131"/>
      <c r="JEB14" s="131"/>
      <c r="JEC14" s="131"/>
      <c r="JED14" s="131"/>
      <c r="JEE14" s="131"/>
      <c r="JEF14" s="131"/>
      <c r="JEG14" s="131"/>
      <c r="JEH14" s="131"/>
      <c r="JEI14" s="131"/>
      <c r="JEJ14" s="131"/>
      <c r="JEK14" s="131"/>
      <c r="JEL14" s="131"/>
      <c r="JEM14" s="131"/>
      <c r="JEN14" s="131"/>
      <c r="JEO14" s="131"/>
      <c r="JEP14" s="131"/>
      <c r="JEQ14" s="131"/>
      <c r="JER14" s="131"/>
      <c r="JES14" s="131"/>
      <c r="JET14" s="131"/>
      <c r="JEU14" s="131"/>
      <c r="JEV14" s="131"/>
      <c r="JEW14" s="131"/>
      <c r="JEX14" s="131"/>
      <c r="JEY14" s="131"/>
      <c r="JEZ14" s="131"/>
      <c r="JFA14" s="131"/>
      <c r="JFB14" s="131"/>
      <c r="JFC14" s="131"/>
      <c r="JFD14" s="131"/>
      <c r="JFE14" s="131"/>
      <c r="JFF14" s="131"/>
      <c r="JFG14" s="131"/>
      <c r="JFH14" s="131"/>
      <c r="JFI14" s="131"/>
      <c r="JFJ14" s="131"/>
      <c r="JFK14" s="131"/>
      <c r="JFL14" s="131"/>
      <c r="JFM14" s="131"/>
      <c r="JFN14" s="131"/>
      <c r="JFO14" s="131"/>
      <c r="JFP14" s="131"/>
      <c r="JFQ14" s="131"/>
      <c r="JFR14" s="131"/>
      <c r="JFS14" s="131"/>
      <c r="JFT14" s="131"/>
      <c r="JFU14" s="131"/>
      <c r="JFV14" s="131"/>
      <c r="JFW14" s="131"/>
      <c r="JFX14" s="131"/>
      <c r="JFY14" s="131"/>
      <c r="JFZ14" s="131"/>
      <c r="JGA14" s="131"/>
      <c r="JGB14" s="131"/>
      <c r="JGC14" s="131"/>
      <c r="JGD14" s="131"/>
      <c r="JGE14" s="131"/>
      <c r="JGF14" s="131"/>
      <c r="JGG14" s="131"/>
      <c r="JGH14" s="131"/>
      <c r="JGI14" s="131"/>
      <c r="JGJ14" s="131"/>
      <c r="JGK14" s="131"/>
      <c r="JGL14" s="131"/>
      <c r="JGM14" s="131"/>
      <c r="JGN14" s="131"/>
      <c r="JGO14" s="131"/>
      <c r="JGP14" s="131"/>
      <c r="JGQ14" s="131"/>
      <c r="JGR14" s="131"/>
      <c r="JGS14" s="131"/>
      <c r="JGT14" s="131"/>
      <c r="JGU14" s="131"/>
      <c r="JGV14" s="131"/>
      <c r="JGW14" s="131"/>
      <c r="JGX14" s="131"/>
      <c r="JGY14" s="131"/>
      <c r="JGZ14" s="131"/>
      <c r="JHA14" s="131"/>
      <c r="JHB14" s="131"/>
      <c r="JHC14" s="131"/>
      <c r="JHD14" s="131"/>
      <c r="JHE14" s="131"/>
      <c r="JHF14" s="131"/>
      <c r="JHG14" s="131"/>
      <c r="JHH14" s="131"/>
      <c r="JHI14" s="131"/>
      <c r="JHJ14" s="131"/>
      <c r="JHK14" s="131"/>
      <c r="JHL14" s="131"/>
      <c r="JHM14" s="131"/>
      <c r="JHN14" s="131"/>
      <c r="JHO14" s="131"/>
      <c r="JHP14" s="131"/>
      <c r="JHQ14" s="131"/>
      <c r="JHR14" s="131"/>
      <c r="JHS14" s="131"/>
      <c r="JHT14" s="131"/>
      <c r="JHU14" s="131"/>
      <c r="JHV14" s="131"/>
      <c r="JHW14" s="131"/>
      <c r="JHX14" s="131"/>
      <c r="JHY14" s="131"/>
      <c r="JHZ14" s="131"/>
      <c r="JIA14" s="131"/>
      <c r="JIB14" s="131"/>
      <c r="JIC14" s="131"/>
      <c r="JID14" s="131"/>
      <c r="JIE14" s="131"/>
      <c r="JIF14" s="131"/>
      <c r="JIG14" s="131"/>
      <c r="JIH14" s="131"/>
      <c r="JII14" s="131"/>
      <c r="JIJ14" s="131"/>
      <c r="JIK14" s="131"/>
      <c r="JIL14" s="131"/>
      <c r="JIM14" s="131"/>
      <c r="JIN14" s="131"/>
      <c r="JIO14" s="131"/>
      <c r="JIP14" s="131"/>
      <c r="JIQ14" s="131"/>
      <c r="JIR14" s="131"/>
      <c r="JIS14" s="131"/>
      <c r="JIT14" s="131"/>
      <c r="JIU14" s="131"/>
      <c r="JIV14" s="131"/>
      <c r="JIW14" s="131"/>
      <c r="JIX14" s="131"/>
      <c r="JIY14" s="131"/>
      <c r="JIZ14" s="131"/>
      <c r="JJA14" s="131"/>
      <c r="JJB14" s="131"/>
      <c r="JJC14" s="131"/>
      <c r="JJD14" s="131"/>
      <c r="JJE14" s="131"/>
      <c r="JJF14" s="131"/>
      <c r="JJG14" s="131"/>
      <c r="JJH14" s="131"/>
      <c r="JJI14" s="131"/>
      <c r="JJJ14" s="131"/>
      <c r="JJK14" s="131"/>
      <c r="JJL14" s="131"/>
      <c r="JJM14" s="131"/>
      <c r="JJN14" s="131"/>
      <c r="JJO14" s="131"/>
      <c r="JJP14" s="131"/>
      <c r="JJQ14" s="131"/>
      <c r="JJR14" s="131"/>
      <c r="JJS14" s="131"/>
      <c r="JJT14" s="131"/>
      <c r="JJU14" s="131"/>
      <c r="JJV14" s="131"/>
      <c r="JJW14" s="131"/>
      <c r="JJX14" s="131"/>
      <c r="JJY14" s="131"/>
      <c r="JJZ14" s="131"/>
      <c r="JKA14" s="131"/>
      <c r="JKB14" s="131"/>
      <c r="JKC14" s="131"/>
      <c r="JKD14" s="131"/>
      <c r="JKE14" s="131"/>
      <c r="JKF14" s="131"/>
      <c r="JKG14" s="131"/>
      <c r="JKH14" s="131"/>
      <c r="JKI14" s="131"/>
      <c r="JKJ14" s="131"/>
      <c r="JKK14" s="131"/>
      <c r="JKL14" s="131"/>
      <c r="JKM14" s="131"/>
      <c r="JKN14" s="131"/>
      <c r="JKO14" s="131"/>
      <c r="JKP14" s="131"/>
      <c r="JKQ14" s="131"/>
      <c r="JKR14" s="131"/>
      <c r="JKS14" s="131"/>
      <c r="JKT14" s="131"/>
      <c r="JKU14" s="131"/>
      <c r="JKV14" s="131"/>
      <c r="JKW14" s="131"/>
      <c r="JKX14" s="131"/>
      <c r="JKY14" s="131"/>
      <c r="JKZ14" s="131"/>
      <c r="JLA14" s="131"/>
      <c r="JLB14" s="131"/>
      <c r="JLC14" s="131"/>
      <c r="JLD14" s="131"/>
      <c r="JLE14" s="131"/>
      <c r="JLF14" s="131"/>
      <c r="JLG14" s="131"/>
      <c r="JLH14" s="131"/>
      <c r="JLI14" s="131"/>
      <c r="JLJ14" s="131"/>
      <c r="JLK14" s="131"/>
      <c r="JLL14" s="131"/>
      <c r="JLM14" s="131"/>
      <c r="JLN14" s="131"/>
      <c r="JLO14" s="131"/>
      <c r="JLP14" s="131"/>
      <c r="JLQ14" s="131"/>
      <c r="JLR14" s="131"/>
      <c r="JLS14" s="131"/>
      <c r="JLT14" s="131"/>
      <c r="JLU14" s="131"/>
      <c r="JLV14" s="131"/>
      <c r="JLW14" s="131"/>
      <c r="JLX14" s="131"/>
      <c r="JLY14" s="131"/>
      <c r="JLZ14" s="131"/>
      <c r="JMA14" s="131"/>
      <c r="JMB14" s="131"/>
      <c r="JMC14" s="131"/>
      <c r="JMD14" s="131"/>
      <c r="JME14" s="131"/>
      <c r="JMF14" s="131"/>
      <c r="JMG14" s="131"/>
      <c r="JMH14" s="131"/>
      <c r="JMI14" s="131"/>
      <c r="JMJ14" s="131"/>
      <c r="JMK14" s="131"/>
      <c r="JML14" s="131"/>
      <c r="JMM14" s="131"/>
      <c r="JMN14" s="131"/>
      <c r="JMO14" s="131"/>
      <c r="JMP14" s="131"/>
      <c r="JMQ14" s="131"/>
      <c r="JMR14" s="131"/>
      <c r="JMS14" s="131"/>
      <c r="JMT14" s="131"/>
      <c r="JMU14" s="131"/>
      <c r="JMV14" s="131"/>
      <c r="JMW14" s="131"/>
      <c r="JMX14" s="131"/>
      <c r="JMY14" s="131"/>
      <c r="JMZ14" s="131"/>
      <c r="JNA14" s="131"/>
      <c r="JNB14" s="131"/>
      <c r="JNC14" s="131"/>
      <c r="JND14" s="131"/>
      <c r="JNE14" s="131"/>
      <c r="JNF14" s="131"/>
      <c r="JNG14" s="131"/>
      <c r="JNH14" s="131"/>
      <c r="JNI14" s="131"/>
      <c r="JNJ14" s="131"/>
      <c r="JNK14" s="131"/>
      <c r="JNL14" s="131"/>
      <c r="JNM14" s="131"/>
      <c r="JNN14" s="131"/>
      <c r="JNO14" s="131"/>
      <c r="JNP14" s="131"/>
      <c r="JNQ14" s="131"/>
      <c r="JNR14" s="131"/>
      <c r="JNS14" s="131"/>
      <c r="JNT14" s="131"/>
      <c r="JNU14" s="131"/>
      <c r="JNV14" s="131"/>
      <c r="JNW14" s="131"/>
      <c r="JNX14" s="131"/>
      <c r="JNY14" s="131"/>
      <c r="JNZ14" s="131"/>
      <c r="JOA14" s="131"/>
      <c r="JOB14" s="131"/>
      <c r="JOC14" s="131"/>
      <c r="JOD14" s="131"/>
      <c r="JOE14" s="131"/>
      <c r="JOF14" s="131"/>
      <c r="JOG14" s="131"/>
      <c r="JOH14" s="131"/>
      <c r="JOI14" s="131"/>
      <c r="JOJ14" s="131"/>
      <c r="JOK14" s="131"/>
      <c r="JOL14" s="131"/>
      <c r="JOM14" s="131"/>
      <c r="JON14" s="131"/>
      <c r="JOO14" s="131"/>
      <c r="JOP14" s="131"/>
      <c r="JOQ14" s="131"/>
      <c r="JOR14" s="131"/>
      <c r="JOS14" s="131"/>
      <c r="JOT14" s="131"/>
      <c r="JOU14" s="131"/>
      <c r="JOV14" s="131"/>
      <c r="JOW14" s="131"/>
      <c r="JOX14" s="131"/>
      <c r="JOY14" s="131"/>
      <c r="JOZ14" s="131"/>
      <c r="JPA14" s="131"/>
      <c r="JPB14" s="131"/>
      <c r="JPC14" s="131"/>
      <c r="JPD14" s="131"/>
      <c r="JPE14" s="131"/>
      <c r="JPF14" s="131"/>
      <c r="JPG14" s="131"/>
      <c r="JPH14" s="131"/>
      <c r="JPI14" s="131"/>
      <c r="JPJ14" s="131"/>
      <c r="JPK14" s="131"/>
      <c r="JPL14" s="131"/>
      <c r="JPM14" s="131"/>
      <c r="JPN14" s="131"/>
      <c r="JPO14" s="131"/>
      <c r="JPP14" s="131"/>
      <c r="JPQ14" s="131"/>
      <c r="JPR14" s="131"/>
      <c r="JPS14" s="131"/>
      <c r="JPT14" s="131"/>
      <c r="JPU14" s="131"/>
      <c r="JPV14" s="131"/>
      <c r="JPW14" s="131"/>
      <c r="JPX14" s="131"/>
      <c r="JPY14" s="131"/>
      <c r="JPZ14" s="131"/>
      <c r="JQA14" s="131"/>
      <c r="JQB14" s="131"/>
      <c r="JQC14" s="131"/>
      <c r="JQD14" s="131"/>
      <c r="JQE14" s="131"/>
      <c r="JQF14" s="131"/>
      <c r="JQG14" s="131"/>
      <c r="JQH14" s="131"/>
      <c r="JQI14" s="131"/>
      <c r="JQJ14" s="131"/>
      <c r="JQK14" s="131"/>
      <c r="JQL14" s="131"/>
      <c r="JQM14" s="131"/>
      <c r="JQN14" s="131"/>
      <c r="JQO14" s="131"/>
      <c r="JQP14" s="131"/>
      <c r="JQQ14" s="131"/>
      <c r="JQR14" s="131"/>
      <c r="JQS14" s="131"/>
      <c r="JQT14" s="131"/>
      <c r="JQU14" s="131"/>
      <c r="JQV14" s="131"/>
      <c r="JQW14" s="131"/>
      <c r="JQX14" s="131"/>
      <c r="JQY14" s="131"/>
      <c r="JQZ14" s="131"/>
      <c r="JRA14" s="131"/>
      <c r="JRB14" s="131"/>
      <c r="JRC14" s="131"/>
      <c r="JRD14" s="131"/>
      <c r="JRE14" s="131"/>
      <c r="JRF14" s="131"/>
      <c r="JRG14" s="131"/>
      <c r="JRH14" s="131"/>
      <c r="JRI14" s="131"/>
      <c r="JRJ14" s="131"/>
      <c r="JRK14" s="131"/>
      <c r="JRL14" s="131"/>
      <c r="JRM14" s="131"/>
      <c r="JRN14" s="131"/>
      <c r="JRO14" s="131"/>
      <c r="JRP14" s="131"/>
      <c r="JRQ14" s="131"/>
      <c r="JRR14" s="131"/>
      <c r="JRS14" s="131"/>
      <c r="JRT14" s="131"/>
      <c r="JRU14" s="131"/>
      <c r="JRV14" s="131"/>
      <c r="JRW14" s="131"/>
      <c r="JRX14" s="131"/>
      <c r="JRY14" s="131"/>
      <c r="JRZ14" s="131"/>
      <c r="JSA14" s="131"/>
      <c r="JSB14" s="131"/>
      <c r="JSC14" s="131"/>
      <c r="JSD14" s="131"/>
      <c r="JSE14" s="131"/>
      <c r="JSF14" s="131"/>
      <c r="JSG14" s="131"/>
      <c r="JSH14" s="131"/>
      <c r="JSI14" s="131"/>
      <c r="JSJ14" s="131"/>
      <c r="JSK14" s="131"/>
      <c r="JSL14" s="131"/>
      <c r="JSM14" s="131"/>
      <c r="JSN14" s="131"/>
      <c r="JSO14" s="131"/>
      <c r="JSP14" s="131"/>
      <c r="JSQ14" s="131"/>
      <c r="JSR14" s="131"/>
      <c r="JSS14" s="131"/>
      <c r="JST14" s="131"/>
      <c r="JSU14" s="131"/>
      <c r="JSV14" s="131"/>
      <c r="JSW14" s="131"/>
      <c r="JSX14" s="131"/>
      <c r="JSY14" s="131"/>
      <c r="JSZ14" s="131"/>
      <c r="JTA14" s="131"/>
      <c r="JTB14" s="131"/>
      <c r="JTC14" s="131"/>
      <c r="JTD14" s="131"/>
      <c r="JTE14" s="131"/>
      <c r="JTF14" s="131"/>
      <c r="JTG14" s="131"/>
      <c r="JTH14" s="131"/>
      <c r="JTI14" s="131"/>
      <c r="JTJ14" s="131"/>
      <c r="JTK14" s="131"/>
      <c r="JTL14" s="131"/>
      <c r="JTM14" s="131"/>
      <c r="JTN14" s="131"/>
      <c r="JTO14" s="131"/>
      <c r="JTP14" s="131"/>
      <c r="JTQ14" s="131"/>
      <c r="JTR14" s="131"/>
      <c r="JTS14" s="131"/>
      <c r="JTT14" s="131"/>
      <c r="JTU14" s="131"/>
      <c r="JTV14" s="131"/>
      <c r="JTW14" s="131"/>
      <c r="JTX14" s="131"/>
      <c r="JTY14" s="131"/>
      <c r="JTZ14" s="131"/>
      <c r="JUA14" s="131"/>
      <c r="JUB14" s="131"/>
      <c r="JUC14" s="131"/>
      <c r="JUD14" s="131"/>
      <c r="JUE14" s="131"/>
      <c r="JUF14" s="131"/>
      <c r="JUG14" s="131"/>
      <c r="JUH14" s="131"/>
      <c r="JUI14" s="131"/>
      <c r="JUJ14" s="131"/>
      <c r="JUK14" s="131"/>
      <c r="JUL14" s="131"/>
      <c r="JUM14" s="131"/>
      <c r="JUN14" s="131"/>
      <c r="JUO14" s="131"/>
      <c r="JUP14" s="131"/>
      <c r="JUQ14" s="131"/>
      <c r="JUR14" s="131"/>
      <c r="JUS14" s="131"/>
      <c r="JUT14" s="131"/>
      <c r="JUU14" s="131"/>
      <c r="JUV14" s="131"/>
      <c r="JUW14" s="131"/>
      <c r="JUX14" s="131"/>
      <c r="JUY14" s="131"/>
      <c r="JUZ14" s="131"/>
      <c r="JVA14" s="131"/>
      <c r="JVB14" s="131"/>
      <c r="JVC14" s="131"/>
      <c r="JVD14" s="131"/>
      <c r="JVE14" s="131"/>
      <c r="JVF14" s="131"/>
      <c r="JVG14" s="131"/>
      <c r="JVH14" s="131"/>
      <c r="JVI14" s="131"/>
      <c r="JVJ14" s="131"/>
      <c r="JVK14" s="131"/>
      <c r="JVL14" s="131"/>
      <c r="JVM14" s="131"/>
      <c r="JVN14" s="131"/>
      <c r="JVO14" s="131"/>
      <c r="JVP14" s="131"/>
      <c r="JVQ14" s="131"/>
      <c r="JVR14" s="131"/>
      <c r="JVS14" s="131"/>
      <c r="JVT14" s="131"/>
      <c r="JVU14" s="131"/>
      <c r="JVV14" s="131"/>
      <c r="JVW14" s="131"/>
      <c r="JVX14" s="131"/>
      <c r="JVY14" s="131"/>
      <c r="JVZ14" s="131"/>
      <c r="JWA14" s="131"/>
      <c r="JWB14" s="131"/>
      <c r="JWC14" s="131"/>
      <c r="JWD14" s="131"/>
      <c r="JWE14" s="131"/>
      <c r="JWF14" s="131"/>
      <c r="JWG14" s="131"/>
      <c r="JWH14" s="131"/>
      <c r="JWI14" s="131"/>
      <c r="JWJ14" s="131"/>
      <c r="JWK14" s="131"/>
      <c r="JWL14" s="131"/>
      <c r="JWM14" s="131"/>
      <c r="JWN14" s="131"/>
      <c r="JWO14" s="131"/>
      <c r="JWP14" s="131"/>
      <c r="JWQ14" s="131"/>
      <c r="JWR14" s="131"/>
      <c r="JWS14" s="131"/>
      <c r="JWT14" s="131"/>
      <c r="JWU14" s="131"/>
      <c r="JWV14" s="131"/>
      <c r="JWW14" s="131"/>
      <c r="JWX14" s="131"/>
      <c r="JWY14" s="131"/>
      <c r="JWZ14" s="131"/>
      <c r="JXA14" s="131"/>
      <c r="JXB14" s="131"/>
      <c r="JXC14" s="131"/>
      <c r="JXD14" s="131"/>
      <c r="JXE14" s="131"/>
      <c r="JXF14" s="131"/>
      <c r="JXG14" s="131"/>
      <c r="JXH14" s="131"/>
      <c r="JXI14" s="131"/>
      <c r="JXJ14" s="131"/>
      <c r="JXK14" s="131"/>
      <c r="JXL14" s="131"/>
      <c r="JXM14" s="131"/>
      <c r="JXN14" s="131"/>
      <c r="JXO14" s="131"/>
      <c r="JXP14" s="131"/>
      <c r="JXQ14" s="131"/>
      <c r="JXR14" s="131"/>
      <c r="JXS14" s="131"/>
      <c r="JXT14" s="131"/>
      <c r="JXU14" s="131"/>
      <c r="JXV14" s="131"/>
      <c r="JXW14" s="131"/>
      <c r="JXX14" s="131"/>
      <c r="JXY14" s="131"/>
      <c r="JXZ14" s="131"/>
      <c r="JYA14" s="131"/>
      <c r="JYB14" s="131"/>
      <c r="JYC14" s="131"/>
      <c r="JYD14" s="131"/>
      <c r="JYE14" s="131"/>
      <c r="JYF14" s="131"/>
      <c r="JYG14" s="131"/>
      <c r="JYH14" s="131"/>
      <c r="JYI14" s="131"/>
      <c r="JYJ14" s="131"/>
      <c r="JYK14" s="131"/>
      <c r="JYL14" s="131"/>
      <c r="JYM14" s="131"/>
      <c r="JYN14" s="131"/>
      <c r="JYO14" s="131"/>
      <c r="JYP14" s="131"/>
      <c r="JYQ14" s="131"/>
      <c r="JYR14" s="131"/>
      <c r="JYS14" s="131"/>
      <c r="JYT14" s="131"/>
      <c r="JYU14" s="131"/>
      <c r="JYV14" s="131"/>
      <c r="JYW14" s="131"/>
      <c r="JYX14" s="131"/>
      <c r="JYY14" s="131"/>
      <c r="JYZ14" s="131"/>
      <c r="JZA14" s="131"/>
      <c r="JZB14" s="131"/>
      <c r="JZC14" s="131"/>
      <c r="JZD14" s="131"/>
      <c r="JZE14" s="131"/>
      <c r="JZF14" s="131"/>
      <c r="JZG14" s="131"/>
      <c r="JZH14" s="131"/>
      <c r="JZI14" s="131"/>
      <c r="JZJ14" s="131"/>
      <c r="JZK14" s="131"/>
      <c r="JZL14" s="131"/>
      <c r="JZM14" s="131"/>
      <c r="JZN14" s="131"/>
      <c r="JZO14" s="131"/>
      <c r="JZP14" s="131"/>
      <c r="JZQ14" s="131"/>
      <c r="JZR14" s="131"/>
      <c r="JZS14" s="131"/>
      <c r="JZT14" s="131"/>
      <c r="JZU14" s="131"/>
      <c r="JZV14" s="131"/>
      <c r="JZW14" s="131"/>
      <c r="JZX14" s="131"/>
      <c r="JZY14" s="131"/>
      <c r="JZZ14" s="131"/>
      <c r="KAA14" s="131"/>
      <c r="KAB14" s="131"/>
      <c r="KAC14" s="131"/>
      <c r="KAD14" s="131"/>
      <c r="KAE14" s="131"/>
      <c r="KAF14" s="131"/>
      <c r="KAG14" s="131"/>
      <c r="KAH14" s="131"/>
      <c r="KAI14" s="131"/>
      <c r="KAJ14" s="131"/>
      <c r="KAK14" s="131"/>
      <c r="KAL14" s="131"/>
      <c r="KAM14" s="131"/>
      <c r="KAN14" s="131"/>
      <c r="KAO14" s="131"/>
      <c r="KAP14" s="131"/>
      <c r="KAQ14" s="131"/>
      <c r="KAR14" s="131"/>
      <c r="KAS14" s="131"/>
      <c r="KAT14" s="131"/>
      <c r="KAU14" s="131"/>
      <c r="KAV14" s="131"/>
      <c r="KAW14" s="131"/>
      <c r="KAX14" s="131"/>
      <c r="KAY14" s="131"/>
      <c r="KAZ14" s="131"/>
      <c r="KBA14" s="131"/>
      <c r="KBB14" s="131"/>
      <c r="KBC14" s="131"/>
      <c r="KBD14" s="131"/>
      <c r="KBE14" s="131"/>
      <c r="KBF14" s="131"/>
      <c r="KBG14" s="131"/>
      <c r="KBH14" s="131"/>
      <c r="KBI14" s="131"/>
      <c r="KBJ14" s="131"/>
      <c r="KBK14" s="131"/>
      <c r="KBL14" s="131"/>
      <c r="KBM14" s="131"/>
      <c r="KBN14" s="131"/>
      <c r="KBO14" s="131"/>
      <c r="KBP14" s="131"/>
      <c r="KBQ14" s="131"/>
      <c r="KBR14" s="131"/>
      <c r="KBS14" s="131"/>
      <c r="KBT14" s="131"/>
      <c r="KBU14" s="131"/>
      <c r="KBV14" s="131"/>
      <c r="KBW14" s="131"/>
      <c r="KBX14" s="131"/>
      <c r="KBY14" s="131"/>
      <c r="KBZ14" s="131"/>
      <c r="KCA14" s="131"/>
      <c r="KCB14" s="131"/>
      <c r="KCC14" s="131"/>
      <c r="KCD14" s="131"/>
      <c r="KCE14" s="131"/>
      <c r="KCF14" s="131"/>
      <c r="KCG14" s="131"/>
      <c r="KCH14" s="131"/>
      <c r="KCI14" s="131"/>
      <c r="KCJ14" s="131"/>
      <c r="KCK14" s="131"/>
      <c r="KCL14" s="131"/>
      <c r="KCM14" s="131"/>
      <c r="KCN14" s="131"/>
      <c r="KCO14" s="131"/>
      <c r="KCP14" s="131"/>
      <c r="KCQ14" s="131"/>
      <c r="KCR14" s="131"/>
      <c r="KCS14" s="131"/>
      <c r="KCT14" s="131"/>
      <c r="KCU14" s="131"/>
      <c r="KCV14" s="131"/>
      <c r="KCW14" s="131"/>
      <c r="KCX14" s="131"/>
      <c r="KCY14" s="131"/>
      <c r="KCZ14" s="131"/>
      <c r="KDA14" s="131"/>
      <c r="KDB14" s="131"/>
      <c r="KDC14" s="131"/>
      <c r="KDD14" s="131"/>
      <c r="KDE14" s="131"/>
      <c r="KDF14" s="131"/>
      <c r="KDG14" s="131"/>
      <c r="KDH14" s="131"/>
      <c r="KDI14" s="131"/>
      <c r="KDJ14" s="131"/>
      <c r="KDK14" s="131"/>
      <c r="KDL14" s="131"/>
      <c r="KDM14" s="131"/>
      <c r="KDN14" s="131"/>
      <c r="KDO14" s="131"/>
      <c r="KDP14" s="131"/>
      <c r="KDQ14" s="131"/>
      <c r="KDR14" s="131"/>
      <c r="KDS14" s="131"/>
      <c r="KDT14" s="131"/>
      <c r="KDU14" s="131"/>
      <c r="KDV14" s="131"/>
      <c r="KDW14" s="131"/>
      <c r="KDX14" s="131"/>
      <c r="KDY14" s="131"/>
      <c r="KDZ14" s="131"/>
      <c r="KEA14" s="131"/>
      <c r="KEB14" s="131"/>
      <c r="KEC14" s="131"/>
      <c r="KED14" s="131"/>
      <c r="KEE14" s="131"/>
      <c r="KEF14" s="131"/>
      <c r="KEG14" s="131"/>
      <c r="KEH14" s="131"/>
      <c r="KEI14" s="131"/>
      <c r="KEJ14" s="131"/>
      <c r="KEK14" s="131"/>
      <c r="KEL14" s="131"/>
      <c r="KEM14" s="131"/>
      <c r="KEN14" s="131"/>
      <c r="KEO14" s="131"/>
      <c r="KEP14" s="131"/>
      <c r="KEQ14" s="131"/>
      <c r="KER14" s="131"/>
      <c r="KES14" s="131"/>
      <c r="KET14" s="131"/>
      <c r="KEU14" s="131"/>
      <c r="KEV14" s="131"/>
      <c r="KEW14" s="131"/>
      <c r="KEX14" s="131"/>
      <c r="KEY14" s="131"/>
      <c r="KEZ14" s="131"/>
      <c r="KFA14" s="131"/>
      <c r="KFB14" s="131"/>
      <c r="KFC14" s="131"/>
      <c r="KFD14" s="131"/>
      <c r="KFE14" s="131"/>
      <c r="KFF14" s="131"/>
      <c r="KFG14" s="131"/>
      <c r="KFH14" s="131"/>
      <c r="KFI14" s="131"/>
      <c r="KFJ14" s="131"/>
      <c r="KFK14" s="131"/>
      <c r="KFL14" s="131"/>
      <c r="KFM14" s="131"/>
      <c r="KFN14" s="131"/>
      <c r="KFO14" s="131"/>
      <c r="KFP14" s="131"/>
      <c r="KFQ14" s="131"/>
      <c r="KFR14" s="131"/>
      <c r="KFS14" s="131"/>
      <c r="KFT14" s="131"/>
      <c r="KFU14" s="131"/>
      <c r="KFV14" s="131"/>
      <c r="KFW14" s="131"/>
      <c r="KFX14" s="131"/>
      <c r="KFY14" s="131"/>
      <c r="KFZ14" s="131"/>
      <c r="KGA14" s="131"/>
      <c r="KGB14" s="131"/>
      <c r="KGC14" s="131"/>
      <c r="KGD14" s="131"/>
      <c r="KGE14" s="131"/>
      <c r="KGF14" s="131"/>
      <c r="KGG14" s="131"/>
      <c r="KGH14" s="131"/>
      <c r="KGI14" s="131"/>
      <c r="KGJ14" s="131"/>
      <c r="KGK14" s="131"/>
      <c r="KGL14" s="131"/>
      <c r="KGM14" s="131"/>
      <c r="KGN14" s="131"/>
      <c r="KGO14" s="131"/>
      <c r="KGP14" s="131"/>
      <c r="KGQ14" s="131"/>
      <c r="KGR14" s="131"/>
      <c r="KGS14" s="131"/>
      <c r="KGT14" s="131"/>
      <c r="KGU14" s="131"/>
      <c r="KGV14" s="131"/>
      <c r="KGW14" s="131"/>
      <c r="KGX14" s="131"/>
      <c r="KGY14" s="131"/>
      <c r="KGZ14" s="131"/>
      <c r="KHA14" s="131"/>
      <c r="KHB14" s="131"/>
      <c r="KHC14" s="131"/>
      <c r="KHD14" s="131"/>
      <c r="KHE14" s="131"/>
      <c r="KHF14" s="131"/>
      <c r="KHG14" s="131"/>
      <c r="KHH14" s="131"/>
      <c r="KHI14" s="131"/>
      <c r="KHJ14" s="131"/>
      <c r="KHK14" s="131"/>
      <c r="KHL14" s="131"/>
      <c r="KHM14" s="131"/>
      <c r="KHN14" s="131"/>
      <c r="KHO14" s="131"/>
      <c r="KHP14" s="131"/>
      <c r="KHQ14" s="131"/>
      <c r="KHR14" s="131"/>
      <c r="KHS14" s="131"/>
      <c r="KHT14" s="131"/>
      <c r="KHU14" s="131"/>
      <c r="KHV14" s="131"/>
      <c r="KHW14" s="131"/>
      <c r="KHX14" s="131"/>
      <c r="KHY14" s="131"/>
      <c r="KHZ14" s="131"/>
      <c r="KIA14" s="131"/>
      <c r="KIB14" s="131"/>
      <c r="KIC14" s="131"/>
      <c r="KID14" s="131"/>
      <c r="KIE14" s="131"/>
      <c r="KIF14" s="131"/>
      <c r="KIG14" s="131"/>
      <c r="KIH14" s="131"/>
      <c r="KII14" s="131"/>
      <c r="KIJ14" s="131"/>
      <c r="KIK14" s="131"/>
      <c r="KIL14" s="131"/>
      <c r="KIM14" s="131"/>
      <c r="KIN14" s="131"/>
      <c r="KIO14" s="131"/>
      <c r="KIP14" s="131"/>
      <c r="KIQ14" s="131"/>
      <c r="KIR14" s="131"/>
      <c r="KIS14" s="131"/>
      <c r="KIT14" s="131"/>
      <c r="KIU14" s="131"/>
      <c r="KIV14" s="131"/>
      <c r="KIW14" s="131"/>
      <c r="KIX14" s="131"/>
      <c r="KIY14" s="131"/>
      <c r="KIZ14" s="131"/>
      <c r="KJA14" s="131"/>
      <c r="KJB14" s="131"/>
      <c r="KJC14" s="131"/>
      <c r="KJD14" s="131"/>
      <c r="KJE14" s="131"/>
      <c r="KJF14" s="131"/>
      <c r="KJG14" s="131"/>
      <c r="KJH14" s="131"/>
      <c r="KJI14" s="131"/>
      <c r="KJJ14" s="131"/>
      <c r="KJK14" s="131"/>
      <c r="KJL14" s="131"/>
      <c r="KJM14" s="131"/>
      <c r="KJN14" s="131"/>
      <c r="KJO14" s="131"/>
      <c r="KJP14" s="131"/>
      <c r="KJQ14" s="131"/>
      <c r="KJR14" s="131"/>
      <c r="KJS14" s="131"/>
      <c r="KJT14" s="131"/>
      <c r="KJU14" s="131"/>
      <c r="KJV14" s="131"/>
      <c r="KJW14" s="131"/>
      <c r="KJX14" s="131"/>
      <c r="KJY14" s="131"/>
      <c r="KJZ14" s="131"/>
      <c r="KKA14" s="131"/>
      <c r="KKB14" s="131"/>
      <c r="KKC14" s="131"/>
      <c r="KKD14" s="131"/>
      <c r="KKE14" s="131"/>
      <c r="KKF14" s="131"/>
      <c r="KKG14" s="131"/>
      <c r="KKH14" s="131"/>
      <c r="KKI14" s="131"/>
      <c r="KKJ14" s="131"/>
      <c r="KKK14" s="131"/>
      <c r="KKL14" s="131"/>
      <c r="KKM14" s="131"/>
      <c r="KKN14" s="131"/>
      <c r="KKO14" s="131"/>
      <c r="KKP14" s="131"/>
      <c r="KKQ14" s="131"/>
      <c r="KKR14" s="131"/>
      <c r="KKS14" s="131"/>
      <c r="KKT14" s="131"/>
      <c r="KKU14" s="131"/>
      <c r="KKV14" s="131"/>
      <c r="KKW14" s="131"/>
      <c r="KKX14" s="131"/>
      <c r="KKY14" s="131"/>
      <c r="KKZ14" s="131"/>
      <c r="KLA14" s="131"/>
      <c r="KLB14" s="131"/>
      <c r="KLC14" s="131"/>
      <c r="KLD14" s="131"/>
      <c r="KLE14" s="131"/>
      <c r="KLF14" s="131"/>
      <c r="KLG14" s="131"/>
      <c r="KLH14" s="131"/>
      <c r="KLI14" s="131"/>
      <c r="KLJ14" s="131"/>
      <c r="KLK14" s="131"/>
      <c r="KLL14" s="131"/>
      <c r="KLM14" s="131"/>
      <c r="KLN14" s="131"/>
      <c r="KLO14" s="131"/>
      <c r="KLP14" s="131"/>
      <c r="KLQ14" s="131"/>
      <c r="KLR14" s="131"/>
      <c r="KLS14" s="131"/>
      <c r="KLT14" s="131"/>
      <c r="KLU14" s="131"/>
      <c r="KLV14" s="131"/>
      <c r="KLW14" s="131"/>
      <c r="KLX14" s="131"/>
      <c r="KLY14" s="131"/>
      <c r="KLZ14" s="131"/>
      <c r="KMA14" s="131"/>
      <c r="KMB14" s="131"/>
      <c r="KMC14" s="131"/>
      <c r="KMD14" s="131"/>
      <c r="KME14" s="131"/>
      <c r="KMF14" s="131"/>
      <c r="KMG14" s="131"/>
      <c r="KMH14" s="131"/>
      <c r="KMI14" s="131"/>
      <c r="KMJ14" s="131"/>
      <c r="KMK14" s="131"/>
      <c r="KML14" s="131"/>
      <c r="KMM14" s="131"/>
      <c r="KMN14" s="131"/>
      <c r="KMO14" s="131"/>
      <c r="KMP14" s="131"/>
      <c r="KMQ14" s="131"/>
      <c r="KMR14" s="131"/>
      <c r="KMS14" s="131"/>
      <c r="KMT14" s="131"/>
      <c r="KMU14" s="131"/>
      <c r="KMV14" s="131"/>
      <c r="KMW14" s="131"/>
      <c r="KMX14" s="131"/>
      <c r="KMY14" s="131"/>
      <c r="KMZ14" s="131"/>
      <c r="KNA14" s="131"/>
      <c r="KNB14" s="131"/>
      <c r="KNC14" s="131"/>
      <c r="KND14" s="131"/>
      <c r="KNE14" s="131"/>
      <c r="KNF14" s="131"/>
      <c r="KNG14" s="131"/>
      <c r="KNH14" s="131"/>
      <c r="KNI14" s="131"/>
      <c r="KNJ14" s="131"/>
      <c r="KNK14" s="131"/>
      <c r="KNL14" s="131"/>
      <c r="KNM14" s="131"/>
      <c r="KNN14" s="131"/>
      <c r="KNO14" s="131"/>
      <c r="KNP14" s="131"/>
      <c r="KNQ14" s="131"/>
      <c r="KNR14" s="131"/>
      <c r="KNS14" s="131"/>
      <c r="KNT14" s="131"/>
      <c r="KNU14" s="131"/>
      <c r="KNV14" s="131"/>
      <c r="KNW14" s="131"/>
      <c r="KNX14" s="131"/>
      <c r="KNY14" s="131"/>
      <c r="KNZ14" s="131"/>
      <c r="KOA14" s="131"/>
      <c r="KOB14" s="131"/>
      <c r="KOC14" s="131"/>
      <c r="KOD14" s="131"/>
      <c r="KOE14" s="131"/>
      <c r="KOF14" s="131"/>
      <c r="KOG14" s="131"/>
      <c r="KOH14" s="131"/>
      <c r="KOI14" s="131"/>
      <c r="KOJ14" s="131"/>
      <c r="KOK14" s="131"/>
      <c r="KOL14" s="131"/>
      <c r="KOM14" s="131"/>
      <c r="KON14" s="131"/>
      <c r="KOO14" s="131"/>
      <c r="KOP14" s="131"/>
      <c r="KOQ14" s="131"/>
      <c r="KOR14" s="131"/>
      <c r="KOS14" s="131"/>
      <c r="KOT14" s="131"/>
      <c r="KOU14" s="131"/>
      <c r="KOV14" s="131"/>
      <c r="KOW14" s="131"/>
      <c r="KOX14" s="131"/>
      <c r="KOY14" s="131"/>
      <c r="KOZ14" s="131"/>
      <c r="KPA14" s="131"/>
      <c r="KPB14" s="131"/>
      <c r="KPC14" s="131"/>
      <c r="KPD14" s="131"/>
      <c r="KPE14" s="131"/>
      <c r="KPF14" s="131"/>
      <c r="KPG14" s="131"/>
      <c r="KPH14" s="131"/>
      <c r="KPI14" s="131"/>
      <c r="KPJ14" s="131"/>
      <c r="KPK14" s="131"/>
      <c r="KPL14" s="131"/>
      <c r="KPM14" s="131"/>
      <c r="KPN14" s="131"/>
      <c r="KPO14" s="131"/>
      <c r="KPP14" s="131"/>
      <c r="KPQ14" s="131"/>
      <c r="KPR14" s="131"/>
      <c r="KPS14" s="131"/>
      <c r="KPT14" s="131"/>
      <c r="KPU14" s="131"/>
      <c r="KPV14" s="131"/>
      <c r="KPW14" s="131"/>
      <c r="KPX14" s="131"/>
      <c r="KPY14" s="131"/>
      <c r="KPZ14" s="131"/>
      <c r="KQA14" s="131"/>
      <c r="KQB14" s="131"/>
      <c r="KQC14" s="131"/>
      <c r="KQD14" s="131"/>
      <c r="KQE14" s="131"/>
      <c r="KQF14" s="131"/>
      <c r="KQG14" s="131"/>
      <c r="KQH14" s="131"/>
      <c r="KQI14" s="131"/>
      <c r="KQJ14" s="131"/>
      <c r="KQK14" s="131"/>
      <c r="KQL14" s="131"/>
      <c r="KQM14" s="131"/>
      <c r="KQN14" s="131"/>
      <c r="KQO14" s="131"/>
      <c r="KQP14" s="131"/>
      <c r="KQQ14" s="131"/>
      <c r="KQR14" s="131"/>
      <c r="KQS14" s="131"/>
      <c r="KQT14" s="131"/>
      <c r="KQU14" s="131"/>
      <c r="KQV14" s="131"/>
      <c r="KQW14" s="131"/>
      <c r="KQX14" s="131"/>
      <c r="KQY14" s="131"/>
      <c r="KQZ14" s="131"/>
      <c r="KRA14" s="131"/>
      <c r="KRB14" s="131"/>
      <c r="KRC14" s="131"/>
      <c r="KRD14" s="131"/>
      <c r="KRE14" s="131"/>
      <c r="KRF14" s="131"/>
      <c r="KRG14" s="131"/>
      <c r="KRH14" s="131"/>
      <c r="KRI14" s="131"/>
      <c r="KRJ14" s="131"/>
      <c r="KRK14" s="131"/>
      <c r="KRL14" s="131"/>
      <c r="KRM14" s="131"/>
      <c r="KRN14" s="131"/>
      <c r="KRO14" s="131"/>
      <c r="KRP14" s="131"/>
      <c r="KRQ14" s="131"/>
      <c r="KRR14" s="131"/>
      <c r="KRS14" s="131"/>
      <c r="KRT14" s="131"/>
      <c r="KRU14" s="131"/>
      <c r="KRV14" s="131"/>
      <c r="KRW14" s="131"/>
      <c r="KRX14" s="131"/>
      <c r="KRY14" s="131"/>
      <c r="KRZ14" s="131"/>
      <c r="KSA14" s="131"/>
      <c r="KSB14" s="131"/>
      <c r="KSC14" s="131"/>
      <c r="KSD14" s="131"/>
      <c r="KSE14" s="131"/>
      <c r="KSF14" s="131"/>
      <c r="KSG14" s="131"/>
      <c r="KSH14" s="131"/>
      <c r="KSI14" s="131"/>
      <c r="KSJ14" s="131"/>
      <c r="KSK14" s="131"/>
      <c r="KSL14" s="131"/>
      <c r="KSM14" s="131"/>
      <c r="KSN14" s="131"/>
      <c r="KSO14" s="131"/>
      <c r="KSP14" s="131"/>
      <c r="KSQ14" s="131"/>
      <c r="KSR14" s="131"/>
      <c r="KSS14" s="131"/>
      <c r="KST14" s="131"/>
      <c r="KSU14" s="131"/>
      <c r="KSV14" s="131"/>
      <c r="KSW14" s="131"/>
      <c r="KSX14" s="131"/>
      <c r="KSY14" s="131"/>
      <c r="KSZ14" s="131"/>
      <c r="KTA14" s="131"/>
      <c r="KTB14" s="131"/>
      <c r="KTC14" s="131"/>
      <c r="KTD14" s="131"/>
      <c r="KTE14" s="131"/>
      <c r="KTF14" s="131"/>
      <c r="KTG14" s="131"/>
      <c r="KTH14" s="131"/>
      <c r="KTI14" s="131"/>
      <c r="KTJ14" s="131"/>
      <c r="KTK14" s="131"/>
      <c r="KTL14" s="131"/>
      <c r="KTM14" s="131"/>
      <c r="KTN14" s="131"/>
      <c r="KTO14" s="131"/>
      <c r="KTP14" s="131"/>
      <c r="KTQ14" s="131"/>
      <c r="KTR14" s="131"/>
      <c r="KTS14" s="131"/>
      <c r="KTT14" s="131"/>
      <c r="KTU14" s="131"/>
      <c r="KTV14" s="131"/>
      <c r="KTW14" s="131"/>
      <c r="KTX14" s="131"/>
      <c r="KTY14" s="131"/>
      <c r="KTZ14" s="131"/>
      <c r="KUA14" s="131"/>
      <c r="KUB14" s="131"/>
      <c r="KUC14" s="131"/>
      <c r="KUD14" s="131"/>
      <c r="KUE14" s="131"/>
      <c r="KUF14" s="131"/>
      <c r="KUG14" s="131"/>
      <c r="KUH14" s="131"/>
      <c r="KUI14" s="131"/>
      <c r="KUJ14" s="131"/>
      <c r="KUK14" s="131"/>
      <c r="KUL14" s="131"/>
      <c r="KUM14" s="131"/>
      <c r="KUN14" s="131"/>
      <c r="KUO14" s="131"/>
      <c r="KUP14" s="131"/>
      <c r="KUQ14" s="131"/>
      <c r="KUR14" s="131"/>
      <c r="KUS14" s="131"/>
      <c r="KUT14" s="131"/>
      <c r="KUU14" s="131"/>
      <c r="KUV14" s="131"/>
      <c r="KUW14" s="131"/>
      <c r="KUX14" s="131"/>
      <c r="KUY14" s="131"/>
      <c r="KUZ14" s="131"/>
      <c r="KVA14" s="131"/>
      <c r="KVB14" s="131"/>
      <c r="KVC14" s="131"/>
      <c r="KVD14" s="131"/>
      <c r="KVE14" s="131"/>
      <c r="KVF14" s="131"/>
      <c r="KVG14" s="131"/>
      <c r="KVH14" s="131"/>
      <c r="KVI14" s="131"/>
      <c r="KVJ14" s="131"/>
      <c r="KVK14" s="131"/>
      <c r="KVL14" s="131"/>
      <c r="KVM14" s="131"/>
      <c r="KVN14" s="131"/>
      <c r="KVO14" s="131"/>
      <c r="KVP14" s="131"/>
      <c r="KVQ14" s="131"/>
      <c r="KVR14" s="131"/>
      <c r="KVS14" s="131"/>
      <c r="KVT14" s="131"/>
      <c r="KVU14" s="131"/>
      <c r="KVV14" s="131"/>
      <c r="KVW14" s="131"/>
      <c r="KVX14" s="131"/>
      <c r="KVY14" s="131"/>
      <c r="KVZ14" s="131"/>
      <c r="KWA14" s="131"/>
      <c r="KWB14" s="131"/>
      <c r="KWC14" s="131"/>
      <c r="KWD14" s="131"/>
      <c r="KWE14" s="131"/>
      <c r="KWF14" s="131"/>
      <c r="KWG14" s="131"/>
      <c r="KWH14" s="131"/>
      <c r="KWI14" s="131"/>
      <c r="KWJ14" s="131"/>
      <c r="KWK14" s="131"/>
      <c r="KWL14" s="131"/>
      <c r="KWM14" s="131"/>
      <c r="KWN14" s="131"/>
      <c r="KWO14" s="131"/>
      <c r="KWP14" s="131"/>
      <c r="KWQ14" s="131"/>
      <c r="KWR14" s="131"/>
      <c r="KWS14" s="131"/>
      <c r="KWT14" s="131"/>
      <c r="KWU14" s="131"/>
      <c r="KWV14" s="131"/>
      <c r="KWW14" s="131"/>
      <c r="KWX14" s="131"/>
      <c r="KWY14" s="131"/>
      <c r="KWZ14" s="131"/>
      <c r="KXA14" s="131"/>
      <c r="KXB14" s="131"/>
      <c r="KXC14" s="131"/>
      <c r="KXD14" s="131"/>
      <c r="KXE14" s="131"/>
      <c r="KXF14" s="131"/>
      <c r="KXG14" s="131"/>
      <c r="KXH14" s="131"/>
      <c r="KXI14" s="131"/>
      <c r="KXJ14" s="131"/>
      <c r="KXK14" s="131"/>
      <c r="KXL14" s="131"/>
      <c r="KXM14" s="131"/>
      <c r="KXN14" s="131"/>
      <c r="KXO14" s="131"/>
      <c r="KXP14" s="131"/>
      <c r="KXQ14" s="131"/>
      <c r="KXR14" s="131"/>
      <c r="KXS14" s="131"/>
      <c r="KXT14" s="131"/>
      <c r="KXU14" s="131"/>
      <c r="KXV14" s="131"/>
      <c r="KXW14" s="131"/>
      <c r="KXX14" s="131"/>
      <c r="KXY14" s="131"/>
      <c r="KXZ14" s="131"/>
      <c r="KYA14" s="131"/>
      <c r="KYB14" s="131"/>
      <c r="KYC14" s="131"/>
      <c r="KYD14" s="131"/>
      <c r="KYE14" s="131"/>
      <c r="KYF14" s="131"/>
      <c r="KYG14" s="131"/>
      <c r="KYH14" s="131"/>
      <c r="KYI14" s="131"/>
      <c r="KYJ14" s="131"/>
      <c r="KYK14" s="131"/>
      <c r="KYL14" s="131"/>
      <c r="KYM14" s="131"/>
      <c r="KYN14" s="131"/>
      <c r="KYO14" s="131"/>
      <c r="KYP14" s="131"/>
      <c r="KYQ14" s="131"/>
      <c r="KYR14" s="131"/>
      <c r="KYS14" s="131"/>
      <c r="KYT14" s="131"/>
      <c r="KYU14" s="131"/>
      <c r="KYV14" s="131"/>
      <c r="KYW14" s="131"/>
      <c r="KYX14" s="131"/>
      <c r="KYY14" s="131"/>
      <c r="KYZ14" s="131"/>
      <c r="KZA14" s="131"/>
      <c r="KZB14" s="131"/>
      <c r="KZC14" s="131"/>
      <c r="KZD14" s="131"/>
      <c r="KZE14" s="131"/>
      <c r="KZF14" s="131"/>
      <c r="KZG14" s="131"/>
      <c r="KZH14" s="131"/>
      <c r="KZI14" s="131"/>
      <c r="KZJ14" s="131"/>
      <c r="KZK14" s="131"/>
      <c r="KZL14" s="131"/>
      <c r="KZM14" s="131"/>
      <c r="KZN14" s="131"/>
      <c r="KZO14" s="131"/>
      <c r="KZP14" s="131"/>
      <c r="KZQ14" s="131"/>
      <c r="KZR14" s="131"/>
      <c r="KZS14" s="131"/>
      <c r="KZT14" s="131"/>
      <c r="KZU14" s="131"/>
      <c r="KZV14" s="131"/>
      <c r="KZW14" s="131"/>
      <c r="KZX14" s="131"/>
      <c r="KZY14" s="131"/>
      <c r="KZZ14" s="131"/>
      <c r="LAA14" s="131"/>
      <c r="LAB14" s="131"/>
      <c r="LAC14" s="131"/>
      <c r="LAD14" s="131"/>
      <c r="LAE14" s="131"/>
      <c r="LAF14" s="131"/>
      <c r="LAG14" s="131"/>
      <c r="LAH14" s="131"/>
      <c r="LAI14" s="131"/>
      <c r="LAJ14" s="131"/>
      <c r="LAK14" s="131"/>
      <c r="LAL14" s="131"/>
      <c r="LAM14" s="131"/>
      <c r="LAN14" s="131"/>
      <c r="LAO14" s="131"/>
      <c r="LAP14" s="131"/>
      <c r="LAQ14" s="131"/>
      <c r="LAR14" s="131"/>
      <c r="LAS14" s="131"/>
      <c r="LAT14" s="131"/>
      <c r="LAU14" s="131"/>
      <c r="LAV14" s="131"/>
      <c r="LAW14" s="131"/>
      <c r="LAX14" s="131"/>
      <c r="LAY14" s="131"/>
      <c r="LAZ14" s="131"/>
      <c r="LBA14" s="131"/>
      <c r="LBB14" s="131"/>
      <c r="LBC14" s="131"/>
      <c r="LBD14" s="131"/>
      <c r="LBE14" s="131"/>
      <c r="LBF14" s="131"/>
      <c r="LBG14" s="131"/>
      <c r="LBH14" s="131"/>
      <c r="LBI14" s="131"/>
      <c r="LBJ14" s="131"/>
      <c r="LBK14" s="131"/>
      <c r="LBL14" s="131"/>
      <c r="LBM14" s="131"/>
      <c r="LBN14" s="131"/>
      <c r="LBO14" s="131"/>
      <c r="LBP14" s="131"/>
      <c r="LBQ14" s="131"/>
      <c r="LBR14" s="131"/>
      <c r="LBS14" s="131"/>
      <c r="LBT14" s="131"/>
      <c r="LBU14" s="131"/>
      <c r="LBV14" s="131"/>
      <c r="LBW14" s="131"/>
      <c r="LBX14" s="131"/>
      <c r="LBY14" s="131"/>
      <c r="LBZ14" s="131"/>
      <c r="LCA14" s="131"/>
      <c r="LCB14" s="131"/>
      <c r="LCC14" s="131"/>
      <c r="LCD14" s="131"/>
      <c r="LCE14" s="131"/>
      <c r="LCF14" s="131"/>
      <c r="LCG14" s="131"/>
      <c r="LCH14" s="131"/>
      <c r="LCI14" s="131"/>
      <c r="LCJ14" s="131"/>
      <c r="LCK14" s="131"/>
      <c r="LCL14" s="131"/>
      <c r="LCM14" s="131"/>
      <c r="LCN14" s="131"/>
      <c r="LCO14" s="131"/>
      <c r="LCP14" s="131"/>
      <c r="LCQ14" s="131"/>
      <c r="LCR14" s="131"/>
      <c r="LCS14" s="131"/>
      <c r="LCT14" s="131"/>
      <c r="LCU14" s="131"/>
      <c r="LCV14" s="131"/>
      <c r="LCW14" s="131"/>
      <c r="LCX14" s="131"/>
      <c r="LCY14" s="131"/>
      <c r="LCZ14" s="131"/>
      <c r="LDA14" s="131"/>
      <c r="LDB14" s="131"/>
      <c r="LDC14" s="131"/>
      <c r="LDD14" s="131"/>
      <c r="LDE14" s="131"/>
      <c r="LDF14" s="131"/>
      <c r="LDG14" s="131"/>
      <c r="LDH14" s="131"/>
      <c r="LDI14" s="131"/>
      <c r="LDJ14" s="131"/>
      <c r="LDK14" s="131"/>
      <c r="LDL14" s="131"/>
      <c r="LDM14" s="131"/>
      <c r="LDN14" s="131"/>
      <c r="LDO14" s="131"/>
      <c r="LDP14" s="131"/>
      <c r="LDQ14" s="131"/>
      <c r="LDR14" s="131"/>
      <c r="LDS14" s="131"/>
      <c r="LDT14" s="131"/>
      <c r="LDU14" s="131"/>
      <c r="LDV14" s="131"/>
      <c r="LDW14" s="131"/>
      <c r="LDX14" s="131"/>
      <c r="LDY14" s="131"/>
      <c r="LDZ14" s="131"/>
      <c r="LEA14" s="131"/>
      <c r="LEB14" s="131"/>
      <c r="LEC14" s="131"/>
      <c r="LED14" s="131"/>
      <c r="LEE14" s="131"/>
      <c r="LEF14" s="131"/>
      <c r="LEG14" s="131"/>
      <c r="LEH14" s="131"/>
      <c r="LEI14" s="131"/>
      <c r="LEJ14" s="131"/>
      <c r="LEK14" s="131"/>
      <c r="LEL14" s="131"/>
      <c r="LEM14" s="131"/>
      <c r="LEN14" s="131"/>
      <c r="LEO14" s="131"/>
      <c r="LEP14" s="131"/>
      <c r="LEQ14" s="131"/>
      <c r="LER14" s="131"/>
      <c r="LES14" s="131"/>
      <c r="LET14" s="131"/>
      <c r="LEU14" s="131"/>
      <c r="LEV14" s="131"/>
      <c r="LEW14" s="131"/>
      <c r="LEX14" s="131"/>
      <c r="LEY14" s="131"/>
      <c r="LEZ14" s="131"/>
      <c r="LFA14" s="131"/>
      <c r="LFB14" s="131"/>
      <c r="LFC14" s="131"/>
      <c r="LFD14" s="131"/>
      <c r="LFE14" s="131"/>
      <c r="LFF14" s="131"/>
      <c r="LFG14" s="131"/>
      <c r="LFH14" s="131"/>
      <c r="LFI14" s="131"/>
      <c r="LFJ14" s="131"/>
      <c r="LFK14" s="131"/>
      <c r="LFL14" s="131"/>
      <c r="LFM14" s="131"/>
      <c r="LFN14" s="131"/>
      <c r="LFO14" s="131"/>
      <c r="LFP14" s="131"/>
      <c r="LFQ14" s="131"/>
      <c r="LFR14" s="131"/>
      <c r="LFS14" s="131"/>
      <c r="LFT14" s="131"/>
      <c r="LFU14" s="131"/>
      <c r="LFV14" s="131"/>
      <c r="LFW14" s="131"/>
      <c r="LFX14" s="131"/>
      <c r="LFY14" s="131"/>
      <c r="LFZ14" s="131"/>
      <c r="LGA14" s="131"/>
      <c r="LGB14" s="131"/>
      <c r="LGC14" s="131"/>
      <c r="LGD14" s="131"/>
      <c r="LGE14" s="131"/>
      <c r="LGF14" s="131"/>
      <c r="LGG14" s="131"/>
      <c r="LGH14" s="131"/>
      <c r="LGI14" s="131"/>
      <c r="LGJ14" s="131"/>
      <c r="LGK14" s="131"/>
      <c r="LGL14" s="131"/>
      <c r="LGM14" s="131"/>
      <c r="LGN14" s="131"/>
      <c r="LGO14" s="131"/>
      <c r="LGP14" s="131"/>
      <c r="LGQ14" s="131"/>
      <c r="LGR14" s="131"/>
      <c r="LGS14" s="131"/>
      <c r="LGT14" s="131"/>
      <c r="LGU14" s="131"/>
      <c r="LGV14" s="131"/>
      <c r="LGW14" s="131"/>
      <c r="LGX14" s="131"/>
      <c r="LGY14" s="131"/>
      <c r="LGZ14" s="131"/>
      <c r="LHA14" s="131"/>
      <c r="LHB14" s="131"/>
      <c r="LHC14" s="131"/>
      <c r="LHD14" s="131"/>
      <c r="LHE14" s="131"/>
      <c r="LHF14" s="131"/>
      <c r="LHG14" s="131"/>
      <c r="LHH14" s="131"/>
      <c r="LHI14" s="131"/>
      <c r="LHJ14" s="131"/>
      <c r="LHK14" s="131"/>
      <c r="LHL14" s="131"/>
      <c r="LHM14" s="131"/>
      <c r="LHN14" s="131"/>
      <c r="LHO14" s="131"/>
      <c r="LHP14" s="131"/>
      <c r="LHQ14" s="131"/>
      <c r="LHR14" s="131"/>
      <c r="LHS14" s="131"/>
      <c r="LHT14" s="131"/>
      <c r="LHU14" s="131"/>
      <c r="LHV14" s="131"/>
      <c r="LHW14" s="131"/>
      <c r="LHX14" s="131"/>
      <c r="LHY14" s="131"/>
      <c r="LHZ14" s="131"/>
      <c r="LIA14" s="131"/>
      <c r="LIB14" s="131"/>
      <c r="LIC14" s="131"/>
      <c r="LID14" s="131"/>
      <c r="LIE14" s="131"/>
      <c r="LIF14" s="131"/>
      <c r="LIG14" s="131"/>
      <c r="LIH14" s="131"/>
      <c r="LII14" s="131"/>
      <c r="LIJ14" s="131"/>
      <c r="LIK14" s="131"/>
      <c r="LIL14" s="131"/>
      <c r="LIM14" s="131"/>
      <c r="LIN14" s="131"/>
      <c r="LIO14" s="131"/>
      <c r="LIP14" s="131"/>
      <c r="LIQ14" s="131"/>
      <c r="LIR14" s="131"/>
      <c r="LIS14" s="131"/>
      <c r="LIT14" s="131"/>
      <c r="LIU14" s="131"/>
      <c r="LIV14" s="131"/>
      <c r="LIW14" s="131"/>
      <c r="LIX14" s="131"/>
      <c r="LIY14" s="131"/>
      <c r="LIZ14" s="131"/>
      <c r="LJA14" s="131"/>
      <c r="LJB14" s="131"/>
      <c r="LJC14" s="131"/>
      <c r="LJD14" s="131"/>
      <c r="LJE14" s="131"/>
      <c r="LJF14" s="131"/>
      <c r="LJG14" s="131"/>
      <c r="LJH14" s="131"/>
      <c r="LJI14" s="131"/>
      <c r="LJJ14" s="131"/>
      <c r="LJK14" s="131"/>
      <c r="LJL14" s="131"/>
      <c r="LJM14" s="131"/>
      <c r="LJN14" s="131"/>
      <c r="LJO14" s="131"/>
      <c r="LJP14" s="131"/>
      <c r="LJQ14" s="131"/>
      <c r="LJR14" s="131"/>
      <c r="LJS14" s="131"/>
      <c r="LJT14" s="131"/>
      <c r="LJU14" s="131"/>
      <c r="LJV14" s="131"/>
      <c r="LJW14" s="131"/>
      <c r="LJX14" s="131"/>
      <c r="LJY14" s="131"/>
      <c r="LJZ14" s="131"/>
      <c r="LKA14" s="131"/>
      <c r="LKB14" s="131"/>
      <c r="LKC14" s="131"/>
      <c r="LKD14" s="131"/>
      <c r="LKE14" s="131"/>
      <c r="LKF14" s="131"/>
      <c r="LKG14" s="131"/>
      <c r="LKH14" s="131"/>
      <c r="LKI14" s="131"/>
      <c r="LKJ14" s="131"/>
      <c r="LKK14" s="131"/>
      <c r="LKL14" s="131"/>
      <c r="LKM14" s="131"/>
      <c r="LKN14" s="131"/>
      <c r="LKO14" s="131"/>
      <c r="LKP14" s="131"/>
      <c r="LKQ14" s="131"/>
      <c r="LKR14" s="131"/>
      <c r="LKS14" s="131"/>
      <c r="LKT14" s="131"/>
      <c r="LKU14" s="131"/>
      <c r="LKV14" s="131"/>
      <c r="LKW14" s="131"/>
      <c r="LKX14" s="131"/>
      <c r="LKY14" s="131"/>
      <c r="LKZ14" s="131"/>
      <c r="LLA14" s="131"/>
      <c r="LLB14" s="131"/>
      <c r="LLC14" s="131"/>
      <c r="LLD14" s="131"/>
      <c r="LLE14" s="131"/>
      <c r="LLF14" s="131"/>
      <c r="LLG14" s="131"/>
      <c r="LLH14" s="131"/>
      <c r="LLI14" s="131"/>
      <c r="LLJ14" s="131"/>
      <c r="LLK14" s="131"/>
      <c r="LLL14" s="131"/>
      <c r="LLM14" s="131"/>
      <c r="LLN14" s="131"/>
      <c r="LLO14" s="131"/>
      <c r="LLP14" s="131"/>
      <c r="LLQ14" s="131"/>
      <c r="LLR14" s="131"/>
      <c r="LLS14" s="131"/>
      <c r="LLT14" s="131"/>
      <c r="LLU14" s="131"/>
      <c r="LLV14" s="131"/>
      <c r="LLW14" s="131"/>
      <c r="LLX14" s="131"/>
      <c r="LLY14" s="131"/>
      <c r="LLZ14" s="131"/>
      <c r="LMA14" s="131"/>
      <c r="LMB14" s="131"/>
      <c r="LMC14" s="131"/>
      <c r="LMD14" s="131"/>
      <c r="LME14" s="131"/>
      <c r="LMF14" s="131"/>
      <c r="LMG14" s="131"/>
      <c r="LMH14" s="131"/>
      <c r="LMI14" s="131"/>
      <c r="LMJ14" s="131"/>
      <c r="LMK14" s="131"/>
      <c r="LML14" s="131"/>
      <c r="LMM14" s="131"/>
      <c r="LMN14" s="131"/>
      <c r="LMO14" s="131"/>
      <c r="LMP14" s="131"/>
      <c r="LMQ14" s="131"/>
      <c r="LMR14" s="131"/>
      <c r="LMS14" s="131"/>
      <c r="LMT14" s="131"/>
      <c r="LMU14" s="131"/>
      <c r="LMV14" s="131"/>
      <c r="LMW14" s="131"/>
      <c r="LMX14" s="131"/>
      <c r="LMY14" s="131"/>
      <c r="LMZ14" s="131"/>
      <c r="LNA14" s="131"/>
      <c r="LNB14" s="131"/>
      <c r="LNC14" s="131"/>
      <c r="LND14" s="131"/>
      <c r="LNE14" s="131"/>
      <c r="LNF14" s="131"/>
      <c r="LNG14" s="131"/>
      <c r="LNH14" s="131"/>
      <c r="LNI14" s="131"/>
      <c r="LNJ14" s="131"/>
      <c r="LNK14" s="131"/>
      <c r="LNL14" s="131"/>
      <c r="LNM14" s="131"/>
      <c r="LNN14" s="131"/>
      <c r="LNO14" s="131"/>
      <c r="LNP14" s="131"/>
      <c r="LNQ14" s="131"/>
      <c r="LNR14" s="131"/>
      <c r="LNS14" s="131"/>
      <c r="LNT14" s="131"/>
      <c r="LNU14" s="131"/>
      <c r="LNV14" s="131"/>
      <c r="LNW14" s="131"/>
      <c r="LNX14" s="131"/>
      <c r="LNY14" s="131"/>
      <c r="LNZ14" s="131"/>
      <c r="LOA14" s="131"/>
      <c r="LOB14" s="131"/>
      <c r="LOC14" s="131"/>
      <c r="LOD14" s="131"/>
      <c r="LOE14" s="131"/>
      <c r="LOF14" s="131"/>
      <c r="LOG14" s="131"/>
      <c r="LOH14" s="131"/>
      <c r="LOI14" s="131"/>
      <c r="LOJ14" s="131"/>
      <c r="LOK14" s="131"/>
      <c r="LOL14" s="131"/>
      <c r="LOM14" s="131"/>
      <c r="LON14" s="131"/>
      <c r="LOO14" s="131"/>
      <c r="LOP14" s="131"/>
      <c r="LOQ14" s="131"/>
      <c r="LOR14" s="131"/>
      <c r="LOS14" s="131"/>
      <c r="LOT14" s="131"/>
      <c r="LOU14" s="131"/>
      <c r="LOV14" s="131"/>
      <c r="LOW14" s="131"/>
      <c r="LOX14" s="131"/>
      <c r="LOY14" s="131"/>
      <c r="LOZ14" s="131"/>
      <c r="LPA14" s="131"/>
      <c r="LPB14" s="131"/>
      <c r="LPC14" s="131"/>
      <c r="LPD14" s="131"/>
      <c r="LPE14" s="131"/>
      <c r="LPF14" s="131"/>
      <c r="LPG14" s="131"/>
      <c r="LPH14" s="131"/>
      <c r="LPI14" s="131"/>
      <c r="LPJ14" s="131"/>
      <c r="LPK14" s="131"/>
      <c r="LPL14" s="131"/>
      <c r="LPM14" s="131"/>
      <c r="LPN14" s="131"/>
      <c r="LPO14" s="131"/>
      <c r="LPP14" s="131"/>
      <c r="LPQ14" s="131"/>
      <c r="LPR14" s="131"/>
      <c r="LPS14" s="131"/>
      <c r="LPT14" s="131"/>
      <c r="LPU14" s="131"/>
      <c r="LPV14" s="131"/>
      <c r="LPW14" s="131"/>
      <c r="LPX14" s="131"/>
      <c r="LPY14" s="131"/>
      <c r="LPZ14" s="131"/>
      <c r="LQA14" s="131"/>
      <c r="LQB14" s="131"/>
      <c r="LQC14" s="131"/>
      <c r="LQD14" s="131"/>
      <c r="LQE14" s="131"/>
      <c r="LQF14" s="131"/>
      <c r="LQG14" s="131"/>
      <c r="LQH14" s="131"/>
      <c r="LQI14" s="131"/>
      <c r="LQJ14" s="131"/>
      <c r="LQK14" s="131"/>
      <c r="LQL14" s="131"/>
      <c r="LQM14" s="131"/>
      <c r="LQN14" s="131"/>
      <c r="LQO14" s="131"/>
      <c r="LQP14" s="131"/>
      <c r="LQQ14" s="131"/>
      <c r="LQR14" s="131"/>
      <c r="LQS14" s="131"/>
      <c r="LQT14" s="131"/>
      <c r="LQU14" s="131"/>
      <c r="LQV14" s="131"/>
      <c r="LQW14" s="131"/>
      <c r="LQX14" s="131"/>
      <c r="LQY14" s="131"/>
      <c r="LQZ14" s="131"/>
      <c r="LRA14" s="131"/>
      <c r="LRB14" s="131"/>
      <c r="LRC14" s="131"/>
      <c r="LRD14" s="131"/>
      <c r="LRE14" s="131"/>
      <c r="LRF14" s="131"/>
      <c r="LRG14" s="131"/>
      <c r="LRH14" s="131"/>
      <c r="LRI14" s="131"/>
      <c r="LRJ14" s="131"/>
      <c r="LRK14" s="131"/>
      <c r="LRL14" s="131"/>
      <c r="LRM14" s="131"/>
      <c r="LRN14" s="131"/>
      <c r="LRO14" s="131"/>
      <c r="LRP14" s="131"/>
      <c r="LRQ14" s="131"/>
      <c r="LRR14" s="131"/>
      <c r="LRS14" s="131"/>
      <c r="LRT14" s="131"/>
      <c r="LRU14" s="131"/>
      <c r="LRV14" s="131"/>
      <c r="LRW14" s="131"/>
      <c r="LRX14" s="131"/>
      <c r="LRY14" s="131"/>
      <c r="LRZ14" s="131"/>
      <c r="LSA14" s="131"/>
      <c r="LSB14" s="131"/>
      <c r="LSC14" s="131"/>
      <c r="LSD14" s="131"/>
      <c r="LSE14" s="131"/>
      <c r="LSF14" s="131"/>
      <c r="LSG14" s="131"/>
      <c r="LSH14" s="131"/>
      <c r="LSI14" s="131"/>
      <c r="LSJ14" s="131"/>
      <c r="LSK14" s="131"/>
      <c r="LSL14" s="131"/>
      <c r="LSM14" s="131"/>
      <c r="LSN14" s="131"/>
      <c r="LSO14" s="131"/>
      <c r="LSP14" s="131"/>
      <c r="LSQ14" s="131"/>
      <c r="LSR14" s="131"/>
      <c r="LSS14" s="131"/>
      <c r="LST14" s="131"/>
      <c r="LSU14" s="131"/>
      <c r="LSV14" s="131"/>
      <c r="LSW14" s="131"/>
      <c r="LSX14" s="131"/>
      <c r="LSY14" s="131"/>
      <c r="LSZ14" s="131"/>
      <c r="LTA14" s="131"/>
      <c r="LTB14" s="131"/>
      <c r="LTC14" s="131"/>
      <c r="LTD14" s="131"/>
      <c r="LTE14" s="131"/>
      <c r="LTF14" s="131"/>
      <c r="LTG14" s="131"/>
      <c r="LTH14" s="131"/>
      <c r="LTI14" s="131"/>
      <c r="LTJ14" s="131"/>
      <c r="LTK14" s="131"/>
      <c r="LTL14" s="131"/>
      <c r="LTM14" s="131"/>
      <c r="LTN14" s="131"/>
      <c r="LTO14" s="131"/>
      <c r="LTP14" s="131"/>
      <c r="LTQ14" s="131"/>
      <c r="LTR14" s="131"/>
      <c r="LTS14" s="131"/>
      <c r="LTT14" s="131"/>
      <c r="LTU14" s="131"/>
      <c r="LTV14" s="131"/>
      <c r="LTW14" s="131"/>
      <c r="LTX14" s="131"/>
      <c r="LTY14" s="131"/>
      <c r="LTZ14" s="131"/>
      <c r="LUA14" s="131"/>
      <c r="LUB14" s="131"/>
      <c r="LUC14" s="131"/>
      <c r="LUD14" s="131"/>
      <c r="LUE14" s="131"/>
      <c r="LUF14" s="131"/>
      <c r="LUG14" s="131"/>
      <c r="LUH14" s="131"/>
      <c r="LUI14" s="131"/>
      <c r="LUJ14" s="131"/>
      <c r="LUK14" s="131"/>
      <c r="LUL14" s="131"/>
      <c r="LUM14" s="131"/>
      <c r="LUN14" s="131"/>
      <c r="LUO14" s="131"/>
      <c r="LUP14" s="131"/>
      <c r="LUQ14" s="131"/>
      <c r="LUR14" s="131"/>
      <c r="LUS14" s="131"/>
      <c r="LUT14" s="131"/>
      <c r="LUU14" s="131"/>
      <c r="LUV14" s="131"/>
      <c r="LUW14" s="131"/>
      <c r="LUX14" s="131"/>
      <c r="LUY14" s="131"/>
      <c r="LUZ14" s="131"/>
      <c r="LVA14" s="131"/>
      <c r="LVB14" s="131"/>
      <c r="LVC14" s="131"/>
      <c r="LVD14" s="131"/>
      <c r="LVE14" s="131"/>
      <c r="LVF14" s="131"/>
      <c r="LVG14" s="131"/>
      <c r="LVH14" s="131"/>
      <c r="LVI14" s="131"/>
      <c r="LVJ14" s="131"/>
      <c r="LVK14" s="131"/>
      <c r="LVL14" s="131"/>
      <c r="LVM14" s="131"/>
      <c r="LVN14" s="131"/>
      <c r="LVO14" s="131"/>
      <c r="LVP14" s="131"/>
      <c r="LVQ14" s="131"/>
      <c r="LVR14" s="131"/>
      <c r="LVS14" s="131"/>
      <c r="LVT14" s="131"/>
      <c r="LVU14" s="131"/>
      <c r="LVV14" s="131"/>
      <c r="LVW14" s="131"/>
      <c r="LVX14" s="131"/>
      <c r="LVY14" s="131"/>
      <c r="LVZ14" s="131"/>
      <c r="LWA14" s="131"/>
      <c r="LWB14" s="131"/>
      <c r="LWC14" s="131"/>
      <c r="LWD14" s="131"/>
      <c r="LWE14" s="131"/>
      <c r="LWF14" s="131"/>
      <c r="LWG14" s="131"/>
      <c r="LWH14" s="131"/>
      <c r="LWI14" s="131"/>
      <c r="LWJ14" s="131"/>
      <c r="LWK14" s="131"/>
      <c r="LWL14" s="131"/>
      <c r="LWM14" s="131"/>
      <c r="LWN14" s="131"/>
      <c r="LWO14" s="131"/>
      <c r="LWP14" s="131"/>
      <c r="LWQ14" s="131"/>
      <c r="LWR14" s="131"/>
      <c r="LWS14" s="131"/>
      <c r="LWT14" s="131"/>
      <c r="LWU14" s="131"/>
      <c r="LWV14" s="131"/>
      <c r="LWW14" s="131"/>
      <c r="LWX14" s="131"/>
      <c r="LWY14" s="131"/>
      <c r="LWZ14" s="131"/>
      <c r="LXA14" s="131"/>
      <c r="LXB14" s="131"/>
      <c r="LXC14" s="131"/>
      <c r="LXD14" s="131"/>
      <c r="LXE14" s="131"/>
      <c r="LXF14" s="131"/>
      <c r="LXG14" s="131"/>
      <c r="LXH14" s="131"/>
      <c r="LXI14" s="131"/>
      <c r="LXJ14" s="131"/>
      <c r="LXK14" s="131"/>
      <c r="LXL14" s="131"/>
      <c r="LXM14" s="131"/>
      <c r="LXN14" s="131"/>
      <c r="LXO14" s="131"/>
      <c r="LXP14" s="131"/>
      <c r="LXQ14" s="131"/>
      <c r="LXR14" s="131"/>
      <c r="LXS14" s="131"/>
      <c r="LXT14" s="131"/>
      <c r="LXU14" s="131"/>
      <c r="LXV14" s="131"/>
      <c r="LXW14" s="131"/>
      <c r="LXX14" s="131"/>
      <c r="LXY14" s="131"/>
      <c r="LXZ14" s="131"/>
      <c r="LYA14" s="131"/>
      <c r="LYB14" s="131"/>
      <c r="LYC14" s="131"/>
      <c r="LYD14" s="131"/>
      <c r="LYE14" s="131"/>
      <c r="LYF14" s="131"/>
      <c r="LYG14" s="131"/>
      <c r="LYH14" s="131"/>
      <c r="LYI14" s="131"/>
      <c r="LYJ14" s="131"/>
      <c r="LYK14" s="131"/>
      <c r="LYL14" s="131"/>
      <c r="LYM14" s="131"/>
      <c r="LYN14" s="131"/>
      <c r="LYO14" s="131"/>
      <c r="LYP14" s="131"/>
      <c r="LYQ14" s="131"/>
      <c r="LYR14" s="131"/>
      <c r="LYS14" s="131"/>
      <c r="LYT14" s="131"/>
      <c r="LYU14" s="131"/>
      <c r="LYV14" s="131"/>
      <c r="LYW14" s="131"/>
      <c r="LYX14" s="131"/>
      <c r="LYY14" s="131"/>
      <c r="LYZ14" s="131"/>
      <c r="LZA14" s="131"/>
      <c r="LZB14" s="131"/>
      <c r="LZC14" s="131"/>
      <c r="LZD14" s="131"/>
      <c r="LZE14" s="131"/>
      <c r="LZF14" s="131"/>
      <c r="LZG14" s="131"/>
      <c r="LZH14" s="131"/>
      <c r="LZI14" s="131"/>
      <c r="LZJ14" s="131"/>
      <c r="LZK14" s="131"/>
      <c r="LZL14" s="131"/>
      <c r="LZM14" s="131"/>
      <c r="LZN14" s="131"/>
      <c r="LZO14" s="131"/>
      <c r="LZP14" s="131"/>
      <c r="LZQ14" s="131"/>
      <c r="LZR14" s="131"/>
      <c r="LZS14" s="131"/>
      <c r="LZT14" s="131"/>
      <c r="LZU14" s="131"/>
      <c r="LZV14" s="131"/>
      <c r="LZW14" s="131"/>
      <c r="LZX14" s="131"/>
      <c r="LZY14" s="131"/>
      <c r="LZZ14" s="131"/>
      <c r="MAA14" s="131"/>
      <c r="MAB14" s="131"/>
      <c r="MAC14" s="131"/>
      <c r="MAD14" s="131"/>
      <c r="MAE14" s="131"/>
      <c r="MAF14" s="131"/>
      <c r="MAG14" s="131"/>
      <c r="MAH14" s="131"/>
      <c r="MAI14" s="131"/>
      <c r="MAJ14" s="131"/>
      <c r="MAK14" s="131"/>
      <c r="MAL14" s="131"/>
      <c r="MAM14" s="131"/>
      <c r="MAN14" s="131"/>
      <c r="MAO14" s="131"/>
      <c r="MAP14" s="131"/>
      <c r="MAQ14" s="131"/>
      <c r="MAR14" s="131"/>
      <c r="MAS14" s="131"/>
      <c r="MAT14" s="131"/>
      <c r="MAU14" s="131"/>
      <c r="MAV14" s="131"/>
      <c r="MAW14" s="131"/>
      <c r="MAX14" s="131"/>
      <c r="MAY14" s="131"/>
      <c r="MAZ14" s="131"/>
      <c r="MBA14" s="131"/>
      <c r="MBB14" s="131"/>
      <c r="MBC14" s="131"/>
      <c r="MBD14" s="131"/>
      <c r="MBE14" s="131"/>
      <c r="MBF14" s="131"/>
      <c r="MBG14" s="131"/>
      <c r="MBH14" s="131"/>
      <c r="MBI14" s="131"/>
      <c r="MBJ14" s="131"/>
      <c r="MBK14" s="131"/>
      <c r="MBL14" s="131"/>
      <c r="MBM14" s="131"/>
      <c r="MBN14" s="131"/>
      <c r="MBO14" s="131"/>
      <c r="MBP14" s="131"/>
      <c r="MBQ14" s="131"/>
      <c r="MBR14" s="131"/>
      <c r="MBS14" s="131"/>
      <c r="MBT14" s="131"/>
      <c r="MBU14" s="131"/>
      <c r="MBV14" s="131"/>
      <c r="MBW14" s="131"/>
      <c r="MBX14" s="131"/>
      <c r="MBY14" s="131"/>
      <c r="MBZ14" s="131"/>
      <c r="MCA14" s="131"/>
      <c r="MCB14" s="131"/>
      <c r="MCC14" s="131"/>
      <c r="MCD14" s="131"/>
      <c r="MCE14" s="131"/>
      <c r="MCF14" s="131"/>
      <c r="MCG14" s="131"/>
      <c r="MCH14" s="131"/>
      <c r="MCI14" s="131"/>
      <c r="MCJ14" s="131"/>
      <c r="MCK14" s="131"/>
      <c r="MCL14" s="131"/>
      <c r="MCM14" s="131"/>
      <c r="MCN14" s="131"/>
      <c r="MCO14" s="131"/>
      <c r="MCP14" s="131"/>
      <c r="MCQ14" s="131"/>
      <c r="MCR14" s="131"/>
      <c r="MCS14" s="131"/>
      <c r="MCT14" s="131"/>
      <c r="MCU14" s="131"/>
      <c r="MCV14" s="131"/>
      <c r="MCW14" s="131"/>
      <c r="MCX14" s="131"/>
      <c r="MCY14" s="131"/>
      <c r="MCZ14" s="131"/>
      <c r="MDA14" s="131"/>
      <c r="MDB14" s="131"/>
      <c r="MDC14" s="131"/>
      <c r="MDD14" s="131"/>
      <c r="MDE14" s="131"/>
      <c r="MDF14" s="131"/>
      <c r="MDG14" s="131"/>
      <c r="MDH14" s="131"/>
      <c r="MDI14" s="131"/>
      <c r="MDJ14" s="131"/>
      <c r="MDK14" s="131"/>
      <c r="MDL14" s="131"/>
      <c r="MDM14" s="131"/>
      <c r="MDN14" s="131"/>
      <c r="MDO14" s="131"/>
      <c r="MDP14" s="131"/>
      <c r="MDQ14" s="131"/>
      <c r="MDR14" s="131"/>
      <c r="MDS14" s="131"/>
      <c r="MDT14" s="131"/>
      <c r="MDU14" s="131"/>
      <c r="MDV14" s="131"/>
      <c r="MDW14" s="131"/>
      <c r="MDX14" s="131"/>
      <c r="MDY14" s="131"/>
      <c r="MDZ14" s="131"/>
      <c r="MEA14" s="131"/>
      <c r="MEB14" s="131"/>
      <c r="MEC14" s="131"/>
      <c r="MED14" s="131"/>
      <c r="MEE14" s="131"/>
      <c r="MEF14" s="131"/>
      <c r="MEG14" s="131"/>
      <c r="MEH14" s="131"/>
      <c r="MEI14" s="131"/>
      <c r="MEJ14" s="131"/>
      <c r="MEK14" s="131"/>
      <c r="MEL14" s="131"/>
      <c r="MEM14" s="131"/>
      <c r="MEN14" s="131"/>
      <c r="MEO14" s="131"/>
      <c r="MEP14" s="131"/>
      <c r="MEQ14" s="131"/>
      <c r="MER14" s="131"/>
      <c r="MES14" s="131"/>
      <c r="MET14" s="131"/>
      <c r="MEU14" s="131"/>
      <c r="MEV14" s="131"/>
      <c r="MEW14" s="131"/>
      <c r="MEX14" s="131"/>
      <c r="MEY14" s="131"/>
      <c r="MEZ14" s="131"/>
      <c r="MFA14" s="131"/>
      <c r="MFB14" s="131"/>
      <c r="MFC14" s="131"/>
      <c r="MFD14" s="131"/>
      <c r="MFE14" s="131"/>
      <c r="MFF14" s="131"/>
      <c r="MFG14" s="131"/>
      <c r="MFH14" s="131"/>
      <c r="MFI14" s="131"/>
      <c r="MFJ14" s="131"/>
      <c r="MFK14" s="131"/>
      <c r="MFL14" s="131"/>
      <c r="MFM14" s="131"/>
      <c r="MFN14" s="131"/>
      <c r="MFO14" s="131"/>
      <c r="MFP14" s="131"/>
      <c r="MFQ14" s="131"/>
      <c r="MFR14" s="131"/>
      <c r="MFS14" s="131"/>
      <c r="MFT14" s="131"/>
      <c r="MFU14" s="131"/>
      <c r="MFV14" s="131"/>
      <c r="MFW14" s="131"/>
      <c r="MFX14" s="131"/>
      <c r="MFY14" s="131"/>
      <c r="MFZ14" s="131"/>
      <c r="MGA14" s="131"/>
      <c r="MGB14" s="131"/>
      <c r="MGC14" s="131"/>
      <c r="MGD14" s="131"/>
      <c r="MGE14" s="131"/>
      <c r="MGF14" s="131"/>
      <c r="MGG14" s="131"/>
      <c r="MGH14" s="131"/>
      <c r="MGI14" s="131"/>
      <c r="MGJ14" s="131"/>
      <c r="MGK14" s="131"/>
      <c r="MGL14" s="131"/>
      <c r="MGM14" s="131"/>
      <c r="MGN14" s="131"/>
      <c r="MGO14" s="131"/>
      <c r="MGP14" s="131"/>
      <c r="MGQ14" s="131"/>
      <c r="MGR14" s="131"/>
      <c r="MGS14" s="131"/>
      <c r="MGT14" s="131"/>
      <c r="MGU14" s="131"/>
      <c r="MGV14" s="131"/>
      <c r="MGW14" s="131"/>
      <c r="MGX14" s="131"/>
      <c r="MGY14" s="131"/>
      <c r="MGZ14" s="131"/>
      <c r="MHA14" s="131"/>
      <c r="MHB14" s="131"/>
      <c r="MHC14" s="131"/>
      <c r="MHD14" s="131"/>
      <c r="MHE14" s="131"/>
      <c r="MHF14" s="131"/>
      <c r="MHG14" s="131"/>
      <c r="MHH14" s="131"/>
      <c r="MHI14" s="131"/>
      <c r="MHJ14" s="131"/>
      <c r="MHK14" s="131"/>
      <c r="MHL14" s="131"/>
      <c r="MHM14" s="131"/>
      <c r="MHN14" s="131"/>
      <c r="MHO14" s="131"/>
      <c r="MHP14" s="131"/>
      <c r="MHQ14" s="131"/>
      <c r="MHR14" s="131"/>
      <c r="MHS14" s="131"/>
      <c r="MHT14" s="131"/>
      <c r="MHU14" s="131"/>
      <c r="MHV14" s="131"/>
      <c r="MHW14" s="131"/>
      <c r="MHX14" s="131"/>
      <c r="MHY14" s="131"/>
      <c r="MHZ14" s="131"/>
      <c r="MIA14" s="131"/>
      <c r="MIB14" s="131"/>
      <c r="MIC14" s="131"/>
      <c r="MID14" s="131"/>
      <c r="MIE14" s="131"/>
      <c r="MIF14" s="131"/>
      <c r="MIG14" s="131"/>
      <c r="MIH14" s="131"/>
      <c r="MII14" s="131"/>
      <c r="MIJ14" s="131"/>
      <c r="MIK14" s="131"/>
      <c r="MIL14" s="131"/>
      <c r="MIM14" s="131"/>
      <c r="MIN14" s="131"/>
      <c r="MIO14" s="131"/>
      <c r="MIP14" s="131"/>
      <c r="MIQ14" s="131"/>
      <c r="MIR14" s="131"/>
      <c r="MIS14" s="131"/>
      <c r="MIT14" s="131"/>
      <c r="MIU14" s="131"/>
      <c r="MIV14" s="131"/>
      <c r="MIW14" s="131"/>
      <c r="MIX14" s="131"/>
      <c r="MIY14" s="131"/>
      <c r="MIZ14" s="131"/>
      <c r="MJA14" s="131"/>
      <c r="MJB14" s="131"/>
      <c r="MJC14" s="131"/>
      <c r="MJD14" s="131"/>
      <c r="MJE14" s="131"/>
      <c r="MJF14" s="131"/>
      <c r="MJG14" s="131"/>
      <c r="MJH14" s="131"/>
      <c r="MJI14" s="131"/>
      <c r="MJJ14" s="131"/>
      <c r="MJK14" s="131"/>
      <c r="MJL14" s="131"/>
      <c r="MJM14" s="131"/>
      <c r="MJN14" s="131"/>
      <c r="MJO14" s="131"/>
      <c r="MJP14" s="131"/>
      <c r="MJQ14" s="131"/>
      <c r="MJR14" s="131"/>
      <c r="MJS14" s="131"/>
      <c r="MJT14" s="131"/>
      <c r="MJU14" s="131"/>
      <c r="MJV14" s="131"/>
      <c r="MJW14" s="131"/>
      <c r="MJX14" s="131"/>
      <c r="MJY14" s="131"/>
      <c r="MJZ14" s="131"/>
      <c r="MKA14" s="131"/>
      <c r="MKB14" s="131"/>
      <c r="MKC14" s="131"/>
      <c r="MKD14" s="131"/>
      <c r="MKE14" s="131"/>
      <c r="MKF14" s="131"/>
      <c r="MKG14" s="131"/>
      <c r="MKH14" s="131"/>
      <c r="MKI14" s="131"/>
      <c r="MKJ14" s="131"/>
      <c r="MKK14" s="131"/>
      <c r="MKL14" s="131"/>
      <c r="MKM14" s="131"/>
      <c r="MKN14" s="131"/>
      <c r="MKO14" s="131"/>
      <c r="MKP14" s="131"/>
      <c r="MKQ14" s="131"/>
      <c r="MKR14" s="131"/>
      <c r="MKS14" s="131"/>
      <c r="MKT14" s="131"/>
      <c r="MKU14" s="131"/>
      <c r="MKV14" s="131"/>
      <c r="MKW14" s="131"/>
      <c r="MKX14" s="131"/>
      <c r="MKY14" s="131"/>
      <c r="MKZ14" s="131"/>
      <c r="MLA14" s="131"/>
      <c r="MLB14" s="131"/>
      <c r="MLC14" s="131"/>
      <c r="MLD14" s="131"/>
      <c r="MLE14" s="131"/>
      <c r="MLF14" s="131"/>
      <c r="MLG14" s="131"/>
      <c r="MLH14" s="131"/>
      <c r="MLI14" s="131"/>
      <c r="MLJ14" s="131"/>
      <c r="MLK14" s="131"/>
      <c r="MLL14" s="131"/>
      <c r="MLM14" s="131"/>
      <c r="MLN14" s="131"/>
      <c r="MLO14" s="131"/>
      <c r="MLP14" s="131"/>
      <c r="MLQ14" s="131"/>
      <c r="MLR14" s="131"/>
      <c r="MLS14" s="131"/>
      <c r="MLT14" s="131"/>
      <c r="MLU14" s="131"/>
      <c r="MLV14" s="131"/>
      <c r="MLW14" s="131"/>
      <c r="MLX14" s="131"/>
      <c r="MLY14" s="131"/>
      <c r="MLZ14" s="131"/>
      <c r="MMA14" s="131"/>
      <c r="MMB14" s="131"/>
      <c r="MMC14" s="131"/>
      <c r="MMD14" s="131"/>
      <c r="MME14" s="131"/>
      <c r="MMF14" s="131"/>
      <c r="MMG14" s="131"/>
      <c r="MMH14" s="131"/>
      <c r="MMI14" s="131"/>
      <c r="MMJ14" s="131"/>
      <c r="MMK14" s="131"/>
      <c r="MML14" s="131"/>
      <c r="MMM14" s="131"/>
      <c r="MMN14" s="131"/>
      <c r="MMO14" s="131"/>
      <c r="MMP14" s="131"/>
      <c r="MMQ14" s="131"/>
      <c r="MMR14" s="131"/>
      <c r="MMS14" s="131"/>
      <c r="MMT14" s="131"/>
      <c r="MMU14" s="131"/>
      <c r="MMV14" s="131"/>
      <c r="MMW14" s="131"/>
      <c r="MMX14" s="131"/>
      <c r="MMY14" s="131"/>
      <c r="MMZ14" s="131"/>
      <c r="MNA14" s="131"/>
      <c r="MNB14" s="131"/>
      <c r="MNC14" s="131"/>
      <c r="MND14" s="131"/>
      <c r="MNE14" s="131"/>
      <c r="MNF14" s="131"/>
      <c r="MNG14" s="131"/>
      <c r="MNH14" s="131"/>
      <c r="MNI14" s="131"/>
      <c r="MNJ14" s="131"/>
      <c r="MNK14" s="131"/>
      <c r="MNL14" s="131"/>
      <c r="MNM14" s="131"/>
      <c r="MNN14" s="131"/>
      <c r="MNO14" s="131"/>
      <c r="MNP14" s="131"/>
      <c r="MNQ14" s="131"/>
      <c r="MNR14" s="131"/>
      <c r="MNS14" s="131"/>
      <c r="MNT14" s="131"/>
      <c r="MNU14" s="131"/>
      <c r="MNV14" s="131"/>
      <c r="MNW14" s="131"/>
      <c r="MNX14" s="131"/>
      <c r="MNY14" s="131"/>
      <c r="MNZ14" s="131"/>
      <c r="MOA14" s="131"/>
      <c r="MOB14" s="131"/>
      <c r="MOC14" s="131"/>
      <c r="MOD14" s="131"/>
      <c r="MOE14" s="131"/>
      <c r="MOF14" s="131"/>
      <c r="MOG14" s="131"/>
      <c r="MOH14" s="131"/>
      <c r="MOI14" s="131"/>
      <c r="MOJ14" s="131"/>
      <c r="MOK14" s="131"/>
      <c r="MOL14" s="131"/>
      <c r="MOM14" s="131"/>
      <c r="MON14" s="131"/>
      <c r="MOO14" s="131"/>
      <c r="MOP14" s="131"/>
      <c r="MOQ14" s="131"/>
      <c r="MOR14" s="131"/>
      <c r="MOS14" s="131"/>
      <c r="MOT14" s="131"/>
      <c r="MOU14" s="131"/>
      <c r="MOV14" s="131"/>
      <c r="MOW14" s="131"/>
      <c r="MOX14" s="131"/>
      <c r="MOY14" s="131"/>
      <c r="MOZ14" s="131"/>
      <c r="MPA14" s="131"/>
      <c r="MPB14" s="131"/>
      <c r="MPC14" s="131"/>
      <c r="MPD14" s="131"/>
      <c r="MPE14" s="131"/>
      <c r="MPF14" s="131"/>
      <c r="MPG14" s="131"/>
      <c r="MPH14" s="131"/>
      <c r="MPI14" s="131"/>
      <c r="MPJ14" s="131"/>
      <c r="MPK14" s="131"/>
      <c r="MPL14" s="131"/>
      <c r="MPM14" s="131"/>
      <c r="MPN14" s="131"/>
      <c r="MPO14" s="131"/>
      <c r="MPP14" s="131"/>
      <c r="MPQ14" s="131"/>
      <c r="MPR14" s="131"/>
      <c r="MPS14" s="131"/>
      <c r="MPT14" s="131"/>
      <c r="MPU14" s="131"/>
      <c r="MPV14" s="131"/>
      <c r="MPW14" s="131"/>
      <c r="MPX14" s="131"/>
      <c r="MPY14" s="131"/>
      <c r="MPZ14" s="131"/>
      <c r="MQA14" s="131"/>
      <c r="MQB14" s="131"/>
      <c r="MQC14" s="131"/>
      <c r="MQD14" s="131"/>
      <c r="MQE14" s="131"/>
      <c r="MQF14" s="131"/>
      <c r="MQG14" s="131"/>
      <c r="MQH14" s="131"/>
      <c r="MQI14" s="131"/>
      <c r="MQJ14" s="131"/>
      <c r="MQK14" s="131"/>
      <c r="MQL14" s="131"/>
      <c r="MQM14" s="131"/>
      <c r="MQN14" s="131"/>
      <c r="MQO14" s="131"/>
      <c r="MQP14" s="131"/>
      <c r="MQQ14" s="131"/>
      <c r="MQR14" s="131"/>
      <c r="MQS14" s="131"/>
      <c r="MQT14" s="131"/>
      <c r="MQU14" s="131"/>
      <c r="MQV14" s="131"/>
      <c r="MQW14" s="131"/>
      <c r="MQX14" s="131"/>
      <c r="MQY14" s="131"/>
      <c r="MQZ14" s="131"/>
      <c r="MRA14" s="131"/>
      <c r="MRB14" s="131"/>
      <c r="MRC14" s="131"/>
      <c r="MRD14" s="131"/>
      <c r="MRE14" s="131"/>
      <c r="MRF14" s="131"/>
      <c r="MRG14" s="131"/>
      <c r="MRH14" s="131"/>
      <c r="MRI14" s="131"/>
      <c r="MRJ14" s="131"/>
      <c r="MRK14" s="131"/>
      <c r="MRL14" s="131"/>
      <c r="MRM14" s="131"/>
      <c r="MRN14" s="131"/>
      <c r="MRO14" s="131"/>
      <c r="MRP14" s="131"/>
      <c r="MRQ14" s="131"/>
      <c r="MRR14" s="131"/>
      <c r="MRS14" s="131"/>
      <c r="MRT14" s="131"/>
      <c r="MRU14" s="131"/>
      <c r="MRV14" s="131"/>
      <c r="MRW14" s="131"/>
      <c r="MRX14" s="131"/>
      <c r="MRY14" s="131"/>
      <c r="MRZ14" s="131"/>
      <c r="MSA14" s="131"/>
      <c r="MSB14" s="131"/>
      <c r="MSC14" s="131"/>
      <c r="MSD14" s="131"/>
      <c r="MSE14" s="131"/>
      <c r="MSF14" s="131"/>
      <c r="MSG14" s="131"/>
      <c r="MSH14" s="131"/>
      <c r="MSI14" s="131"/>
      <c r="MSJ14" s="131"/>
      <c r="MSK14" s="131"/>
      <c r="MSL14" s="131"/>
      <c r="MSM14" s="131"/>
      <c r="MSN14" s="131"/>
      <c r="MSO14" s="131"/>
      <c r="MSP14" s="131"/>
      <c r="MSQ14" s="131"/>
      <c r="MSR14" s="131"/>
      <c r="MSS14" s="131"/>
      <c r="MST14" s="131"/>
      <c r="MSU14" s="131"/>
      <c r="MSV14" s="131"/>
      <c r="MSW14" s="131"/>
      <c r="MSX14" s="131"/>
      <c r="MSY14" s="131"/>
      <c r="MSZ14" s="131"/>
      <c r="MTA14" s="131"/>
      <c r="MTB14" s="131"/>
      <c r="MTC14" s="131"/>
      <c r="MTD14" s="131"/>
      <c r="MTE14" s="131"/>
      <c r="MTF14" s="131"/>
      <c r="MTG14" s="131"/>
      <c r="MTH14" s="131"/>
      <c r="MTI14" s="131"/>
      <c r="MTJ14" s="131"/>
      <c r="MTK14" s="131"/>
      <c r="MTL14" s="131"/>
      <c r="MTM14" s="131"/>
      <c r="MTN14" s="131"/>
      <c r="MTO14" s="131"/>
      <c r="MTP14" s="131"/>
      <c r="MTQ14" s="131"/>
      <c r="MTR14" s="131"/>
      <c r="MTS14" s="131"/>
      <c r="MTT14" s="131"/>
      <c r="MTU14" s="131"/>
      <c r="MTV14" s="131"/>
      <c r="MTW14" s="131"/>
      <c r="MTX14" s="131"/>
      <c r="MTY14" s="131"/>
      <c r="MTZ14" s="131"/>
      <c r="MUA14" s="131"/>
      <c r="MUB14" s="131"/>
      <c r="MUC14" s="131"/>
      <c r="MUD14" s="131"/>
      <c r="MUE14" s="131"/>
      <c r="MUF14" s="131"/>
      <c r="MUG14" s="131"/>
      <c r="MUH14" s="131"/>
      <c r="MUI14" s="131"/>
      <c r="MUJ14" s="131"/>
      <c r="MUK14" s="131"/>
      <c r="MUL14" s="131"/>
      <c r="MUM14" s="131"/>
      <c r="MUN14" s="131"/>
      <c r="MUO14" s="131"/>
      <c r="MUP14" s="131"/>
      <c r="MUQ14" s="131"/>
      <c r="MUR14" s="131"/>
      <c r="MUS14" s="131"/>
      <c r="MUT14" s="131"/>
      <c r="MUU14" s="131"/>
      <c r="MUV14" s="131"/>
      <c r="MUW14" s="131"/>
      <c r="MUX14" s="131"/>
      <c r="MUY14" s="131"/>
      <c r="MUZ14" s="131"/>
      <c r="MVA14" s="131"/>
      <c r="MVB14" s="131"/>
      <c r="MVC14" s="131"/>
      <c r="MVD14" s="131"/>
      <c r="MVE14" s="131"/>
      <c r="MVF14" s="131"/>
      <c r="MVG14" s="131"/>
      <c r="MVH14" s="131"/>
      <c r="MVI14" s="131"/>
      <c r="MVJ14" s="131"/>
      <c r="MVK14" s="131"/>
      <c r="MVL14" s="131"/>
      <c r="MVM14" s="131"/>
      <c r="MVN14" s="131"/>
      <c r="MVO14" s="131"/>
      <c r="MVP14" s="131"/>
      <c r="MVQ14" s="131"/>
      <c r="MVR14" s="131"/>
      <c r="MVS14" s="131"/>
      <c r="MVT14" s="131"/>
      <c r="MVU14" s="131"/>
      <c r="MVV14" s="131"/>
      <c r="MVW14" s="131"/>
      <c r="MVX14" s="131"/>
      <c r="MVY14" s="131"/>
      <c r="MVZ14" s="131"/>
      <c r="MWA14" s="131"/>
      <c r="MWB14" s="131"/>
      <c r="MWC14" s="131"/>
      <c r="MWD14" s="131"/>
      <c r="MWE14" s="131"/>
      <c r="MWF14" s="131"/>
      <c r="MWG14" s="131"/>
      <c r="MWH14" s="131"/>
      <c r="MWI14" s="131"/>
      <c r="MWJ14" s="131"/>
      <c r="MWK14" s="131"/>
      <c r="MWL14" s="131"/>
      <c r="MWM14" s="131"/>
      <c r="MWN14" s="131"/>
      <c r="MWO14" s="131"/>
      <c r="MWP14" s="131"/>
      <c r="MWQ14" s="131"/>
      <c r="MWR14" s="131"/>
      <c r="MWS14" s="131"/>
      <c r="MWT14" s="131"/>
      <c r="MWU14" s="131"/>
      <c r="MWV14" s="131"/>
      <c r="MWW14" s="131"/>
      <c r="MWX14" s="131"/>
      <c r="MWY14" s="131"/>
      <c r="MWZ14" s="131"/>
      <c r="MXA14" s="131"/>
      <c r="MXB14" s="131"/>
      <c r="MXC14" s="131"/>
      <c r="MXD14" s="131"/>
      <c r="MXE14" s="131"/>
      <c r="MXF14" s="131"/>
      <c r="MXG14" s="131"/>
      <c r="MXH14" s="131"/>
      <c r="MXI14" s="131"/>
      <c r="MXJ14" s="131"/>
      <c r="MXK14" s="131"/>
      <c r="MXL14" s="131"/>
      <c r="MXM14" s="131"/>
      <c r="MXN14" s="131"/>
      <c r="MXO14" s="131"/>
      <c r="MXP14" s="131"/>
      <c r="MXQ14" s="131"/>
      <c r="MXR14" s="131"/>
      <c r="MXS14" s="131"/>
      <c r="MXT14" s="131"/>
      <c r="MXU14" s="131"/>
      <c r="MXV14" s="131"/>
      <c r="MXW14" s="131"/>
      <c r="MXX14" s="131"/>
      <c r="MXY14" s="131"/>
      <c r="MXZ14" s="131"/>
      <c r="MYA14" s="131"/>
      <c r="MYB14" s="131"/>
      <c r="MYC14" s="131"/>
      <c r="MYD14" s="131"/>
      <c r="MYE14" s="131"/>
      <c r="MYF14" s="131"/>
      <c r="MYG14" s="131"/>
      <c r="MYH14" s="131"/>
      <c r="MYI14" s="131"/>
      <c r="MYJ14" s="131"/>
      <c r="MYK14" s="131"/>
      <c r="MYL14" s="131"/>
      <c r="MYM14" s="131"/>
      <c r="MYN14" s="131"/>
      <c r="MYO14" s="131"/>
      <c r="MYP14" s="131"/>
      <c r="MYQ14" s="131"/>
      <c r="MYR14" s="131"/>
      <c r="MYS14" s="131"/>
      <c r="MYT14" s="131"/>
      <c r="MYU14" s="131"/>
      <c r="MYV14" s="131"/>
      <c r="MYW14" s="131"/>
      <c r="MYX14" s="131"/>
      <c r="MYY14" s="131"/>
      <c r="MYZ14" s="131"/>
      <c r="MZA14" s="131"/>
      <c r="MZB14" s="131"/>
      <c r="MZC14" s="131"/>
      <c r="MZD14" s="131"/>
      <c r="MZE14" s="131"/>
      <c r="MZF14" s="131"/>
      <c r="MZG14" s="131"/>
      <c r="MZH14" s="131"/>
      <c r="MZI14" s="131"/>
      <c r="MZJ14" s="131"/>
      <c r="MZK14" s="131"/>
      <c r="MZL14" s="131"/>
      <c r="MZM14" s="131"/>
      <c r="MZN14" s="131"/>
      <c r="MZO14" s="131"/>
      <c r="MZP14" s="131"/>
      <c r="MZQ14" s="131"/>
      <c r="MZR14" s="131"/>
      <c r="MZS14" s="131"/>
      <c r="MZT14" s="131"/>
      <c r="MZU14" s="131"/>
      <c r="MZV14" s="131"/>
      <c r="MZW14" s="131"/>
      <c r="MZX14" s="131"/>
      <c r="MZY14" s="131"/>
      <c r="MZZ14" s="131"/>
      <c r="NAA14" s="131"/>
      <c r="NAB14" s="131"/>
      <c r="NAC14" s="131"/>
      <c r="NAD14" s="131"/>
      <c r="NAE14" s="131"/>
      <c r="NAF14" s="131"/>
      <c r="NAG14" s="131"/>
      <c r="NAH14" s="131"/>
      <c r="NAI14" s="131"/>
      <c r="NAJ14" s="131"/>
      <c r="NAK14" s="131"/>
      <c r="NAL14" s="131"/>
      <c r="NAM14" s="131"/>
      <c r="NAN14" s="131"/>
      <c r="NAO14" s="131"/>
      <c r="NAP14" s="131"/>
      <c r="NAQ14" s="131"/>
      <c r="NAR14" s="131"/>
      <c r="NAS14" s="131"/>
      <c r="NAT14" s="131"/>
      <c r="NAU14" s="131"/>
      <c r="NAV14" s="131"/>
      <c r="NAW14" s="131"/>
      <c r="NAX14" s="131"/>
      <c r="NAY14" s="131"/>
      <c r="NAZ14" s="131"/>
      <c r="NBA14" s="131"/>
      <c r="NBB14" s="131"/>
      <c r="NBC14" s="131"/>
      <c r="NBD14" s="131"/>
      <c r="NBE14" s="131"/>
      <c r="NBF14" s="131"/>
      <c r="NBG14" s="131"/>
      <c r="NBH14" s="131"/>
      <c r="NBI14" s="131"/>
      <c r="NBJ14" s="131"/>
      <c r="NBK14" s="131"/>
      <c r="NBL14" s="131"/>
      <c r="NBM14" s="131"/>
      <c r="NBN14" s="131"/>
      <c r="NBO14" s="131"/>
      <c r="NBP14" s="131"/>
      <c r="NBQ14" s="131"/>
      <c r="NBR14" s="131"/>
      <c r="NBS14" s="131"/>
      <c r="NBT14" s="131"/>
      <c r="NBU14" s="131"/>
      <c r="NBV14" s="131"/>
      <c r="NBW14" s="131"/>
      <c r="NBX14" s="131"/>
      <c r="NBY14" s="131"/>
      <c r="NBZ14" s="131"/>
      <c r="NCA14" s="131"/>
      <c r="NCB14" s="131"/>
      <c r="NCC14" s="131"/>
      <c r="NCD14" s="131"/>
      <c r="NCE14" s="131"/>
      <c r="NCF14" s="131"/>
      <c r="NCG14" s="131"/>
      <c r="NCH14" s="131"/>
      <c r="NCI14" s="131"/>
      <c r="NCJ14" s="131"/>
      <c r="NCK14" s="131"/>
      <c r="NCL14" s="131"/>
      <c r="NCM14" s="131"/>
      <c r="NCN14" s="131"/>
      <c r="NCO14" s="131"/>
      <c r="NCP14" s="131"/>
      <c r="NCQ14" s="131"/>
      <c r="NCR14" s="131"/>
      <c r="NCS14" s="131"/>
      <c r="NCT14" s="131"/>
      <c r="NCU14" s="131"/>
      <c r="NCV14" s="131"/>
      <c r="NCW14" s="131"/>
      <c r="NCX14" s="131"/>
      <c r="NCY14" s="131"/>
      <c r="NCZ14" s="131"/>
      <c r="NDA14" s="131"/>
      <c r="NDB14" s="131"/>
      <c r="NDC14" s="131"/>
      <c r="NDD14" s="131"/>
      <c r="NDE14" s="131"/>
      <c r="NDF14" s="131"/>
      <c r="NDG14" s="131"/>
      <c r="NDH14" s="131"/>
      <c r="NDI14" s="131"/>
      <c r="NDJ14" s="131"/>
      <c r="NDK14" s="131"/>
      <c r="NDL14" s="131"/>
      <c r="NDM14" s="131"/>
      <c r="NDN14" s="131"/>
      <c r="NDO14" s="131"/>
      <c r="NDP14" s="131"/>
      <c r="NDQ14" s="131"/>
      <c r="NDR14" s="131"/>
      <c r="NDS14" s="131"/>
      <c r="NDT14" s="131"/>
      <c r="NDU14" s="131"/>
      <c r="NDV14" s="131"/>
      <c r="NDW14" s="131"/>
      <c r="NDX14" s="131"/>
      <c r="NDY14" s="131"/>
      <c r="NDZ14" s="131"/>
      <c r="NEA14" s="131"/>
      <c r="NEB14" s="131"/>
      <c r="NEC14" s="131"/>
      <c r="NED14" s="131"/>
      <c r="NEE14" s="131"/>
      <c r="NEF14" s="131"/>
      <c r="NEG14" s="131"/>
      <c r="NEH14" s="131"/>
      <c r="NEI14" s="131"/>
      <c r="NEJ14" s="131"/>
      <c r="NEK14" s="131"/>
      <c r="NEL14" s="131"/>
      <c r="NEM14" s="131"/>
      <c r="NEN14" s="131"/>
      <c r="NEO14" s="131"/>
      <c r="NEP14" s="131"/>
      <c r="NEQ14" s="131"/>
      <c r="NER14" s="131"/>
      <c r="NES14" s="131"/>
      <c r="NET14" s="131"/>
      <c r="NEU14" s="131"/>
      <c r="NEV14" s="131"/>
      <c r="NEW14" s="131"/>
      <c r="NEX14" s="131"/>
      <c r="NEY14" s="131"/>
      <c r="NEZ14" s="131"/>
      <c r="NFA14" s="131"/>
      <c r="NFB14" s="131"/>
      <c r="NFC14" s="131"/>
      <c r="NFD14" s="131"/>
      <c r="NFE14" s="131"/>
      <c r="NFF14" s="131"/>
      <c r="NFG14" s="131"/>
      <c r="NFH14" s="131"/>
      <c r="NFI14" s="131"/>
      <c r="NFJ14" s="131"/>
      <c r="NFK14" s="131"/>
      <c r="NFL14" s="131"/>
      <c r="NFM14" s="131"/>
      <c r="NFN14" s="131"/>
      <c r="NFO14" s="131"/>
      <c r="NFP14" s="131"/>
      <c r="NFQ14" s="131"/>
      <c r="NFR14" s="131"/>
      <c r="NFS14" s="131"/>
      <c r="NFT14" s="131"/>
      <c r="NFU14" s="131"/>
      <c r="NFV14" s="131"/>
      <c r="NFW14" s="131"/>
      <c r="NFX14" s="131"/>
      <c r="NFY14" s="131"/>
      <c r="NFZ14" s="131"/>
      <c r="NGA14" s="131"/>
      <c r="NGB14" s="131"/>
      <c r="NGC14" s="131"/>
      <c r="NGD14" s="131"/>
      <c r="NGE14" s="131"/>
      <c r="NGF14" s="131"/>
      <c r="NGG14" s="131"/>
      <c r="NGH14" s="131"/>
      <c r="NGI14" s="131"/>
      <c r="NGJ14" s="131"/>
      <c r="NGK14" s="131"/>
      <c r="NGL14" s="131"/>
      <c r="NGM14" s="131"/>
      <c r="NGN14" s="131"/>
      <c r="NGO14" s="131"/>
      <c r="NGP14" s="131"/>
      <c r="NGQ14" s="131"/>
      <c r="NGR14" s="131"/>
      <c r="NGS14" s="131"/>
      <c r="NGT14" s="131"/>
      <c r="NGU14" s="131"/>
      <c r="NGV14" s="131"/>
      <c r="NGW14" s="131"/>
      <c r="NGX14" s="131"/>
      <c r="NGY14" s="131"/>
      <c r="NGZ14" s="131"/>
      <c r="NHA14" s="131"/>
      <c r="NHB14" s="131"/>
      <c r="NHC14" s="131"/>
      <c r="NHD14" s="131"/>
      <c r="NHE14" s="131"/>
      <c r="NHF14" s="131"/>
      <c r="NHG14" s="131"/>
      <c r="NHH14" s="131"/>
      <c r="NHI14" s="131"/>
      <c r="NHJ14" s="131"/>
      <c r="NHK14" s="131"/>
      <c r="NHL14" s="131"/>
      <c r="NHM14" s="131"/>
      <c r="NHN14" s="131"/>
      <c r="NHO14" s="131"/>
      <c r="NHP14" s="131"/>
      <c r="NHQ14" s="131"/>
      <c r="NHR14" s="131"/>
      <c r="NHS14" s="131"/>
      <c r="NHT14" s="131"/>
      <c r="NHU14" s="131"/>
      <c r="NHV14" s="131"/>
      <c r="NHW14" s="131"/>
      <c r="NHX14" s="131"/>
      <c r="NHY14" s="131"/>
      <c r="NHZ14" s="131"/>
      <c r="NIA14" s="131"/>
      <c r="NIB14" s="131"/>
      <c r="NIC14" s="131"/>
      <c r="NID14" s="131"/>
      <c r="NIE14" s="131"/>
      <c r="NIF14" s="131"/>
      <c r="NIG14" s="131"/>
      <c r="NIH14" s="131"/>
      <c r="NII14" s="131"/>
      <c r="NIJ14" s="131"/>
      <c r="NIK14" s="131"/>
      <c r="NIL14" s="131"/>
      <c r="NIM14" s="131"/>
      <c r="NIN14" s="131"/>
      <c r="NIO14" s="131"/>
      <c r="NIP14" s="131"/>
      <c r="NIQ14" s="131"/>
      <c r="NIR14" s="131"/>
      <c r="NIS14" s="131"/>
      <c r="NIT14" s="131"/>
      <c r="NIU14" s="131"/>
      <c r="NIV14" s="131"/>
      <c r="NIW14" s="131"/>
      <c r="NIX14" s="131"/>
      <c r="NIY14" s="131"/>
      <c r="NIZ14" s="131"/>
      <c r="NJA14" s="131"/>
      <c r="NJB14" s="131"/>
      <c r="NJC14" s="131"/>
      <c r="NJD14" s="131"/>
      <c r="NJE14" s="131"/>
      <c r="NJF14" s="131"/>
      <c r="NJG14" s="131"/>
      <c r="NJH14" s="131"/>
      <c r="NJI14" s="131"/>
      <c r="NJJ14" s="131"/>
      <c r="NJK14" s="131"/>
      <c r="NJL14" s="131"/>
      <c r="NJM14" s="131"/>
      <c r="NJN14" s="131"/>
      <c r="NJO14" s="131"/>
      <c r="NJP14" s="131"/>
      <c r="NJQ14" s="131"/>
      <c r="NJR14" s="131"/>
      <c r="NJS14" s="131"/>
      <c r="NJT14" s="131"/>
      <c r="NJU14" s="131"/>
      <c r="NJV14" s="131"/>
      <c r="NJW14" s="131"/>
      <c r="NJX14" s="131"/>
      <c r="NJY14" s="131"/>
      <c r="NJZ14" s="131"/>
      <c r="NKA14" s="131"/>
      <c r="NKB14" s="131"/>
      <c r="NKC14" s="131"/>
      <c r="NKD14" s="131"/>
      <c r="NKE14" s="131"/>
      <c r="NKF14" s="131"/>
      <c r="NKG14" s="131"/>
      <c r="NKH14" s="131"/>
      <c r="NKI14" s="131"/>
      <c r="NKJ14" s="131"/>
      <c r="NKK14" s="131"/>
      <c r="NKL14" s="131"/>
      <c r="NKM14" s="131"/>
      <c r="NKN14" s="131"/>
      <c r="NKO14" s="131"/>
      <c r="NKP14" s="131"/>
      <c r="NKQ14" s="131"/>
      <c r="NKR14" s="131"/>
      <c r="NKS14" s="131"/>
      <c r="NKT14" s="131"/>
      <c r="NKU14" s="131"/>
      <c r="NKV14" s="131"/>
      <c r="NKW14" s="131"/>
      <c r="NKX14" s="131"/>
      <c r="NKY14" s="131"/>
      <c r="NKZ14" s="131"/>
      <c r="NLA14" s="131"/>
      <c r="NLB14" s="131"/>
      <c r="NLC14" s="131"/>
      <c r="NLD14" s="131"/>
      <c r="NLE14" s="131"/>
      <c r="NLF14" s="131"/>
      <c r="NLG14" s="131"/>
      <c r="NLH14" s="131"/>
      <c r="NLI14" s="131"/>
      <c r="NLJ14" s="131"/>
      <c r="NLK14" s="131"/>
      <c r="NLL14" s="131"/>
      <c r="NLM14" s="131"/>
      <c r="NLN14" s="131"/>
      <c r="NLO14" s="131"/>
      <c r="NLP14" s="131"/>
      <c r="NLQ14" s="131"/>
      <c r="NLR14" s="131"/>
      <c r="NLS14" s="131"/>
      <c r="NLT14" s="131"/>
      <c r="NLU14" s="131"/>
      <c r="NLV14" s="131"/>
      <c r="NLW14" s="131"/>
      <c r="NLX14" s="131"/>
      <c r="NLY14" s="131"/>
      <c r="NLZ14" s="131"/>
      <c r="NMA14" s="131"/>
      <c r="NMB14" s="131"/>
      <c r="NMC14" s="131"/>
      <c r="NMD14" s="131"/>
      <c r="NME14" s="131"/>
      <c r="NMF14" s="131"/>
      <c r="NMG14" s="131"/>
      <c r="NMH14" s="131"/>
      <c r="NMI14" s="131"/>
      <c r="NMJ14" s="131"/>
      <c r="NMK14" s="131"/>
      <c r="NML14" s="131"/>
      <c r="NMM14" s="131"/>
      <c r="NMN14" s="131"/>
      <c r="NMO14" s="131"/>
      <c r="NMP14" s="131"/>
      <c r="NMQ14" s="131"/>
      <c r="NMR14" s="131"/>
      <c r="NMS14" s="131"/>
      <c r="NMT14" s="131"/>
      <c r="NMU14" s="131"/>
      <c r="NMV14" s="131"/>
      <c r="NMW14" s="131"/>
      <c r="NMX14" s="131"/>
      <c r="NMY14" s="131"/>
      <c r="NMZ14" s="131"/>
      <c r="NNA14" s="131"/>
      <c r="NNB14" s="131"/>
      <c r="NNC14" s="131"/>
      <c r="NND14" s="131"/>
      <c r="NNE14" s="131"/>
      <c r="NNF14" s="131"/>
      <c r="NNG14" s="131"/>
      <c r="NNH14" s="131"/>
      <c r="NNI14" s="131"/>
      <c r="NNJ14" s="131"/>
      <c r="NNK14" s="131"/>
      <c r="NNL14" s="131"/>
      <c r="NNM14" s="131"/>
      <c r="NNN14" s="131"/>
      <c r="NNO14" s="131"/>
      <c r="NNP14" s="131"/>
      <c r="NNQ14" s="131"/>
      <c r="NNR14" s="131"/>
      <c r="NNS14" s="131"/>
      <c r="NNT14" s="131"/>
      <c r="NNU14" s="131"/>
      <c r="NNV14" s="131"/>
      <c r="NNW14" s="131"/>
      <c r="NNX14" s="131"/>
      <c r="NNY14" s="131"/>
      <c r="NNZ14" s="131"/>
      <c r="NOA14" s="131"/>
      <c r="NOB14" s="131"/>
      <c r="NOC14" s="131"/>
      <c r="NOD14" s="131"/>
      <c r="NOE14" s="131"/>
      <c r="NOF14" s="131"/>
      <c r="NOG14" s="131"/>
      <c r="NOH14" s="131"/>
      <c r="NOI14" s="131"/>
      <c r="NOJ14" s="131"/>
      <c r="NOK14" s="131"/>
      <c r="NOL14" s="131"/>
      <c r="NOM14" s="131"/>
      <c r="NON14" s="131"/>
      <c r="NOO14" s="131"/>
      <c r="NOP14" s="131"/>
      <c r="NOQ14" s="131"/>
      <c r="NOR14" s="131"/>
      <c r="NOS14" s="131"/>
      <c r="NOT14" s="131"/>
      <c r="NOU14" s="131"/>
      <c r="NOV14" s="131"/>
      <c r="NOW14" s="131"/>
      <c r="NOX14" s="131"/>
      <c r="NOY14" s="131"/>
      <c r="NOZ14" s="131"/>
      <c r="NPA14" s="131"/>
      <c r="NPB14" s="131"/>
      <c r="NPC14" s="131"/>
      <c r="NPD14" s="131"/>
      <c r="NPE14" s="131"/>
      <c r="NPF14" s="131"/>
      <c r="NPG14" s="131"/>
      <c r="NPH14" s="131"/>
      <c r="NPI14" s="131"/>
      <c r="NPJ14" s="131"/>
      <c r="NPK14" s="131"/>
      <c r="NPL14" s="131"/>
      <c r="NPM14" s="131"/>
      <c r="NPN14" s="131"/>
      <c r="NPO14" s="131"/>
      <c r="NPP14" s="131"/>
      <c r="NPQ14" s="131"/>
      <c r="NPR14" s="131"/>
      <c r="NPS14" s="131"/>
      <c r="NPT14" s="131"/>
      <c r="NPU14" s="131"/>
      <c r="NPV14" s="131"/>
      <c r="NPW14" s="131"/>
      <c r="NPX14" s="131"/>
      <c r="NPY14" s="131"/>
      <c r="NPZ14" s="131"/>
      <c r="NQA14" s="131"/>
      <c r="NQB14" s="131"/>
      <c r="NQC14" s="131"/>
      <c r="NQD14" s="131"/>
      <c r="NQE14" s="131"/>
      <c r="NQF14" s="131"/>
      <c r="NQG14" s="131"/>
      <c r="NQH14" s="131"/>
      <c r="NQI14" s="131"/>
      <c r="NQJ14" s="131"/>
      <c r="NQK14" s="131"/>
      <c r="NQL14" s="131"/>
      <c r="NQM14" s="131"/>
      <c r="NQN14" s="131"/>
      <c r="NQO14" s="131"/>
      <c r="NQP14" s="131"/>
      <c r="NQQ14" s="131"/>
      <c r="NQR14" s="131"/>
      <c r="NQS14" s="131"/>
      <c r="NQT14" s="131"/>
      <c r="NQU14" s="131"/>
      <c r="NQV14" s="131"/>
      <c r="NQW14" s="131"/>
      <c r="NQX14" s="131"/>
      <c r="NQY14" s="131"/>
      <c r="NQZ14" s="131"/>
      <c r="NRA14" s="131"/>
      <c r="NRB14" s="131"/>
      <c r="NRC14" s="131"/>
      <c r="NRD14" s="131"/>
      <c r="NRE14" s="131"/>
      <c r="NRF14" s="131"/>
      <c r="NRG14" s="131"/>
      <c r="NRH14" s="131"/>
      <c r="NRI14" s="131"/>
      <c r="NRJ14" s="131"/>
      <c r="NRK14" s="131"/>
      <c r="NRL14" s="131"/>
      <c r="NRM14" s="131"/>
      <c r="NRN14" s="131"/>
      <c r="NRO14" s="131"/>
      <c r="NRP14" s="131"/>
      <c r="NRQ14" s="131"/>
      <c r="NRR14" s="131"/>
      <c r="NRS14" s="131"/>
      <c r="NRT14" s="131"/>
      <c r="NRU14" s="131"/>
      <c r="NRV14" s="131"/>
      <c r="NRW14" s="131"/>
      <c r="NRX14" s="131"/>
      <c r="NRY14" s="131"/>
      <c r="NRZ14" s="131"/>
      <c r="NSA14" s="131"/>
      <c r="NSB14" s="131"/>
      <c r="NSC14" s="131"/>
      <c r="NSD14" s="131"/>
      <c r="NSE14" s="131"/>
      <c r="NSF14" s="131"/>
      <c r="NSG14" s="131"/>
      <c r="NSH14" s="131"/>
      <c r="NSI14" s="131"/>
      <c r="NSJ14" s="131"/>
      <c r="NSK14" s="131"/>
      <c r="NSL14" s="131"/>
      <c r="NSM14" s="131"/>
      <c r="NSN14" s="131"/>
      <c r="NSO14" s="131"/>
      <c r="NSP14" s="131"/>
      <c r="NSQ14" s="131"/>
      <c r="NSR14" s="131"/>
      <c r="NSS14" s="131"/>
      <c r="NST14" s="131"/>
      <c r="NSU14" s="131"/>
      <c r="NSV14" s="131"/>
      <c r="NSW14" s="131"/>
      <c r="NSX14" s="131"/>
      <c r="NSY14" s="131"/>
      <c r="NSZ14" s="131"/>
      <c r="NTA14" s="131"/>
      <c r="NTB14" s="131"/>
      <c r="NTC14" s="131"/>
      <c r="NTD14" s="131"/>
      <c r="NTE14" s="131"/>
      <c r="NTF14" s="131"/>
      <c r="NTG14" s="131"/>
      <c r="NTH14" s="131"/>
      <c r="NTI14" s="131"/>
      <c r="NTJ14" s="131"/>
      <c r="NTK14" s="131"/>
      <c r="NTL14" s="131"/>
      <c r="NTM14" s="131"/>
      <c r="NTN14" s="131"/>
      <c r="NTO14" s="131"/>
      <c r="NTP14" s="131"/>
      <c r="NTQ14" s="131"/>
      <c r="NTR14" s="131"/>
      <c r="NTS14" s="131"/>
      <c r="NTT14" s="131"/>
      <c r="NTU14" s="131"/>
      <c r="NTV14" s="131"/>
      <c r="NTW14" s="131"/>
      <c r="NTX14" s="131"/>
      <c r="NTY14" s="131"/>
      <c r="NTZ14" s="131"/>
      <c r="NUA14" s="131"/>
      <c r="NUB14" s="131"/>
      <c r="NUC14" s="131"/>
      <c r="NUD14" s="131"/>
      <c r="NUE14" s="131"/>
      <c r="NUF14" s="131"/>
      <c r="NUG14" s="131"/>
      <c r="NUH14" s="131"/>
      <c r="NUI14" s="131"/>
      <c r="NUJ14" s="131"/>
      <c r="NUK14" s="131"/>
      <c r="NUL14" s="131"/>
      <c r="NUM14" s="131"/>
      <c r="NUN14" s="131"/>
      <c r="NUO14" s="131"/>
      <c r="NUP14" s="131"/>
      <c r="NUQ14" s="131"/>
      <c r="NUR14" s="131"/>
      <c r="NUS14" s="131"/>
      <c r="NUT14" s="131"/>
      <c r="NUU14" s="131"/>
      <c r="NUV14" s="131"/>
      <c r="NUW14" s="131"/>
      <c r="NUX14" s="131"/>
      <c r="NUY14" s="131"/>
      <c r="NUZ14" s="131"/>
      <c r="NVA14" s="131"/>
      <c r="NVB14" s="131"/>
      <c r="NVC14" s="131"/>
      <c r="NVD14" s="131"/>
      <c r="NVE14" s="131"/>
      <c r="NVF14" s="131"/>
      <c r="NVG14" s="131"/>
      <c r="NVH14" s="131"/>
      <c r="NVI14" s="131"/>
      <c r="NVJ14" s="131"/>
      <c r="NVK14" s="131"/>
      <c r="NVL14" s="131"/>
      <c r="NVM14" s="131"/>
      <c r="NVN14" s="131"/>
      <c r="NVO14" s="131"/>
      <c r="NVP14" s="131"/>
      <c r="NVQ14" s="131"/>
      <c r="NVR14" s="131"/>
      <c r="NVS14" s="131"/>
      <c r="NVT14" s="131"/>
      <c r="NVU14" s="131"/>
      <c r="NVV14" s="131"/>
      <c r="NVW14" s="131"/>
      <c r="NVX14" s="131"/>
      <c r="NVY14" s="131"/>
      <c r="NVZ14" s="131"/>
      <c r="NWA14" s="131"/>
      <c r="NWB14" s="131"/>
      <c r="NWC14" s="131"/>
      <c r="NWD14" s="131"/>
      <c r="NWE14" s="131"/>
      <c r="NWF14" s="131"/>
      <c r="NWG14" s="131"/>
      <c r="NWH14" s="131"/>
      <c r="NWI14" s="131"/>
      <c r="NWJ14" s="131"/>
      <c r="NWK14" s="131"/>
      <c r="NWL14" s="131"/>
      <c r="NWM14" s="131"/>
      <c r="NWN14" s="131"/>
      <c r="NWO14" s="131"/>
      <c r="NWP14" s="131"/>
      <c r="NWQ14" s="131"/>
      <c r="NWR14" s="131"/>
      <c r="NWS14" s="131"/>
      <c r="NWT14" s="131"/>
      <c r="NWU14" s="131"/>
      <c r="NWV14" s="131"/>
      <c r="NWW14" s="131"/>
      <c r="NWX14" s="131"/>
      <c r="NWY14" s="131"/>
      <c r="NWZ14" s="131"/>
      <c r="NXA14" s="131"/>
      <c r="NXB14" s="131"/>
      <c r="NXC14" s="131"/>
      <c r="NXD14" s="131"/>
      <c r="NXE14" s="131"/>
      <c r="NXF14" s="131"/>
      <c r="NXG14" s="131"/>
      <c r="NXH14" s="131"/>
      <c r="NXI14" s="131"/>
      <c r="NXJ14" s="131"/>
      <c r="NXK14" s="131"/>
      <c r="NXL14" s="131"/>
      <c r="NXM14" s="131"/>
      <c r="NXN14" s="131"/>
      <c r="NXO14" s="131"/>
      <c r="NXP14" s="131"/>
      <c r="NXQ14" s="131"/>
      <c r="NXR14" s="131"/>
      <c r="NXS14" s="131"/>
      <c r="NXT14" s="131"/>
      <c r="NXU14" s="131"/>
      <c r="NXV14" s="131"/>
      <c r="NXW14" s="131"/>
      <c r="NXX14" s="131"/>
      <c r="NXY14" s="131"/>
      <c r="NXZ14" s="131"/>
      <c r="NYA14" s="131"/>
      <c r="NYB14" s="131"/>
      <c r="NYC14" s="131"/>
      <c r="NYD14" s="131"/>
      <c r="NYE14" s="131"/>
      <c r="NYF14" s="131"/>
      <c r="NYG14" s="131"/>
      <c r="NYH14" s="131"/>
      <c r="NYI14" s="131"/>
      <c r="NYJ14" s="131"/>
      <c r="NYK14" s="131"/>
      <c r="NYL14" s="131"/>
      <c r="NYM14" s="131"/>
      <c r="NYN14" s="131"/>
      <c r="NYO14" s="131"/>
      <c r="NYP14" s="131"/>
      <c r="NYQ14" s="131"/>
      <c r="NYR14" s="131"/>
      <c r="NYS14" s="131"/>
      <c r="NYT14" s="131"/>
      <c r="NYU14" s="131"/>
      <c r="NYV14" s="131"/>
      <c r="NYW14" s="131"/>
      <c r="NYX14" s="131"/>
      <c r="NYY14" s="131"/>
      <c r="NYZ14" s="131"/>
      <c r="NZA14" s="131"/>
      <c r="NZB14" s="131"/>
      <c r="NZC14" s="131"/>
      <c r="NZD14" s="131"/>
      <c r="NZE14" s="131"/>
      <c r="NZF14" s="131"/>
      <c r="NZG14" s="131"/>
      <c r="NZH14" s="131"/>
      <c r="NZI14" s="131"/>
      <c r="NZJ14" s="131"/>
      <c r="NZK14" s="131"/>
      <c r="NZL14" s="131"/>
      <c r="NZM14" s="131"/>
      <c r="NZN14" s="131"/>
      <c r="NZO14" s="131"/>
      <c r="NZP14" s="131"/>
      <c r="NZQ14" s="131"/>
      <c r="NZR14" s="131"/>
      <c r="NZS14" s="131"/>
      <c r="NZT14" s="131"/>
      <c r="NZU14" s="131"/>
      <c r="NZV14" s="131"/>
      <c r="NZW14" s="131"/>
      <c r="NZX14" s="131"/>
      <c r="NZY14" s="131"/>
      <c r="NZZ14" s="131"/>
      <c r="OAA14" s="131"/>
      <c r="OAB14" s="131"/>
      <c r="OAC14" s="131"/>
      <c r="OAD14" s="131"/>
      <c r="OAE14" s="131"/>
      <c r="OAF14" s="131"/>
      <c r="OAG14" s="131"/>
      <c r="OAH14" s="131"/>
      <c r="OAI14" s="131"/>
      <c r="OAJ14" s="131"/>
      <c r="OAK14" s="131"/>
      <c r="OAL14" s="131"/>
      <c r="OAM14" s="131"/>
      <c r="OAN14" s="131"/>
      <c r="OAO14" s="131"/>
      <c r="OAP14" s="131"/>
      <c r="OAQ14" s="131"/>
      <c r="OAR14" s="131"/>
      <c r="OAS14" s="131"/>
      <c r="OAT14" s="131"/>
      <c r="OAU14" s="131"/>
      <c r="OAV14" s="131"/>
      <c r="OAW14" s="131"/>
      <c r="OAX14" s="131"/>
      <c r="OAY14" s="131"/>
      <c r="OAZ14" s="131"/>
      <c r="OBA14" s="131"/>
      <c r="OBB14" s="131"/>
      <c r="OBC14" s="131"/>
      <c r="OBD14" s="131"/>
      <c r="OBE14" s="131"/>
      <c r="OBF14" s="131"/>
      <c r="OBG14" s="131"/>
      <c r="OBH14" s="131"/>
      <c r="OBI14" s="131"/>
      <c r="OBJ14" s="131"/>
      <c r="OBK14" s="131"/>
      <c r="OBL14" s="131"/>
      <c r="OBM14" s="131"/>
      <c r="OBN14" s="131"/>
      <c r="OBO14" s="131"/>
      <c r="OBP14" s="131"/>
      <c r="OBQ14" s="131"/>
      <c r="OBR14" s="131"/>
      <c r="OBS14" s="131"/>
      <c r="OBT14" s="131"/>
      <c r="OBU14" s="131"/>
      <c r="OBV14" s="131"/>
      <c r="OBW14" s="131"/>
      <c r="OBX14" s="131"/>
      <c r="OBY14" s="131"/>
      <c r="OBZ14" s="131"/>
      <c r="OCA14" s="131"/>
      <c r="OCB14" s="131"/>
      <c r="OCC14" s="131"/>
      <c r="OCD14" s="131"/>
      <c r="OCE14" s="131"/>
      <c r="OCF14" s="131"/>
      <c r="OCG14" s="131"/>
      <c r="OCH14" s="131"/>
      <c r="OCI14" s="131"/>
      <c r="OCJ14" s="131"/>
      <c r="OCK14" s="131"/>
      <c r="OCL14" s="131"/>
      <c r="OCM14" s="131"/>
      <c r="OCN14" s="131"/>
      <c r="OCO14" s="131"/>
      <c r="OCP14" s="131"/>
      <c r="OCQ14" s="131"/>
      <c r="OCR14" s="131"/>
      <c r="OCS14" s="131"/>
      <c r="OCT14" s="131"/>
      <c r="OCU14" s="131"/>
      <c r="OCV14" s="131"/>
      <c r="OCW14" s="131"/>
      <c r="OCX14" s="131"/>
      <c r="OCY14" s="131"/>
      <c r="OCZ14" s="131"/>
      <c r="ODA14" s="131"/>
      <c r="ODB14" s="131"/>
      <c r="ODC14" s="131"/>
      <c r="ODD14" s="131"/>
      <c r="ODE14" s="131"/>
      <c r="ODF14" s="131"/>
      <c r="ODG14" s="131"/>
      <c r="ODH14" s="131"/>
      <c r="ODI14" s="131"/>
      <c r="ODJ14" s="131"/>
      <c r="ODK14" s="131"/>
      <c r="ODL14" s="131"/>
      <c r="ODM14" s="131"/>
      <c r="ODN14" s="131"/>
      <c r="ODO14" s="131"/>
      <c r="ODP14" s="131"/>
      <c r="ODQ14" s="131"/>
      <c r="ODR14" s="131"/>
      <c r="ODS14" s="131"/>
      <c r="ODT14" s="131"/>
      <c r="ODU14" s="131"/>
      <c r="ODV14" s="131"/>
      <c r="ODW14" s="131"/>
      <c r="ODX14" s="131"/>
      <c r="ODY14" s="131"/>
      <c r="ODZ14" s="131"/>
      <c r="OEA14" s="131"/>
      <c r="OEB14" s="131"/>
      <c r="OEC14" s="131"/>
      <c r="OED14" s="131"/>
      <c r="OEE14" s="131"/>
      <c r="OEF14" s="131"/>
      <c r="OEG14" s="131"/>
      <c r="OEH14" s="131"/>
      <c r="OEI14" s="131"/>
      <c r="OEJ14" s="131"/>
      <c r="OEK14" s="131"/>
      <c r="OEL14" s="131"/>
      <c r="OEM14" s="131"/>
      <c r="OEN14" s="131"/>
      <c r="OEO14" s="131"/>
      <c r="OEP14" s="131"/>
      <c r="OEQ14" s="131"/>
      <c r="OER14" s="131"/>
      <c r="OES14" s="131"/>
      <c r="OET14" s="131"/>
      <c r="OEU14" s="131"/>
      <c r="OEV14" s="131"/>
      <c r="OEW14" s="131"/>
      <c r="OEX14" s="131"/>
      <c r="OEY14" s="131"/>
      <c r="OEZ14" s="131"/>
      <c r="OFA14" s="131"/>
      <c r="OFB14" s="131"/>
      <c r="OFC14" s="131"/>
      <c r="OFD14" s="131"/>
      <c r="OFE14" s="131"/>
      <c r="OFF14" s="131"/>
      <c r="OFG14" s="131"/>
      <c r="OFH14" s="131"/>
      <c r="OFI14" s="131"/>
      <c r="OFJ14" s="131"/>
      <c r="OFK14" s="131"/>
      <c r="OFL14" s="131"/>
      <c r="OFM14" s="131"/>
      <c r="OFN14" s="131"/>
      <c r="OFO14" s="131"/>
      <c r="OFP14" s="131"/>
      <c r="OFQ14" s="131"/>
      <c r="OFR14" s="131"/>
      <c r="OFS14" s="131"/>
      <c r="OFT14" s="131"/>
      <c r="OFU14" s="131"/>
      <c r="OFV14" s="131"/>
      <c r="OFW14" s="131"/>
      <c r="OFX14" s="131"/>
      <c r="OFY14" s="131"/>
      <c r="OFZ14" s="131"/>
      <c r="OGA14" s="131"/>
      <c r="OGB14" s="131"/>
      <c r="OGC14" s="131"/>
      <c r="OGD14" s="131"/>
      <c r="OGE14" s="131"/>
      <c r="OGF14" s="131"/>
      <c r="OGG14" s="131"/>
      <c r="OGH14" s="131"/>
      <c r="OGI14" s="131"/>
      <c r="OGJ14" s="131"/>
      <c r="OGK14" s="131"/>
      <c r="OGL14" s="131"/>
      <c r="OGM14" s="131"/>
      <c r="OGN14" s="131"/>
      <c r="OGO14" s="131"/>
      <c r="OGP14" s="131"/>
      <c r="OGQ14" s="131"/>
      <c r="OGR14" s="131"/>
      <c r="OGS14" s="131"/>
      <c r="OGT14" s="131"/>
      <c r="OGU14" s="131"/>
      <c r="OGV14" s="131"/>
      <c r="OGW14" s="131"/>
      <c r="OGX14" s="131"/>
      <c r="OGY14" s="131"/>
      <c r="OGZ14" s="131"/>
      <c r="OHA14" s="131"/>
      <c r="OHB14" s="131"/>
      <c r="OHC14" s="131"/>
      <c r="OHD14" s="131"/>
      <c r="OHE14" s="131"/>
      <c r="OHF14" s="131"/>
      <c r="OHG14" s="131"/>
      <c r="OHH14" s="131"/>
      <c r="OHI14" s="131"/>
      <c r="OHJ14" s="131"/>
      <c r="OHK14" s="131"/>
      <c r="OHL14" s="131"/>
      <c r="OHM14" s="131"/>
      <c r="OHN14" s="131"/>
      <c r="OHO14" s="131"/>
      <c r="OHP14" s="131"/>
      <c r="OHQ14" s="131"/>
      <c r="OHR14" s="131"/>
      <c r="OHS14" s="131"/>
      <c r="OHT14" s="131"/>
      <c r="OHU14" s="131"/>
      <c r="OHV14" s="131"/>
      <c r="OHW14" s="131"/>
      <c r="OHX14" s="131"/>
      <c r="OHY14" s="131"/>
      <c r="OHZ14" s="131"/>
      <c r="OIA14" s="131"/>
      <c r="OIB14" s="131"/>
      <c r="OIC14" s="131"/>
      <c r="OID14" s="131"/>
      <c r="OIE14" s="131"/>
      <c r="OIF14" s="131"/>
      <c r="OIG14" s="131"/>
      <c r="OIH14" s="131"/>
      <c r="OII14" s="131"/>
      <c r="OIJ14" s="131"/>
      <c r="OIK14" s="131"/>
      <c r="OIL14" s="131"/>
      <c r="OIM14" s="131"/>
      <c r="OIN14" s="131"/>
      <c r="OIO14" s="131"/>
      <c r="OIP14" s="131"/>
      <c r="OIQ14" s="131"/>
      <c r="OIR14" s="131"/>
      <c r="OIS14" s="131"/>
      <c r="OIT14" s="131"/>
      <c r="OIU14" s="131"/>
      <c r="OIV14" s="131"/>
      <c r="OIW14" s="131"/>
      <c r="OIX14" s="131"/>
      <c r="OIY14" s="131"/>
      <c r="OIZ14" s="131"/>
      <c r="OJA14" s="131"/>
      <c r="OJB14" s="131"/>
      <c r="OJC14" s="131"/>
      <c r="OJD14" s="131"/>
      <c r="OJE14" s="131"/>
      <c r="OJF14" s="131"/>
      <c r="OJG14" s="131"/>
      <c r="OJH14" s="131"/>
      <c r="OJI14" s="131"/>
      <c r="OJJ14" s="131"/>
      <c r="OJK14" s="131"/>
      <c r="OJL14" s="131"/>
      <c r="OJM14" s="131"/>
      <c r="OJN14" s="131"/>
      <c r="OJO14" s="131"/>
      <c r="OJP14" s="131"/>
      <c r="OJQ14" s="131"/>
      <c r="OJR14" s="131"/>
      <c r="OJS14" s="131"/>
      <c r="OJT14" s="131"/>
      <c r="OJU14" s="131"/>
      <c r="OJV14" s="131"/>
      <c r="OJW14" s="131"/>
      <c r="OJX14" s="131"/>
      <c r="OJY14" s="131"/>
      <c r="OJZ14" s="131"/>
      <c r="OKA14" s="131"/>
      <c r="OKB14" s="131"/>
      <c r="OKC14" s="131"/>
      <c r="OKD14" s="131"/>
      <c r="OKE14" s="131"/>
      <c r="OKF14" s="131"/>
      <c r="OKG14" s="131"/>
      <c r="OKH14" s="131"/>
      <c r="OKI14" s="131"/>
      <c r="OKJ14" s="131"/>
      <c r="OKK14" s="131"/>
      <c r="OKL14" s="131"/>
      <c r="OKM14" s="131"/>
      <c r="OKN14" s="131"/>
      <c r="OKO14" s="131"/>
      <c r="OKP14" s="131"/>
      <c r="OKQ14" s="131"/>
      <c r="OKR14" s="131"/>
      <c r="OKS14" s="131"/>
      <c r="OKT14" s="131"/>
      <c r="OKU14" s="131"/>
      <c r="OKV14" s="131"/>
      <c r="OKW14" s="131"/>
      <c r="OKX14" s="131"/>
      <c r="OKY14" s="131"/>
      <c r="OKZ14" s="131"/>
      <c r="OLA14" s="131"/>
      <c r="OLB14" s="131"/>
      <c r="OLC14" s="131"/>
      <c r="OLD14" s="131"/>
      <c r="OLE14" s="131"/>
      <c r="OLF14" s="131"/>
      <c r="OLG14" s="131"/>
      <c r="OLH14" s="131"/>
      <c r="OLI14" s="131"/>
      <c r="OLJ14" s="131"/>
      <c r="OLK14" s="131"/>
      <c r="OLL14" s="131"/>
      <c r="OLM14" s="131"/>
      <c r="OLN14" s="131"/>
      <c r="OLO14" s="131"/>
      <c r="OLP14" s="131"/>
      <c r="OLQ14" s="131"/>
      <c r="OLR14" s="131"/>
      <c r="OLS14" s="131"/>
      <c r="OLT14" s="131"/>
      <c r="OLU14" s="131"/>
      <c r="OLV14" s="131"/>
      <c r="OLW14" s="131"/>
      <c r="OLX14" s="131"/>
      <c r="OLY14" s="131"/>
      <c r="OLZ14" s="131"/>
      <c r="OMA14" s="131"/>
      <c r="OMB14" s="131"/>
      <c r="OMC14" s="131"/>
      <c r="OMD14" s="131"/>
      <c r="OME14" s="131"/>
      <c r="OMF14" s="131"/>
      <c r="OMG14" s="131"/>
      <c r="OMH14" s="131"/>
      <c r="OMI14" s="131"/>
      <c r="OMJ14" s="131"/>
      <c r="OMK14" s="131"/>
      <c r="OML14" s="131"/>
      <c r="OMM14" s="131"/>
      <c r="OMN14" s="131"/>
      <c r="OMO14" s="131"/>
      <c r="OMP14" s="131"/>
      <c r="OMQ14" s="131"/>
      <c r="OMR14" s="131"/>
      <c r="OMS14" s="131"/>
      <c r="OMT14" s="131"/>
      <c r="OMU14" s="131"/>
      <c r="OMV14" s="131"/>
      <c r="OMW14" s="131"/>
      <c r="OMX14" s="131"/>
      <c r="OMY14" s="131"/>
      <c r="OMZ14" s="131"/>
      <c r="ONA14" s="131"/>
      <c r="ONB14" s="131"/>
      <c r="ONC14" s="131"/>
      <c r="OND14" s="131"/>
      <c r="ONE14" s="131"/>
      <c r="ONF14" s="131"/>
      <c r="ONG14" s="131"/>
      <c r="ONH14" s="131"/>
      <c r="ONI14" s="131"/>
      <c r="ONJ14" s="131"/>
      <c r="ONK14" s="131"/>
      <c r="ONL14" s="131"/>
      <c r="ONM14" s="131"/>
      <c r="ONN14" s="131"/>
      <c r="ONO14" s="131"/>
      <c r="ONP14" s="131"/>
      <c r="ONQ14" s="131"/>
      <c r="ONR14" s="131"/>
      <c r="ONS14" s="131"/>
      <c r="ONT14" s="131"/>
      <c r="ONU14" s="131"/>
      <c r="ONV14" s="131"/>
      <c r="ONW14" s="131"/>
      <c r="ONX14" s="131"/>
      <c r="ONY14" s="131"/>
      <c r="ONZ14" s="131"/>
      <c r="OOA14" s="131"/>
      <c r="OOB14" s="131"/>
      <c r="OOC14" s="131"/>
      <c r="OOD14" s="131"/>
      <c r="OOE14" s="131"/>
      <c r="OOF14" s="131"/>
      <c r="OOG14" s="131"/>
      <c r="OOH14" s="131"/>
      <c r="OOI14" s="131"/>
      <c r="OOJ14" s="131"/>
      <c r="OOK14" s="131"/>
      <c r="OOL14" s="131"/>
      <c r="OOM14" s="131"/>
      <c r="OON14" s="131"/>
      <c r="OOO14" s="131"/>
      <c r="OOP14" s="131"/>
      <c r="OOQ14" s="131"/>
      <c r="OOR14" s="131"/>
      <c r="OOS14" s="131"/>
      <c r="OOT14" s="131"/>
      <c r="OOU14" s="131"/>
      <c r="OOV14" s="131"/>
      <c r="OOW14" s="131"/>
      <c r="OOX14" s="131"/>
      <c r="OOY14" s="131"/>
      <c r="OOZ14" s="131"/>
      <c r="OPA14" s="131"/>
      <c r="OPB14" s="131"/>
      <c r="OPC14" s="131"/>
      <c r="OPD14" s="131"/>
      <c r="OPE14" s="131"/>
      <c r="OPF14" s="131"/>
      <c r="OPG14" s="131"/>
      <c r="OPH14" s="131"/>
      <c r="OPI14" s="131"/>
      <c r="OPJ14" s="131"/>
      <c r="OPK14" s="131"/>
      <c r="OPL14" s="131"/>
      <c r="OPM14" s="131"/>
      <c r="OPN14" s="131"/>
      <c r="OPO14" s="131"/>
      <c r="OPP14" s="131"/>
      <c r="OPQ14" s="131"/>
      <c r="OPR14" s="131"/>
      <c r="OPS14" s="131"/>
      <c r="OPT14" s="131"/>
      <c r="OPU14" s="131"/>
      <c r="OPV14" s="131"/>
      <c r="OPW14" s="131"/>
      <c r="OPX14" s="131"/>
      <c r="OPY14" s="131"/>
      <c r="OPZ14" s="131"/>
      <c r="OQA14" s="131"/>
      <c r="OQB14" s="131"/>
      <c r="OQC14" s="131"/>
      <c r="OQD14" s="131"/>
      <c r="OQE14" s="131"/>
      <c r="OQF14" s="131"/>
      <c r="OQG14" s="131"/>
      <c r="OQH14" s="131"/>
      <c r="OQI14" s="131"/>
      <c r="OQJ14" s="131"/>
      <c r="OQK14" s="131"/>
      <c r="OQL14" s="131"/>
      <c r="OQM14" s="131"/>
      <c r="OQN14" s="131"/>
      <c r="OQO14" s="131"/>
      <c r="OQP14" s="131"/>
      <c r="OQQ14" s="131"/>
      <c r="OQR14" s="131"/>
      <c r="OQS14" s="131"/>
      <c r="OQT14" s="131"/>
      <c r="OQU14" s="131"/>
      <c r="OQV14" s="131"/>
      <c r="OQW14" s="131"/>
      <c r="OQX14" s="131"/>
      <c r="OQY14" s="131"/>
      <c r="OQZ14" s="131"/>
      <c r="ORA14" s="131"/>
      <c r="ORB14" s="131"/>
      <c r="ORC14" s="131"/>
      <c r="ORD14" s="131"/>
      <c r="ORE14" s="131"/>
      <c r="ORF14" s="131"/>
      <c r="ORG14" s="131"/>
      <c r="ORH14" s="131"/>
      <c r="ORI14" s="131"/>
      <c r="ORJ14" s="131"/>
      <c r="ORK14" s="131"/>
      <c r="ORL14" s="131"/>
      <c r="ORM14" s="131"/>
      <c r="ORN14" s="131"/>
      <c r="ORO14" s="131"/>
      <c r="ORP14" s="131"/>
      <c r="ORQ14" s="131"/>
      <c r="ORR14" s="131"/>
      <c r="ORS14" s="131"/>
      <c r="ORT14" s="131"/>
      <c r="ORU14" s="131"/>
      <c r="ORV14" s="131"/>
      <c r="ORW14" s="131"/>
      <c r="ORX14" s="131"/>
      <c r="ORY14" s="131"/>
      <c r="ORZ14" s="131"/>
      <c r="OSA14" s="131"/>
      <c r="OSB14" s="131"/>
      <c r="OSC14" s="131"/>
      <c r="OSD14" s="131"/>
      <c r="OSE14" s="131"/>
      <c r="OSF14" s="131"/>
      <c r="OSG14" s="131"/>
      <c r="OSH14" s="131"/>
      <c r="OSI14" s="131"/>
      <c r="OSJ14" s="131"/>
      <c r="OSK14" s="131"/>
      <c r="OSL14" s="131"/>
      <c r="OSM14" s="131"/>
      <c r="OSN14" s="131"/>
      <c r="OSO14" s="131"/>
      <c r="OSP14" s="131"/>
      <c r="OSQ14" s="131"/>
      <c r="OSR14" s="131"/>
      <c r="OSS14" s="131"/>
      <c r="OST14" s="131"/>
      <c r="OSU14" s="131"/>
      <c r="OSV14" s="131"/>
      <c r="OSW14" s="131"/>
      <c r="OSX14" s="131"/>
      <c r="OSY14" s="131"/>
      <c r="OSZ14" s="131"/>
      <c r="OTA14" s="131"/>
      <c r="OTB14" s="131"/>
      <c r="OTC14" s="131"/>
      <c r="OTD14" s="131"/>
      <c r="OTE14" s="131"/>
      <c r="OTF14" s="131"/>
      <c r="OTG14" s="131"/>
      <c r="OTH14" s="131"/>
      <c r="OTI14" s="131"/>
      <c r="OTJ14" s="131"/>
      <c r="OTK14" s="131"/>
      <c r="OTL14" s="131"/>
      <c r="OTM14" s="131"/>
      <c r="OTN14" s="131"/>
      <c r="OTO14" s="131"/>
      <c r="OTP14" s="131"/>
      <c r="OTQ14" s="131"/>
      <c r="OTR14" s="131"/>
      <c r="OTS14" s="131"/>
      <c r="OTT14" s="131"/>
      <c r="OTU14" s="131"/>
      <c r="OTV14" s="131"/>
      <c r="OTW14" s="131"/>
      <c r="OTX14" s="131"/>
      <c r="OTY14" s="131"/>
      <c r="OTZ14" s="131"/>
      <c r="OUA14" s="131"/>
      <c r="OUB14" s="131"/>
      <c r="OUC14" s="131"/>
      <c r="OUD14" s="131"/>
      <c r="OUE14" s="131"/>
      <c r="OUF14" s="131"/>
      <c r="OUG14" s="131"/>
      <c r="OUH14" s="131"/>
      <c r="OUI14" s="131"/>
      <c r="OUJ14" s="131"/>
      <c r="OUK14" s="131"/>
      <c r="OUL14" s="131"/>
      <c r="OUM14" s="131"/>
      <c r="OUN14" s="131"/>
      <c r="OUO14" s="131"/>
      <c r="OUP14" s="131"/>
      <c r="OUQ14" s="131"/>
      <c r="OUR14" s="131"/>
      <c r="OUS14" s="131"/>
      <c r="OUT14" s="131"/>
      <c r="OUU14" s="131"/>
      <c r="OUV14" s="131"/>
      <c r="OUW14" s="131"/>
      <c r="OUX14" s="131"/>
      <c r="OUY14" s="131"/>
      <c r="OUZ14" s="131"/>
      <c r="OVA14" s="131"/>
      <c r="OVB14" s="131"/>
      <c r="OVC14" s="131"/>
      <c r="OVD14" s="131"/>
      <c r="OVE14" s="131"/>
      <c r="OVF14" s="131"/>
      <c r="OVG14" s="131"/>
      <c r="OVH14" s="131"/>
      <c r="OVI14" s="131"/>
      <c r="OVJ14" s="131"/>
      <c r="OVK14" s="131"/>
      <c r="OVL14" s="131"/>
      <c r="OVM14" s="131"/>
      <c r="OVN14" s="131"/>
      <c r="OVO14" s="131"/>
      <c r="OVP14" s="131"/>
      <c r="OVQ14" s="131"/>
      <c r="OVR14" s="131"/>
      <c r="OVS14" s="131"/>
      <c r="OVT14" s="131"/>
      <c r="OVU14" s="131"/>
      <c r="OVV14" s="131"/>
      <c r="OVW14" s="131"/>
      <c r="OVX14" s="131"/>
      <c r="OVY14" s="131"/>
      <c r="OVZ14" s="131"/>
      <c r="OWA14" s="131"/>
      <c r="OWB14" s="131"/>
      <c r="OWC14" s="131"/>
      <c r="OWD14" s="131"/>
      <c r="OWE14" s="131"/>
      <c r="OWF14" s="131"/>
      <c r="OWG14" s="131"/>
      <c r="OWH14" s="131"/>
      <c r="OWI14" s="131"/>
      <c r="OWJ14" s="131"/>
      <c r="OWK14" s="131"/>
      <c r="OWL14" s="131"/>
      <c r="OWM14" s="131"/>
      <c r="OWN14" s="131"/>
      <c r="OWO14" s="131"/>
      <c r="OWP14" s="131"/>
      <c r="OWQ14" s="131"/>
      <c r="OWR14" s="131"/>
      <c r="OWS14" s="131"/>
      <c r="OWT14" s="131"/>
      <c r="OWU14" s="131"/>
      <c r="OWV14" s="131"/>
      <c r="OWW14" s="131"/>
      <c r="OWX14" s="131"/>
      <c r="OWY14" s="131"/>
      <c r="OWZ14" s="131"/>
      <c r="OXA14" s="131"/>
      <c r="OXB14" s="131"/>
      <c r="OXC14" s="131"/>
      <c r="OXD14" s="131"/>
      <c r="OXE14" s="131"/>
      <c r="OXF14" s="131"/>
      <c r="OXG14" s="131"/>
      <c r="OXH14" s="131"/>
      <c r="OXI14" s="131"/>
      <c r="OXJ14" s="131"/>
      <c r="OXK14" s="131"/>
      <c r="OXL14" s="131"/>
      <c r="OXM14" s="131"/>
      <c r="OXN14" s="131"/>
      <c r="OXO14" s="131"/>
      <c r="OXP14" s="131"/>
      <c r="OXQ14" s="131"/>
      <c r="OXR14" s="131"/>
      <c r="OXS14" s="131"/>
      <c r="OXT14" s="131"/>
      <c r="OXU14" s="131"/>
      <c r="OXV14" s="131"/>
      <c r="OXW14" s="131"/>
      <c r="OXX14" s="131"/>
      <c r="OXY14" s="131"/>
      <c r="OXZ14" s="131"/>
      <c r="OYA14" s="131"/>
      <c r="OYB14" s="131"/>
      <c r="OYC14" s="131"/>
      <c r="OYD14" s="131"/>
      <c r="OYE14" s="131"/>
      <c r="OYF14" s="131"/>
      <c r="OYG14" s="131"/>
      <c r="OYH14" s="131"/>
      <c r="OYI14" s="131"/>
      <c r="OYJ14" s="131"/>
      <c r="OYK14" s="131"/>
      <c r="OYL14" s="131"/>
      <c r="OYM14" s="131"/>
      <c r="OYN14" s="131"/>
      <c r="OYO14" s="131"/>
      <c r="OYP14" s="131"/>
      <c r="OYQ14" s="131"/>
      <c r="OYR14" s="131"/>
      <c r="OYS14" s="131"/>
      <c r="OYT14" s="131"/>
      <c r="OYU14" s="131"/>
      <c r="OYV14" s="131"/>
      <c r="OYW14" s="131"/>
      <c r="OYX14" s="131"/>
      <c r="OYY14" s="131"/>
      <c r="OYZ14" s="131"/>
      <c r="OZA14" s="131"/>
      <c r="OZB14" s="131"/>
      <c r="OZC14" s="131"/>
      <c r="OZD14" s="131"/>
      <c r="OZE14" s="131"/>
      <c r="OZF14" s="131"/>
      <c r="OZG14" s="131"/>
      <c r="OZH14" s="131"/>
      <c r="OZI14" s="131"/>
      <c r="OZJ14" s="131"/>
      <c r="OZK14" s="131"/>
      <c r="OZL14" s="131"/>
      <c r="OZM14" s="131"/>
      <c r="OZN14" s="131"/>
      <c r="OZO14" s="131"/>
      <c r="OZP14" s="131"/>
      <c r="OZQ14" s="131"/>
      <c r="OZR14" s="131"/>
      <c r="OZS14" s="131"/>
      <c r="OZT14" s="131"/>
      <c r="OZU14" s="131"/>
      <c r="OZV14" s="131"/>
      <c r="OZW14" s="131"/>
      <c r="OZX14" s="131"/>
      <c r="OZY14" s="131"/>
      <c r="OZZ14" s="131"/>
      <c r="PAA14" s="131"/>
      <c r="PAB14" s="131"/>
      <c r="PAC14" s="131"/>
      <c r="PAD14" s="131"/>
      <c r="PAE14" s="131"/>
      <c r="PAF14" s="131"/>
      <c r="PAG14" s="131"/>
      <c r="PAH14" s="131"/>
      <c r="PAI14" s="131"/>
      <c r="PAJ14" s="131"/>
      <c r="PAK14" s="131"/>
      <c r="PAL14" s="131"/>
      <c r="PAM14" s="131"/>
      <c r="PAN14" s="131"/>
      <c r="PAO14" s="131"/>
      <c r="PAP14" s="131"/>
      <c r="PAQ14" s="131"/>
      <c r="PAR14" s="131"/>
      <c r="PAS14" s="131"/>
      <c r="PAT14" s="131"/>
      <c r="PAU14" s="131"/>
      <c r="PAV14" s="131"/>
      <c r="PAW14" s="131"/>
      <c r="PAX14" s="131"/>
      <c r="PAY14" s="131"/>
      <c r="PAZ14" s="131"/>
      <c r="PBA14" s="131"/>
      <c r="PBB14" s="131"/>
      <c r="PBC14" s="131"/>
      <c r="PBD14" s="131"/>
      <c r="PBE14" s="131"/>
      <c r="PBF14" s="131"/>
      <c r="PBG14" s="131"/>
      <c r="PBH14" s="131"/>
      <c r="PBI14" s="131"/>
      <c r="PBJ14" s="131"/>
      <c r="PBK14" s="131"/>
      <c r="PBL14" s="131"/>
      <c r="PBM14" s="131"/>
      <c r="PBN14" s="131"/>
      <c r="PBO14" s="131"/>
      <c r="PBP14" s="131"/>
      <c r="PBQ14" s="131"/>
      <c r="PBR14" s="131"/>
      <c r="PBS14" s="131"/>
      <c r="PBT14" s="131"/>
      <c r="PBU14" s="131"/>
      <c r="PBV14" s="131"/>
      <c r="PBW14" s="131"/>
      <c r="PBX14" s="131"/>
      <c r="PBY14" s="131"/>
      <c r="PBZ14" s="131"/>
      <c r="PCA14" s="131"/>
      <c r="PCB14" s="131"/>
      <c r="PCC14" s="131"/>
      <c r="PCD14" s="131"/>
      <c r="PCE14" s="131"/>
      <c r="PCF14" s="131"/>
      <c r="PCG14" s="131"/>
      <c r="PCH14" s="131"/>
      <c r="PCI14" s="131"/>
      <c r="PCJ14" s="131"/>
      <c r="PCK14" s="131"/>
      <c r="PCL14" s="131"/>
      <c r="PCM14" s="131"/>
      <c r="PCN14" s="131"/>
      <c r="PCO14" s="131"/>
      <c r="PCP14" s="131"/>
      <c r="PCQ14" s="131"/>
      <c r="PCR14" s="131"/>
      <c r="PCS14" s="131"/>
      <c r="PCT14" s="131"/>
      <c r="PCU14" s="131"/>
      <c r="PCV14" s="131"/>
      <c r="PCW14" s="131"/>
      <c r="PCX14" s="131"/>
      <c r="PCY14" s="131"/>
      <c r="PCZ14" s="131"/>
      <c r="PDA14" s="131"/>
      <c r="PDB14" s="131"/>
      <c r="PDC14" s="131"/>
      <c r="PDD14" s="131"/>
      <c r="PDE14" s="131"/>
      <c r="PDF14" s="131"/>
      <c r="PDG14" s="131"/>
      <c r="PDH14" s="131"/>
      <c r="PDI14" s="131"/>
      <c r="PDJ14" s="131"/>
      <c r="PDK14" s="131"/>
      <c r="PDL14" s="131"/>
      <c r="PDM14" s="131"/>
      <c r="PDN14" s="131"/>
      <c r="PDO14" s="131"/>
      <c r="PDP14" s="131"/>
      <c r="PDQ14" s="131"/>
      <c r="PDR14" s="131"/>
      <c r="PDS14" s="131"/>
      <c r="PDT14" s="131"/>
      <c r="PDU14" s="131"/>
      <c r="PDV14" s="131"/>
      <c r="PDW14" s="131"/>
      <c r="PDX14" s="131"/>
      <c r="PDY14" s="131"/>
      <c r="PDZ14" s="131"/>
      <c r="PEA14" s="131"/>
      <c r="PEB14" s="131"/>
      <c r="PEC14" s="131"/>
      <c r="PED14" s="131"/>
      <c r="PEE14" s="131"/>
      <c r="PEF14" s="131"/>
      <c r="PEG14" s="131"/>
      <c r="PEH14" s="131"/>
      <c r="PEI14" s="131"/>
      <c r="PEJ14" s="131"/>
      <c r="PEK14" s="131"/>
      <c r="PEL14" s="131"/>
      <c r="PEM14" s="131"/>
      <c r="PEN14" s="131"/>
      <c r="PEO14" s="131"/>
      <c r="PEP14" s="131"/>
      <c r="PEQ14" s="131"/>
      <c r="PER14" s="131"/>
      <c r="PES14" s="131"/>
      <c r="PET14" s="131"/>
      <c r="PEU14" s="131"/>
      <c r="PEV14" s="131"/>
      <c r="PEW14" s="131"/>
      <c r="PEX14" s="131"/>
      <c r="PEY14" s="131"/>
      <c r="PEZ14" s="131"/>
      <c r="PFA14" s="131"/>
      <c r="PFB14" s="131"/>
      <c r="PFC14" s="131"/>
      <c r="PFD14" s="131"/>
      <c r="PFE14" s="131"/>
      <c r="PFF14" s="131"/>
      <c r="PFG14" s="131"/>
      <c r="PFH14" s="131"/>
      <c r="PFI14" s="131"/>
      <c r="PFJ14" s="131"/>
      <c r="PFK14" s="131"/>
      <c r="PFL14" s="131"/>
      <c r="PFM14" s="131"/>
      <c r="PFN14" s="131"/>
      <c r="PFO14" s="131"/>
      <c r="PFP14" s="131"/>
      <c r="PFQ14" s="131"/>
      <c r="PFR14" s="131"/>
      <c r="PFS14" s="131"/>
      <c r="PFT14" s="131"/>
      <c r="PFU14" s="131"/>
      <c r="PFV14" s="131"/>
      <c r="PFW14" s="131"/>
      <c r="PFX14" s="131"/>
      <c r="PFY14" s="131"/>
      <c r="PFZ14" s="131"/>
      <c r="PGA14" s="131"/>
      <c r="PGB14" s="131"/>
      <c r="PGC14" s="131"/>
      <c r="PGD14" s="131"/>
      <c r="PGE14" s="131"/>
      <c r="PGF14" s="131"/>
      <c r="PGG14" s="131"/>
      <c r="PGH14" s="131"/>
      <c r="PGI14" s="131"/>
      <c r="PGJ14" s="131"/>
      <c r="PGK14" s="131"/>
      <c r="PGL14" s="131"/>
      <c r="PGM14" s="131"/>
      <c r="PGN14" s="131"/>
      <c r="PGO14" s="131"/>
      <c r="PGP14" s="131"/>
      <c r="PGQ14" s="131"/>
      <c r="PGR14" s="131"/>
      <c r="PGS14" s="131"/>
      <c r="PGT14" s="131"/>
      <c r="PGU14" s="131"/>
      <c r="PGV14" s="131"/>
      <c r="PGW14" s="131"/>
      <c r="PGX14" s="131"/>
      <c r="PGY14" s="131"/>
      <c r="PGZ14" s="131"/>
      <c r="PHA14" s="131"/>
      <c r="PHB14" s="131"/>
      <c r="PHC14" s="131"/>
      <c r="PHD14" s="131"/>
      <c r="PHE14" s="131"/>
      <c r="PHF14" s="131"/>
      <c r="PHG14" s="131"/>
      <c r="PHH14" s="131"/>
      <c r="PHI14" s="131"/>
      <c r="PHJ14" s="131"/>
      <c r="PHK14" s="131"/>
      <c r="PHL14" s="131"/>
      <c r="PHM14" s="131"/>
      <c r="PHN14" s="131"/>
      <c r="PHO14" s="131"/>
      <c r="PHP14" s="131"/>
      <c r="PHQ14" s="131"/>
      <c r="PHR14" s="131"/>
      <c r="PHS14" s="131"/>
      <c r="PHT14" s="131"/>
      <c r="PHU14" s="131"/>
      <c r="PHV14" s="131"/>
      <c r="PHW14" s="131"/>
      <c r="PHX14" s="131"/>
      <c r="PHY14" s="131"/>
      <c r="PHZ14" s="131"/>
      <c r="PIA14" s="131"/>
      <c r="PIB14" s="131"/>
      <c r="PIC14" s="131"/>
      <c r="PID14" s="131"/>
      <c r="PIE14" s="131"/>
      <c r="PIF14" s="131"/>
      <c r="PIG14" s="131"/>
      <c r="PIH14" s="131"/>
      <c r="PII14" s="131"/>
      <c r="PIJ14" s="131"/>
      <c r="PIK14" s="131"/>
      <c r="PIL14" s="131"/>
      <c r="PIM14" s="131"/>
      <c r="PIN14" s="131"/>
      <c r="PIO14" s="131"/>
      <c r="PIP14" s="131"/>
      <c r="PIQ14" s="131"/>
      <c r="PIR14" s="131"/>
      <c r="PIS14" s="131"/>
      <c r="PIT14" s="131"/>
      <c r="PIU14" s="131"/>
      <c r="PIV14" s="131"/>
      <c r="PIW14" s="131"/>
      <c r="PIX14" s="131"/>
      <c r="PIY14" s="131"/>
      <c r="PIZ14" s="131"/>
      <c r="PJA14" s="131"/>
      <c r="PJB14" s="131"/>
      <c r="PJC14" s="131"/>
      <c r="PJD14" s="131"/>
      <c r="PJE14" s="131"/>
      <c r="PJF14" s="131"/>
      <c r="PJG14" s="131"/>
      <c r="PJH14" s="131"/>
      <c r="PJI14" s="131"/>
      <c r="PJJ14" s="131"/>
      <c r="PJK14" s="131"/>
      <c r="PJL14" s="131"/>
      <c r="PJM14" s="131"/>
      <c r="PJN14" s="131"/>
      <c r="PJO14" s="131"/>
      <c r="PJP14" s="131"/>
      <c r="PJQ14" s="131"/>
      <c r="PJR14" s="131"/>
      <c r="PJS14" s="131"/>
      <c r="PJT14" s="131"/>
      <c r="PJU14" s="131"/>
      <c r="PJV14" s="131"/>
      <c r="PJW14" s="131"/>
      <c r="PJX14" s="131"/>
      <c r="PJY14" s="131"/>
      <c r="PJZ14" s="131"/>
      <c r="PKA14" s="131"/>
      <c r="PKB14" s="131"/>
      <c r="PKC14" s="131"/>
      <c r="PKD14" s="131"/>
      <c r="PKE14" s="131"/>
      <c r="PKF14" s="131"/>
      <c r="PKG14" s="131"/>
      <c r="PKH14" s="131"/>
      <c r="PKI14" s="131"/>
      <c r="PKJ14" s="131"/>
      <c r="PKK14" s="131"/>
      <c r="PKL14" s="131"/>
      <c r="PKM14" s="131"/>
      <c r="PKN14" s="131"/>
      <c r="PKO14" s="131"/>
      <c r="PKP14" s="131"/>
      <c r="PKQ14" s="131"/>
      <c r="PKR14" s="131"/>
      <c r="PKS14" s="131"/>
      <c r="PKT14" s="131"/>
      <c r="PKU14" s="131"/>
      <c r="PKV14" s="131"/>
      <c r="PKW14" s="131"/>
      <c r="PKX14" s="131"/>
      <c r="PKY14" s="131"/>
      <c r="PKZ14" s="131"/>
      <c r="PLA14" s="131"/>
      <c r="PLB14" s="131"/>
      <c r="PLC14" s="131"/>
      <c r="PLD14" s="131"/>
      <c r="PLE14" s="131"/>
      <c r="PLF14" s="131"/>
      <c r="PLG14" s="131"/>
      <c r="PLH14" s="131"/>
      <c r="PLI14" s="131"/>
      <c r="PLJ14" s="131"/>
      <c r="PLK14" s="131"/>
      <c r="PLL14" s="131"/>
      <c r="PLM14" s="131"/>
      <c r="PLN14" s="131"/>
      <c r="PLO14" s="131"/>
      <c r="PLP14" s="131"/>
      <c r="PLQ14" s="131"/>
      <c r="PLR14" s="131"/>
      <c r="PLS14" s="131"/>
      <c r="PLT14" s="131"/>
      <c r="PLU14" s="131"/>
      <c r="PLV14" s="131"/>
      <c r="PLW14" s="131"/>
      <c r="PLX14" s="131"/>
      <c r="PLY14" s="131"/>
      <c r="PLZ14" s="131"/>
      <c r="PMA14" s="131"/>
      <c r="PMB14" s="131"/>
      <c r="PMC14" s="131"/>
      <c r="PMD14" s="131"/>
      <c r="PME14" s="131"/>
      <c r="PMF14" s="131"/>
      <c r="PMG14" s="131"/>
      <c r="PMH14" s="131"/>
      <c r="PMI14" s="131"/>
      <c r="PMJ14" s="131"/>
      <c r="PMK14" s="131"/>
      <c r="PML14" s="131"/>
      <c r="PMM14" s="131"/>
      <c r="PMN14" s="131"/>
      <c r="PMO14" s="131"/>
      <c r="PMP14" s="131"/>
      <c r="PMQ14" s="131"/>
      <c r="PMR14" s="131"/>
      <c r="PMS14" s="131"/>
      <c r="PMT14" s="131"/>
      <c r="PMU14" s="131"/>
      <c r="PMV14" s="131"/>
      <c r="PMW14" s="131"/>
      <c r="PMX14" s="131"/>
      <c r="PMY14" s="131"/>
      <c r="PMZ14" s="131"/>
      <c r="PNA14" s="131"/>
      <c r="PNB14" s="131"/>
      <c r="PNC14" s="131"/>
      <c r="PND14" s="131"/>
      <c r="PNE14" s="131"/>
      <c r="PNF14" s="131"/>
      <c r="PNG14" s="131"/>
      <c r="PNH14" s="131"/>
      <c r="PNI14" s="131"/>
      <c r="PNJ14" s="131"/>
      <c r="PNK14" s="131"/>
      <c r="PNL14" s="131"/>
      <c r="PNM14" s="131"/>
      <c r="PNN14" s="131"/>
      <c r="PNO14" s="131"/>
      <c r="PNP14" s="131"/>
      <c r="PNQ14" s="131"/>
      <c r="PNR14" s="131"/>
      <c r="PNS14" s="131"/>
      <c r="PNT14" s="131"/>
      <c r="PNU14" s="131"/>
      <c r="PNV14" s="131"/>
      <c r="PNW14" s="131"/>
      <c r="PNX14" s="131"/>
      <c r="PNY14" s="131"/>
      <c r="PNZ14" s="131"/>
      <c r="POA14" s="131"/>
      <c r="POB14" s="131"/>
      <c r="POC14" s="131"/>
      <c r="POD14" s="131"/>
      <c r="POE14" s="131"/>
      <c r="POF14" s="131"/>
      <c r="POG14" s="131"/>
      <c r="POH14" s="131"/>
      <c r="POI14" s="131"/>
      <c r="POJ14" s="131"/>
      <c r="POK14" s="131"/>
      <c r="POL14" s="131"/>
      <c r="POM14" s="131"/>
      <c r="PON14" s="131"/>
      <c r="POO14" s="131"/>
      <c r="POP14" s="131"/>
      <c r="POQ14" s="131"/>
      <c r="POR14" s="131"/>
      <c r="POS14" s="131"/>
      <c r="POT14" s="131"/>
      <c r="POU14" s="131"/>
      <c r="POV14" s="131"/>
      <c r="POW14" s="131"/>
      <c r="POX14" s="131"/>
      <c r="POY14" s="131"/>
      <c r="POZ14" s="131"/>
      <c r="PPA14" s="131"/>
      <c r="PPB14" s="131"/>
      <c r="PPC14" s="131"/>
      <c r="PPD14" s="131"/>
      <c r="PPE14" s="131"/>
      <c r="PPF14" s="131"/>
      <c r="PPG14" s="131"/>
      <c r="PPH14" s="131"/>
      <c r="PPI14" s="131"/>
      <c r="PPJ14" s="131"/>
      <c r="PPK14" s="131"/>
      <c r="PPL14" s="131"/>
      <c r="PPM14" s="131"/>
      <c r="PPN14" s="131"/>
      <c r="PPO14" s="131"/>
      <c r="PPP14" s="131"/>
      <c r="PPQ14" s="131"/>
      <c r="PPR14" s="131"/>
      <c r="PPS14" s="131"/>
      <c r="PPT14" s="131"/>
      <c r="PPU14" s="131"/>
      <c r="PPV14" s="131"/>
      <c r="PPW14" s="131"/>
      <c r="PPX14" s="131"/>
      <c r="PPY14" s="131"/>
      <c r="PPZ14" s="131"/>
      <c r="PQA14" s="131"/>
      <c r="PQB14" s="131"/>
      <c r="PQC14" s="131"/>
      <c r="PQD14" s="131"/>
      <c r="PQE14" s="131"/>
      <c r="PQF14" s="131"/>
      <c r="PQG14" s="131"/>
      <c r="PQH14" s="131"/>
      <c r="PQI14" s="131"/>
      <c r="PQJ14" s="131"/>
      <c r="PQK14" s="131"/>
      <c r="PQL14" s="131"/>
      <c r="PQM14" s="131"/>
      <c r="PQN14" s="131"/>
      <c r="PQO14" s="131"/>
      <c r="PQP14" s="131"/>
      <c r="PQQ14" s="131"/>
      <c r="PQR14" s="131"/>
      <c r="PQS14" s="131"/>
      <c r="PQT14" s="131"/>
      <c r="PQU14" s="131"/>
      <c r="PQV14" s="131"/>
      <c r="PQW14" s="131"/>
      <c r="PQX14" s="131"/>
      <c r="PQY14" s="131"/>
      <c r="PQZ14" s="131"/>
      <c r="PRA14" s="131"/>
      <c r="PRB14" s="131"/>
      <c r="PRC14" s="131"/>
      <c r="PRD14" s="131"/>
      <c r="PRE14" s="131"/>
      <c r="PRF14" s="131"/>
      <c r="PRG14" s="131"/>
      <c r="PRH14" s="131"/>
      <c r="PRI14" s="131"/>
      <c r="PRJ14" s="131"/>
      <c r="PRK14" s="131"/>
      <c r="PRL14" s="131"/>
      <c r="PRM14" s="131"/>
      <c r="PRN14" s="131"/>
      <c r="PRO14" s="131"/>
      <c r="PRP14" s="131"/>
      <c r="PRQ14" s="131"/>
      <c r="PRR14" s="131"/>
      <c r="PRS14" s="131"/>
      <c r="PRT14" s="131"/>
      <c r="PRU14" s="131"/>
      <c r="PRV14" s="131"/>
      <c r="PRW14" s="131"/>
      <c r="PRX14" s="131"/>
      <c r="PRY14" s="131"/>
      <c r="PRZ14" s="131"/>
      <c r="PSA14" s="131"/>
      <c r="PSB14" s="131"/>
      <c r="PSC14" s="131"/>
      <c r="PSD14" s="131"/>
      <c r="PSE14" s="131"/>
      <c r="PSF14" s="131"/>
      <c r="PSG14" s="131"/>
      <c r="PSH14" s="131"/>
      <c r="PSI14" s="131"/>
      <c r="PSJ14" s="131"/>
      <c r="PSK14" s="131"/>
      <c r="PSL14" s="131"/>
      <c r="PSM14" s="131"/>
      <c r="PSN14" s="131"/>
      <c r="PSO14" s="131"/>
      <c r="PSP14" s="131"/>
      <c r="PSQ14" s="131"/>
      <c r="PSR14" s="131"/>
      <c r="PSS14" s="131"/>
      <c r="PST14" s="131"/>
      <c r="PSU14" s="131"/>
      <c r="PSV14" s="131"/>
      <c r="PSW14" s="131"/>
      <c r="PSX14" s="131"/>
      <c r="PSY14" s="131"/>
      <c r="PSZ14" s="131"/>
      <c r="PTA14" s="131"/>
      <c r="PTB14" s="131"/>
      <c r="PTC14" s="131"/>
      <c r="PTD14" s="131"/>
      <c r="PTE14" s="131"/>
      <c r="PTF14" s="131"/>
      <c r="PTG14" s="131"/>
      <c r="PTH14" s="131"/>
      <c r="PTI14" s="131"/>
      <c r="PTJ14" s="131"/>
      <c r="PTK14" s="131"/>
      <c r="PTL14" s="131"/>
      <c r="PTM14" s="131"/>
      <c r="PTN14" s="131"/>
      <c r="PTO14" s="131"/>
      <c r="PTP14" s="131"/>
      <c r="PTQ14" s="131"/>
      <c r="PTR14" s="131"/>
      <c r="PTS14" s="131"/>
      <c r="PTT14" s="131"/>
      <c r="PTU14" s="131"/>
      <c r="PTV14" s="131"/>
      <c r="PTW14" s="131"/>
      <c r="PTX14" s="131"/>
      <c r="PTY14" s="131"/>
      <c r="PTZ14" s="131"/>
      <c r="PUA14" s="131"/>
      <c r="PUB14" s="131"/>
      <c r="PUC14" s="131"/>
      <c r="PUD14" s="131"/>
      <c r="PUE14" s="131"/>
      <c r="PUF14" s="131"/>
      <c r="PUG14" s="131"/>
      <c r="PUH14" s="131"/>
      <c r="PUI14" s="131"/>
      <c r="PUJ14" s="131"/>
      <c r="PUK14" s="131"/>
      <c r="PUL14" s="131"/>
      <c r="PUM14" s="131"/>
      <c r="PUN14" s="131"/>
      <c r="PUO14" s="131"/>
      <c r="PUP14" s="131"/>
      <c r="PUQ14" s="131"/>
      <c r="PUR14" s="131"/>
      <c r="PUS14" s="131"/>
      <c r="PUT14" s="131"/>
      <c r="PUU14" s="131"/>
      <c r="PUV14" s="131"/>
      <c r="PUW14" s="131"/>
      <c r="PUX14" s="131"/>
      <c r="PUY14" s="131"/>
      <c r="PUZ14" s="131"/>
      <c r="PVA14" s="131"/>
      <c r="PVB14" s="131"/>
      <c r="PVC14" s="131"/>
      <c r="PVD14" s="131"/>
      <c r="PVE14" s="131"/>
      <c r="PVF14" s="131"/>
      <c r="PVG14" s="131"/>
      <c r="PVH14" s="131"/>
      <c r="PVI14" s="131"/>
      <c r="PVJ14" s="131"/>
      <c r="PVK14" s="131"/>
      <c r="PVL14" s="131"/>
      <c r="PVM14" s="131"/>
      <c r="PVN14" s="131"/>
      <c r="PVO14" s="131"/>
      <c r="PVP14" s="131"/>
      <c r="PVQ14" s="131"/>
      <c r="PVR14" s="131"/>
      <c r="PVS14" s="131"/>
      <c r="PVT14" s="131"/>
      <c r="PVU14" s="131"/>
      <c r="PVV14" s="131"/>
      <c r="PVW14" s="131"/>
      <c r="PVX14" s="131"/>
      <c r="PVY14" s="131"/>
      <c r="PVZ14" s="131"/>
      <c r="PWA14" s="131"/>
      <c r="PWB14" s="131"/>
      <c r="PWC14" s="131"/>
      <c r="PWD14" s="131"/>
      <c r="PWE14" s="131"/>
      <c r="PWF14" s="131"/>
      <c r="PWG14" s="131"/>
      <c r="PWH14" s="131"/>
      <c r="PWI14" s="131"/>
      <c r="PWJ14" s="131"/>
      <c r="PWK14" s="131"/>
      <c r="PWL14" s="131"/>
      <c r="PWM14" s="131"/>
      <c r="PWN14" s="131"/>
      <c r="PWO14" s="131"/>
      <c r="PWP14" s="131"/>
      <c r="PWQ14" s="131"/>
      <c r="PWR14" s="131"/>
      <c r="PWS14" s="131"/>
      <c r="PWT14" s="131"/>
      <c r="PWU14" s="131"/>
      <c r="PWV14" s="131"/>
      <c r="PWW14" s="131"/>
      <c r="PWX14" s="131"/>
      <c r="PWY14" s="131"/>
      <c r="PWZ14" s="131"/>
      <c r="PXA14" s="131"/>
      <c r="PXB14" s="131"/>
      <c r="PXC14" s="131"/>
      <c r="PXD14" s="131"/>
      <c r="PXE14" s="131"/>
      <c r="PXF14" s="131"/>
      <c r="PXG14" s="131"/>
      <c r="PXH14" s="131"/>
      <c r="PXI14" s="131"/>
      <c r="PXJ14" s="131"/>
      <c r="PXK14" s="131"/>
      <c r="PXL14" s="131"/>
      <c r="PXM14" s="131"/>
      <c r="PXN14" s="131"/>
      <c r="PXO14" s="131"/>
      <c r="PXP14" s="131"/>
      <c r="PXQ14" s="131"/>
      <c r="PXR14" s="131"/>
      <c r="PXS14" s="131"/>
      <c r="PXT14" s="131"/>
      <c r="PXU14" s="131"/>
      <c r="PXV14" s="131"/>
      <c r="PXW14" s="131"/>
      <c r="PXX14" s="131"/>
      <c r="PXY14" s="131"/>
      <c r="PXZ14" s="131"/>
      <c r="PYA14" s="131"/>
      <c r="PYB14" s="131"/>
      <c r="PYC14" s="131"/>
      <c r="PYD14" s="131"/>
      <c r="PYE14" s="131"/>
      <c r="PYF14" s="131"/>
      <c r="PYG14" s="131"/>
      <c r="PYH14" s="131"/>
      <c r="PYI14" s="131"/>
      <c r="PYJ14" s="131"/>
      <c r="PYK14" s="131"/>
      <c r="PYL14" s="131"/>
      <c r="PYM14" s="131"/>
      <c r="PYN14" s="131"/>
      <c r="PYO14" s="131"/>
      <c r="PYP14" s="131"/>
      <c r="PYQ14" s="131"/>
      <c r="PYR14" s="131"/>
      <c r="PYS14" s="131"/>
      <c r="PYT14" s="131"/>
      <c r="PYU14" s="131"/>
      <c r="PYV14" s="131"/>
      <c r="PYW14" s="131"/>
      <c r="PYX14" s="131"/>
      <c r="PYY14" s="131"/>
      <c r="PYZ14" s="131"/>
      <c r="PZA14" s="131"/>
      <c r="PZB14" s="131"/>
      <c r="PZC14" s="131"/>
      <c r="PZD14" s="131"/>
      <c r="PZE14" s="131"/>
      <c r="PZF14" s="131"/>
      <c r="PZG14" s="131"/>
      <c r="PZH14" s="131"/>
      <c r="PZI14" s="131"/>
      <c r="PZJ14" s="131"/>
      <c r="PZK14" s="131"/>
      <c r="PZL14" s="131"/>
      <c r="PZM14" s="131"/>
      <c r="PZN14" s="131"/>
      <c r="PZO14" s="131"/>
      <c r="PZP14" s="131"/>
      <c r="PZQ14" s="131"/>
      <c r="PZR14" s="131"/>
      <c r="PZS14" s="131"/>
      <c r="PZT14" s="131"/>
      <c r="PZU14" s="131"/>
      <c r="PZV14" s="131"/>
      <c r="PZW14" s="131"/>
      <c r="PZX14" s="131"/>
      <c r="PZY14" s="131"/>
      <c r="PZZ14" s="131"/>
      <c r="QAA14" s="131"/>
      <c r="QAB14" s="131"/>
      <c r="QAC14" s="131"/>
      <c r="QAD14" s="131"/>
      <c r="QAE14" s="131"/>
      <c r="QAF14" s="131"/>
      <c r="QAG14" s="131"/>
      <c r="QAH14" s="131"/>
      <c r="QAI14" s="131"/>
      <c r="QAJ14" s="131"/>
      <c r="QAK14" s="131"/>
      <c r="QAL14" s="131"/>
      <c r="QAM14" s="131"/>
      <c r="QAN14" s="131"/>
      <c r="QAO14" s="131"/>
      <c r="QAP14" s="131"/>
      <c r="QAQ14" s="131"/>
      <c r="QAR14" s="131"/>
      <c r="QAS14" s="131"/>
      <c r="QAT14" s="131"/>
      <c r="QAU14" s="131"/>
      <c r="QAV14" s="131"/>
      <c r="QAW14" s="131"/>
      <c r="QAX14" s="131"/>
      <c r="QAY14" s="131"/>
      <c r="QAZ14" s="131"/>
      <c r="QBA14" s="131"/>
      <c r="QBB14" s="131"/>
      <c r="QBC14" s="131"/>
      <c r="QBD14" s="131"/>
      <c r="QBE14" s="131"/>
      <c r="QBF14" s="131"/>
      <c r="QBG14" s="131"/>
      <c r="QBH14" s="131"/>
      <c r="QBI14" s="131"/>
      <c r="QBJ14" s="131"/>
      <c r="QBK14" s="131"/>
      <c r="QBL14" s="131"/>
      <c r="QBM14" s="131"/>
      <c r="QBN14" s="131"/>
      <c r="QBO14" s="131"/>
      <c r="QBP14" s="131"/>
      <c r="QBQ14" s="131"/>
      <c r="QBR14" s="131"/>
      <c r="QBS14" s="131"/>
      <c r="QBT14" s="131"/>
      <c r="QBU14" s="131"/>
      <c r="QBV14" s="131"/>
      <c r="QBW14" s="131"/>
      <c r="QBX14" s="131"/>
      <c r="QBY14" s="131"/>
      <c r="QBZ14" s="131"/>
      <c r="QCA14" s="131"/>
      <c r="QCB14" s="131"/>
      <c r="QCC14" s="131"/>
      <c r="QCD14" s="131"/>
      <c r="QCE14" s="131"/>
      <c r="QCF14" s="131"/>
      <c r="QCG14" s="131"/>
      <c r="QCH14" s="131"/>
      <c r="QCI14" s="131"/>
      <c r="QCJ14" s="131"/>
      <c r="QCK14" s="131"/>
      <c r="QCL14" s="131"/>
      <c r="QCM14" s="131"/>
      <c r="QCN14" s="131"/>
      <c r="QCO14" s="131"/>
      <c r="QCP14" s="131"/>
      <c r="QCQ14" s="131"/>
      <c r="QCR14" s="131"/>
      <c r="QCS14" s="131"/>
      <c r="QCT14" s="131"/>
      <c r="QCU14" s="131"/>
      <c r="QCV14" s="131"/>
      <c r="QCW14" s="131"/>
      <c r="QCX14" s="131"/>
      <c r="QCY14" s="131"/>
      <c r="QCZ14" s="131"/>
      <c r="QDA14" s="131"/>
      <c r="QDB14" s="131"/>
      <c r="QDC14" s="131"/>
      <c r="QDD14" s="131"/>
      <c r="QDE14" s="131"/>
      <c r="QDF14" s="131"/>
      <c r="QDG14" s="131"/>
      <c r="QDH14" s="131"/>
      <c r="QDI14" s="131"/>
      <c r="QDJ14" s="131"/>
      <c r="QDK14" s="131"/>
      <c r="QDL14" s="131"/>
      <c r="QDM14" s="131"/>
      <c r="QDN14" s="131"/>
      <c r="QDO14" s="131"/>
      <c r="QDP14" s="131"/>
      <c r="QDQ14" s="131"/>
      <c r="QDR14" s="131"/>
      <c r="QDS14" s="131"/>
      <c r="QDT14" s="131"/>
      <c r="QDU14" s="131"/>
      <c r="QDV14" s="131"/>
      <c r="QDW14" s="131"/>
      <c r="QDX14" s="131"/>
      <c r="QDY14" s="131"/>
      <c r="QDZ14" s="131"/>
      <c r="QEA14" s="131"/>
      <c r="QEB14" s="131"/>
      <c r="QEC14" s="131"/>
      <c r="QED14" s="131"/>
      <c r="QEE14" s="131"/>
      <c r="QEF14" s="131"/>
      <c r="QEG14" s="131"/>
      <c r="QEH14" s="131"/>
      <c r="QEI14" s="131"/>
      <c r="QEJ14" s="131"/>
      <c r="QEK14" s="131"/>
      <c r="QEL14" s="131"/>
      <c r="QEM14" s="131"/>
      <c r="QEN14" s="131"/>
      <c r="QEO14" s="131"/>
      <c r="QEP14" s="131"/>
      <c r="QEQ14" s="131"/>
      <c r="QER14" s="131"/>
      <c r="QES14" s="131"/>
      <c r="QET14" s="131"/>
      <c r="QEU14" s="131"/>
      <c r="QEV14" s="131"/>
      <c r="QEW14" s="131"/>
      <c r="QEX14" s="131"/>
      <c r="QEY14" s="131"/>
      <c r="QEZ14" s="131"/>
      <c r="QFA14" s="131"/>
      <c r="QFB14" s="131"/>
      <c r="QFC14" s="131"/>
      <c r="QFD14" s="131"/>
      <c r="QFE14" s="131"/>
      <c r="QFF14" s="131"/>
      <c r="QFG14" s="131"/>
      <c r="QFH14" s="131"/>
      <c r="QFI14" s="131"/>
      <c r="QFJ14" s="131"/>
      <c r="QFK14" s="131"/>
      <c r="QFL14" s="131"/>
      <c r="QFM14" s="131"/>
      <c r="QFN14" s="131"/>
      <c r="QFO14" s="131"/>
      <c r="QFP14" s="131"/>
      <c r="QFQ14" s="131"/>
      <c r="QFR14" s="131"/>
      <c r="QFS14" s="131"/>
      <c r="QFT14" s="131"/>
      <c r="QFU14" s="131"/>
      <c r="QFV14" s="131"/>
      <c r="QFW14" s="131"/>
      <c r="QFX14" s="131"/>
      <c r="QFY14" s="131"/>
      <c r="QFZ14" s="131"/>
      <c r="QGA14" s="131"/>
      <c r="QGB14" s="131"/>
      <c r="QGC14" s="131"/>
      <c r="QGD14" s="131"/>
      <c r="QGE14" s="131"/>
      <c r="QGF14" s="131"/>
      <c r="QGG14" s="131"/>
      <c r="QGH14" s="131"/>
      <c r="QGI14" s="131"/>
      <c r="QGJ14" s="131"/>
      <c r="QGK14" s="131"/>
      <c r="QGL14" s="131"/>
      <c r="QGM14" s="131"/>
      <c r="QGN14" s="131"/>
      <c r="QGO14" s="131"/>
      <c r="QGP14" s="131"/>
      <c r="QGQ14" s="131"/>
      <c r="QGR14" s="131"/>
      <c r="QGS14" s="131"/>
      <c r="QGT14" s="131"/>
      <c r="QGU14" s="131"/>
      <c r="QGV14" s="131"/>
      <c r="QGW14" s="131"/>
      <c r="QGX14" s="131"/>
      <c r="QGY14" s="131"/>
      <c r="QGZ14" s="131"/>
      <c r="QHA14" s="131"/>
      <c r="QHB14" s="131"/>
      <c r="QHC14" s="131"/>
      <c r="QHD14" s="131"/>
      <c r="QHE14" s="131"/>
      <c r="QHF14" s="131"/>
      <c r="QHG14" s="131"/>
      <c r="QHH14" s="131"/>
      <c r="QHI14" s="131"/>
      <c r="QHJ14" s="131"/>
      <c r="QHK14" s="131"/>
      <c r="QHL14" s="131"/>
      <c r="QHM14" s="131"/>
      <c r="QHN14" s="131"/>
      <c r="QHO14" s="131"/>
      <c r="QHP14" s="131"/>
      <c r="QHQ14" s="131"/>
      <c r="QHR14" s="131"/>
      <c r="QHS14" s="131"/>
      <c r="QHT14" s="131"/>
      <c r="QHU14" s="131"/>
      <c r="QHV14" s="131"/>
      <c r="QHW14" s="131"/>
      <c r="QHX14" s="131"/>
      <c r="QHY14" s="131"/>
      <c r="QHZ14" s="131"/>
      <c r="QIA14" s="131"/>
      <c r="QIB14" s="131"/>
      <c r="QIC14" s="131"/>
      <c r="QID14" s="131"/>
      <c r="QIE14" s="131"/>
      <c r="QIF14" s="131"/>
      <c r="QIG14" s="131"/>
      <c r="QIH14" s="131"/>
      <c r="QII14" s="131"/>
      <c r="QIJ14" s="131"/>
      <c r="QIK14" s="131"/>
      <c r="QIL14" s="131"/>
      <c r="QIM14" s="131"/>
      <c r="QIN14" s="131"/>
      <c r="QIO14" s="131"/>
      <c r="QIP14" s="131"/>
      <c r="QIQ14" s="131"/>
      <c r="QIR14" s="131"/>
      <c r="QIS14" s="131"/>
      <c r="QIT14" s="131"/>
      <c r="QIU14" s="131"/>
      <c r="QIV14" s="131"/>
      <c r="QIW14" s="131"/>
      <c r="QIX14" s="131"/>
      <c r="QIY14" s="131"/>
      <c r="QIZ14" s="131"/>
      <c r="QJA14" s="131"/>
      <c r="QJB14" s="131"/>
      <c r="QJC14" s="131"/>
      <c r="QJD14" s="131"/>
      <c r="QJE14" s="131"/>
      <c r="QJF14" s="131"/>
      <c r="QJG14" s="131"/>
      <c r="QJH14" s="131"/>
      <c r="QJI14" s="131"/>
      <c r="QJJ14" s="131"/>
      <c r="QJK14" s="131"/>
      <c r="QJL14" s="131"/>
      <c r="QJM14" s="131"/>
      <c r="QJN14" s="131"/>
      <c r="QJO14" s="131"/>
      <c r="QJP14" s="131"/>
      <c r="QJQ14" s="131"/>
      <c r="QJR14" s="131"/>
      <c r="QJS14" s="131"/>
      <c r="QJT14" s="131"/>
      <c r="QJU14" s="131"/>
      <c r="QJV14" s="131"/>
      <c r="QJW14" s="131"/>
      <c r="QJX14" s="131"/>
      <c r="QJY14" s="131"/>
      <c r="QJZ14" s="131"/>
      <c r="QKA14" s="131"/>
      <c r="QKB14" s="131"/>
      <c r="QKC14" s="131"/>
      <c r="QKD14" s="131"/>
      <c r="QKE14" s="131"/>
      <c r="QKF14" s="131"/>
      <c r="QKG14" s="131"/>
      <c r="QKH14" s="131"/>
      <c r="QKI14" s="131"/>
      <c r="QKJ14" s="131"/>
      <c r="QKK14" s="131"/>
      <c r="QKL14" s="131"/>
      <c r="QKM14" s="131"/>
      <c r="QKN14" s="131"/>
      <c r="QKO14" s="131"/>
      <c r="QKP14" s="131"/>
      <c r="QKQ14" s="131"/>
      <c r="QKR14" s="131"/>
      <c r="QKS14" s="131"/>
      <c r="QKT14" s="131"/>
      <c r="QKU14" s="131"/>
      <c r="QKV14" s="131"/>
      <c r="QKW14" s="131"/>
      <c r="QKX14" s="131"/>
      <c r="QKY14" s="131"/>
      <c r="QKZ14" s="131"/>
      <c r="QLA14" s="131"/>
      <c r="QLB14" s="131"/>
      <c r="QLC14" s="131"/>
      <c r="QLD14" s="131"/>
      <c r="QLE14" s="131"/>
      <c r="QLF14" s="131"/>
      <c r="QLG14" s="131"/>
      <c r="QLH14" s="131"/>
      <c r="QLI14" s="131"/>
      <c r="QLJ14" s="131"/>
      <c r="QLK14" s="131"/>
      <c r="QLL14" s="131"/>
      <c r="QLM14" s="131"/>
      <c r="QLN14" s="131"/>
      <c r="QLO14" s="131"/>
      <c r="QLP14" s="131"/>
      <c r="QLQ14" s="131"/>
      <c r="QLR14" s="131"/>
      <c r="QLS14" s="131"/>
      <c r="QLT14" s="131"/>
      <c r="QLU14" s="131"/>
      <c r="QLV14" s="131"/>
      <c r="QLW14" s="131"/>
      <c r="QLX14" s="131"/>
      <c r="QLY14" s="131"/>
      <c r="QLZ14" s="131"/>
      <c r="QMA14" s="131"/>
      <c r="QMB14" s="131"/>
      <c r="QMC14" s="131"/>
      <c r="QMD14" s="131"/>
      <c r="QME14" s="131"/>
      <c r="QMF14" s="131"/>
      <c r="QMG14" s="131"/>
      <c r="QMH14" s="131"/>
      <c r="QMI14" s="131"/>
      <c r="QMJ14" s="131"/>
      <c r="QMK14" s="131"/>
      <c r="QML14" s="131"/>
      <c r="QMM14" s="131"/>
      <c r="QMN14" s="131"/>
      <c r="QMO14" s="131"/>
      <c r="QMP14" s="131"/>
      <c r="QMQ14" s="131"/>
      <c r="QMR14" s="131"/>
      <c r="QMS14" s="131"/>
      <c r="QMT14" s="131"/>
      <c r="QMU14" s="131"/>
      <c r="QMV14" s="131"/>
      <c r="QMW14" s="131"/>
      <c r="QMX14" s="131"/>
      <c r="QMY14" s="131"/>
      <c r="QMZ14" s="131"/>
      <c r="QNA14" s="131"/>
      <c r="QNB14" s="131"/>
      <c r="QNC14" s="131"/>
      <c r="QND14" s="131"/>
      <c r="QNE14" s="131"/>
      <c r="QNF14" s="131"/>
      <c r="QNG14" s="131"/>
      <c r="QNH14" s="131"/>
      <c r="QNI14" s="131"/>
      <c r="QNJ14" s="131"/>
      <c r="QNK14" s="131"/>
      <c r="QNL14" s="131"/>
      <c r="QNM14" s="131"/>
      <c r="QNN14" s="131"/>
      <c r="QNO14" s="131"/>
      <c r="QNP14" s="131"/>
      <c r="QNQ14" s="131"/>
      <c r="QNR14" s="131"/>
      <c r="QNS14" s="131"/>
      <c r="QNT14" s="131"/>
      <c r="QNU14" s="131"/>
      <c r="QNV14" s="131"/>
      <c r="QNW14" s="131"/>
      <c r="QNX14" s="131"/>
      <c r="QNY14" s="131"/>
      <c r="QNZ14" s="131"/>
      <c r="QOA14" s="131"/>
      <c r="QOB14" s="131"/>
      <c r="QOC14" s="131"/>
      <c r="QOD14" s="131"/>
      <c r="QOE14" s="131"/>
      <c r="QOF14" s="131"/>
      <c r="QOG14" s="131"/>
      <c r="QOH14" s="131"/>
      <c r="QOI14" s="131"/>
      <c r="QOJ14" s="131"/>
      <c r="QOK14" s="131"/>
      <c r="QOL14" s="131"/>
      <c r="QOM14" s="131"/>
      <c r="QON14" s="131"/>
      <c r="QOO14" s="131"/>
      <c r="QOP14" s="131"/>
      <c r="QOQ14" s="131"/>
      <c r="QOR14" s="131"/>
      <c r="QOS14" s="131"/>
      <c r="QOT14" s="131"/>
      <c r="QOU14" s="131"/>
      <c r="QOV14" s="131"/>
      <c r="QOW14" s="131"/>
      <c r="QOX14" s="131"/>
      <c r="QOY14" s="131"/>
      <c r="QOZ14" s="131"/>
      <c r="QPA14" s="131"/>
      <c r="QPB14" s="131"/>
      <c r="QPC14" s="131"/>
      <c r="QPD14" s="131"/>
      <c r="QPE14" s="131"/>
      <c r="QPF14" s="131"/>
      <c r="QPG14" s="131"/>
      <c r="QPH14" s="131"/>
      <c r="QPI14" s="131"/>
      <c r="QPJ14" s="131"/>
      <c r="QPK14" s="131"/>
      <c r="QPL14" s="131"/>
      <c r="QPM14" s="131"/>
      <c r="QPN14" s="131"/>
      <c r="QPO14" s="131"/>
      <c r="QPP14" s="131"/>
      <c r="QPQ14" s="131"/>
      <c r="QPR14" s="131"/>
      <c r="QPS14" s="131"/>
      <c r="QPT14" s="131"/>
      <c r="QPU14" s="131"/>
      <c r="QPV14" s="131"/>
      <c r="QPW14" s="131"/>
      <c r="QPX14" s="131"/>
      <c r="QPY14" s="131"/>
      <c r="QPZ14" s="131"/>
      <c r="QQA14" s="131"/>
      <c r="QQB14" s="131"/>
      <c r="QQC14" s="131"/>
      <c r="QQD14" s="131"/>
      <c r="QQE14" s="131"/>
      <c r="QQF14" s="131"/>
      <c r="QQG14" s="131"/>
      <c r="QQH14" s="131"/>
      <c r="QQI14" s="131"/>
      <c r="QQJ14" s="131"/>
      <c r="QQK14" s="131"/>
      <c r="QQL14" s="131"/>
      <c r="QQM14" s="131"/>
      <c r="QQN14" s="131"/>
      <c r="QQO14" s="131"/>
      <c r="QQP14" s="131"/>
      <c r="QQQ14" s="131"/>
      <c r="QQR14" s="131"/>
      <c r="QQS14" s="131"/>
      <c r="QQT14" s="131"/>
      <c r="QQU14" s="131"/>
      <c r="QQV14" s="131"/>
      <c r="QQW14" s="131"/>
      <c r="QQX14" s="131"/>
      <c r="QQY14" s="131"/>
      <c r="QQZ14" s="131"/>
      <c r="QRA14" s="131"/>
      <c r="QRB14" s="131"/>
      <c r="QRC14" s="131"/>
      <c r="QRD14" s="131"/>
      <c r="QRE14" s="131"/>
      <c r="QRF14" s="131"/>
      <c r="QRG14" s="131"/>
      <c r="QRH14" s="131"/>
      <c r="QRI14" s="131"/>
      <c r="QRJ14" s="131"/>
      <c r="QRK14" s="131"/>
      <c r="QRL14" s="131"/>
      <c r="QRM14" s="131"/>
      <c r="QRN14" s="131"/>
      <c r="QRO14" s="131"/>
      <c r="QRP14" s="131"/>
      <c r="QRQ14" s="131"/>
      <c r="QRR14" s="131"/>
      <c r="QRS14" s="131"/>
      <c r="QRT14" s="131"/>
      <c r="QRU14" s="131"/>
      <c r="QRV14" s="131"/>
      <c r="QRW14" s="131"/>
      <c r="QRX14" s="131"/>
      <c r="QRY14" s="131"/>
      <c r="QRZ14" s="131"/>
      <c r="QSA14" s="131"/>
      <c r="QSB14" s="131"/>
      <c r="QSC14" s="131"/>
      <c r="QSD14" s="131"/>
      <c r="QSE14" s="131"/>
      <c r="QSF14" s="131"/>
      <c r="QSG14" s="131"/>
      <c r="QSH14" s="131"/>
      <c r="QSI14" s="131"/>
      <c r="QSJ14" s="131"/>
      <c r="QSK14" s="131"/>
      <c r="QSL14" s="131"/>
      <c r="QSM14" s="131"/>
      <c r="QSN14" s="131"/>
      <c r="QSO14" s="131"/>
      <c r="QSP14" s="131"/>
      <c r="QSQ14" s="131"/>
      <c r="QSR14" s="131"/>
      <c r="QSS14" s="131"/>
      <c r="QST14" s="131"/>
      <c r="QSU14" s="131"/>
      <c r="QSV14" s="131"/>
      <c r="QSW14" s="131"/>
      <c r="QSX14" s="131"/>
      <c r="QSY14" s="131"/>
      <c r="QSZ14" s="131"/>
      <c r="QTA14" s="131"/>
      <c r="QTB14" s="131"/>
      <c r="QTC14" s="131"/>
      <c r="QTD14" s="131"/>
      <c r="QTE14" s="131"/>
      <c r="QTF14" s="131"/>
      <c r="QTG14" s="131"/>
      <c r="QTH14" s="131"/>
      <c r="QTI14" s="131"/>
      <c r="QTJ14" s="131"/>
      <c r="QTK14" s="131"/>
      <c r="QTL14" s="131"/>
      <c r="QTM14" s="131"/>
      <c r="QTN14" s="131"/>
      <c r="QTO14" s="131"/>
      <c r="QTP14" s="131"/>
      <c r="QTQ14" s="131"/>
      <c r="QTR14" s="131"/>
      <c r="QTS14" s="131"/>
      <c r="QTT14" s="131"/>
      <c r="QTU14" s="131"/>
      <c r="QTV14" s="131"/>
      <c r="QTW14" s="131"/>
      <c r="QTX14" s="131"/>
      <c r="QTY14" s="131"/>
      <c r="QTZ14" s="131"/>
      <c r="QUA14" s="131"/>
      <c r="QUB14" s="131"/>
      <c r="QUC14" s="131"/>
      <c r="QUD14" s="131"/>
      <c r="QUE14" s="131"/>
      <c r="QUF14" s="131"/>
      <c r="QUG14" s="131"/>
      <c r="QUH14" s="131"/>
      <c r="QUI14" s="131"/>
      <c r="QUJ14" s="131"/>
      <c r="QUK14" s="131"/>
      <c r="QUL14" s="131"/>
      <c r="QUM14" s="131"/>
      <c r="QUN14" s="131"/>
      <c r="QUO14" s="131"/>
      <c r="QUP14" s="131"/>
      <c r="QUQ14" s="131"/>
      <c r="QUR14" s="131"/>
      <c r="QUS14" s="131"/>
      <c r="QUT14" s="131"/>
      <c r="QUU14" s="131"/>
      <c r="QUV14" s="131"/>
      <c r="QUW14" s="131"/>
      <c r="QUX14" s="131"/>
      <c r="QUY14" s="131"/>
      <c r="QUZ14" s="131"/>
      <c r="QVA14" s="131"/>
      <c r="QVB14" s="131"/>
      <c r="QVC14" s="131"/>
      <c r="QVD14" s="131"/>
      <c r="QVE14" s="131"/>
      <c r="QVF14" s="131"/>
      <c r="QVG14" s="131"/>
      <c r="QVH14" s="131"/>
      <c r="QVI14" s="131"/>
      <c r="QVJ14" s="131"/>
      <c r="QVK14" s="131"/>
      <c r="QVL14" s="131"/>
      <c r="QVM14" s="131"/>
      <c r="QVN14" s="131"/>
      <c r="QVO14" s="131"/>
      <c r="QVP14" s="131"/>
      <c r="QVQ14" s="131"/>
      <c r="QVR14" s="131"/>
      <c r="QVS14" s="131"/>
      <c r="QVT14" s="131"/>
      <c r="QVU14" s="131"/>
      <c r="QVV14" s="131"/>
      <c r="QVW14" s="131"/>
      <c r="QVX14" s="131"/>
      <c r="QVY14" s="131"/>
      <c r="QVZ14" s="131"/>
      <c r="QWA14" s="131"/>
      <c r="QWB14" s="131"/>
      <c r="QWC14" s="131"/>
      <c r="QWD14" s="131"/>
      <c r="QWE14" s="131"/>
      <c r="QWF14" s="131"/>
      <c r="QWG14" s="131"/>
      <c r="QWH14" s="131"/>
      <c r="QWI14" s="131"/>
      <c r="QWJ14" s="131"/>
      <c r="QWK14" s="131"/>
      <c r="QWL14" s="131"/>
      <c r="QWM14" s="131"/>
      <c r="QWN14" s="131"/>
      <c r="QWO14" s="131"/>
      <c r="QWP14" s="131"/>
      <c r="QWQ14" s="131"/>
      <c r="QWR14" s="131"/>
      <c r="QWS14" s="131"/>
      <c r="QWT14" s="131"/>
      <c r="QWU14" s="131"/>
      <c r="QWV14" s="131"/>
      <c r="QWW14" s="131"/>
      <c r="QWX14" s="131"/>
      <c r="QWY14" s="131"/>
      <c r="QWZ14" s="131"/>
      <c r="QXA14" s="131"/>
      <c r="QXB14" s="131"/>
      <c r="QXC14" s="131"/>
      <c r="QXD14" s="131"/>
      <c r="QXE14" s="131"/>
      <c r="QXF14" s="131"/>
      <c r="QXG14" s="131"/>
      <c r="QXH14" s="131"/>
      <c r="QXI14" s="131"/>
      <c r="QXJ14" s="131"/>
      <c r="QXK14" s="131"/>
      <c r="QXL14" s="131"/>
      <c r="QXM14" s="131"/>
      <c r="QXN14" s="131"/>
      <c r="QXO14" s="131"/>
      <c r="QXP14" s="131"/>
      <c r="QXQ14" s="131"/>
      <c r="QXR14" s="131"/>
      <c r="QXS14" s="131"/>
      <c r="QXT14" s="131"/>
      <c r="QXU14" s="131"/>
      <c r="QXV14" s="131"/>
      <c r="QXW14" s="131"/>
      <c r="QXX14" s="131"/>
      <c r="QXY14" s="131"/>
      <c r="QXZ14" s="131"/>
      <c r="QYA14" s="131"/>
      <c r="QYB14" s="131"/>
      <c r="QYC14" s="131"/>
      <c r="QYD14" s="131"/>
      <c r="QYE14" s="131"/>
      <c r="QYF14" s="131"/>
      <c r="QYG14" s="131"/>
      <c r="QYH14" s="131"/>
      <c r="QYI14" s="131"/>
      <c r="QYJ14" s="131"/>
      <c r="QYK14" s="131"/>
      <c r="QYL14" s="131"/>
      <c r="QYM14" s="131"/>
      <c r="QYN14" s="131"/>
      <c r="QYO14" s="131"/>
      <c r="QYP14" s="131"/>
      <c r="QYQ14" s="131"/>
      <c r="QYR14" s="131"/>
      <c r="QYS14" s="131"/>
      <c r="QYT14" s="131"/>
      <c r="QYU14" s="131"/>
      <c r="QYV14" s="131"/>
      <c r="QYW14" s="131"/>
      <c r="QYX14" s="131"/>
      <c r="QYY14" s="131"/>
      <c r="QYZ14" s="131"/>
      <c r="QZA14" s="131"/>
      <c r="QZB14" s="131"/>
      <c r="QZC14" s="131"/>
      <c r="QZD14" s="131"/>
      <c r="QZE14" s="131"/>
      <c r="QZF14" s="131"/>
      <c r="QZG14" s="131"/>
      <c r="QZH14" s="131"/>
      <c r="QZI14" s="131"/>
      <c r="QZJ14" s="131"/>
      <c r="QZK14" s="131"/>
      <c r="QZL14" s="131"/>
      <c r="QZM14" s="131"/>
      <c r="QZN14" s="131"/>
      <c r="QZO14" s="131"/>
      <c r="QZP14" s="131"/>
      <c r="QZQ14" s="131"/>
      <c r="QZR14" s="131"/>
      <c r="QZS14" s="131"/>
      <c r="QZT14" s="131"/>
      <c r="QZU14" s="131"/>
      <c r="QZV14" s="131"/>
      <c r="QZW14" s="131"/>
      <c r="QZX14" s="131"/>
      <c r="QZY14" s="131"/>
      <c r="QZZ14" s="131"/>
      <c r="RAA14" s="131"/>
      <c r="RAB14" s="131"/>
      <c r="RAC14" s="131"/>
      <c r="RAD14" s="131"/>
      <c r="RAE14" s="131"/>
      <c r="RAF14" s="131"/>
      <c r="RAG14" s="131"/>
      <c r="RAH14" s="131"/>
      <c r="RAI14" s="131"/>
      <c r="RAJ14" s="131"/>
      <c r="RAK14" s="131"/>
      <c r="RAL14" s="131"/>
      <c r="RAM14" s="131"/>
      <c r="RAN14" s="131"/>
      <c r="RAO14" s="131"/>
      <c r="RAP14" s="131"/>
      <c r="RAQ14" s="131"/>
      <c r="RAR14" s="131"/>
      <c r="RAS14" s="131"/>
      <c r="RAT14" s="131"/>
      <c r="RAU14" s="131"/>
      <c r="RAV14" s="131"/>
      <c r="RAW14" s="131"/>
      <c r="RAX14" s="131"/>
      <c r="RAY14" s="131"/>
      <c r="RAZ14" s="131"/>
      <c r="RBA14" s="131"/>
      <c r="RBB14" s="131"/>
      <c r="RBC14" s="131"/>
      <c r="RBD14" s="131"/>
      <c r="RBE14" s="131"/>
      <c r="RBF14" s="131"/>
      <c r="RBG14" s="131"/>
      <c r="RBH14" s="131"/>
      <c r="RBI14" s="131"/>
      <c r="RBJ14" s="131"/>
      <c r="RBK14" s="131"/>
      <c r="RBL14" s="131"/>
      <c r="RBM14" s="131"/>
      <c r="RBN14" s="131"/>
      <c r="RBO14" s="131"/>
      <c r="RBP14" s="131"/>
      <c r="RBQ14" s="131"/>
      <c r="RBR14" s="131"/>
      <c r="RBS14" s="131"/>
      <c r="RBT14" s="131"/>
      <c r="RBU14" s="131"/>
      <c r="RBV14" s="131"/>
      <c r="RBW14" s="131"/>
      <c r="RBX14" s="131"/>
      <c r="RBY14" s="131"/>
      <c r="RBZ14" s="131"/>
      <c r="RCA14" s="131"/>
      <c r="RCB14" s="131"/>
      <c r="RCC14" s="131"/>
      <c r="RCD14" s="131"/>
      <c r="RCE14" s="131"/>
      <c r="RCF14" s="131"/>
      <c r="RCG14" s="131"/>
      <c r="RCH14" s="131"/>
      <c r="RCI14" s="131"/>
      <c r="RCJ14" s="131"/>
      <c r="RCK14" s="131"/>
      <c r="RCL14" s="131"/>
      <c r="RCM14" s="131"/>
      <c r="RCN14" s="131"/>
      <c r="RCO14" s="131"/>
      <c r="RCP14" s="131"/>
      <c r="RCQ14" s="131"/>
      <c r="RCR14" s="131"/>
      <c r="RCS14" s="131"/>
      <c r="RCT14" s="131"/>
      <c r="RCU14" s="131"/>
      <c r="RCV14" s="131"/>
      <c r="RCW14" s="131"/>
      <c r="RCX14" s="131"/>
      <c r="RCY14" s="131"/>
      <c r="RCZ14" s="131"/>
      <c r="RDA14" s="131"/>
      <c r="RDB14" s="131"/>
      <c r="RDC14" s="131"/>
      <c r="RDD14" s="131"/>
      <c r="RDE14" s="131"/>
      <c r="RDF14" s="131"/>
      <c r="RDG14" s="131"/>
      <c r="RDH14" s="131"/>
      <c r="RDI14" s="131"/>
      <c r="RDJ14" s="131"/>
      <c r="RDK14" s="131"/>
      <c r="RDL14" s="131"/>
      <c r="RDM14" s="131"/>
      <c r="RDN14" s="131"/>
      <c r="RDO14" s="131"/>
      <c r="RDP14" s="131"/>
      <c r="RDQ14" s="131"/>
      <c r="RDR14" s="131"/>
      <c r="RDS14" s="131"/>
      <c r="RDT14" s="131"/>
      <c r="RDU14" s="131"/>
      <c r="RDV14" s="131"/>
      <c r="RDW14" s="131"/>
      <c r="RDX14" s="131"/>
      <c r="RDY14" s="131"/>
      <c r="RDZ14" s="131"/>
      <c r="REA14" s="131"/>
      <c r="REB14" s="131"/>
      <c r="REC14" s="131"/>
      <c r="RED14" s="131"/>
      <c r="REE14" s="131"/>
      <c r="REF14" s="131"/>
      <c r="REG14" s="131"/>
      <c r="REH14" s="131"/>
      <c r="REI14" s="131"/>
      <c r="REJ14" s="131"/>
      <c r="REK14" s="131"/>
      <c r="REL14" s="131"/>
      <c r="REM14" s="131"/>
      <c r="REN14" s="131"/>
      <c r="REO14" s="131"/>
      <c r="REP14" s="131"/>
      <c r="REQ14" s="131"/>
      <c r="RER14" s="131"/>
      <c r="RES14" s="131"/>
      <c r="RET14" s="131"/>
      <c r="REU14" s="131"/>
      <c r="REV14" s="131"/>
      <c r="REW14" s="131"/>
      <c r="REX14" s="131"/>
      <c r="REY14" s="131"/>
      <c r="REZ14" s="131"/>
      <c r="RFA14" s="131"/>
      <c r="RFB14" s="131"/>
      <c r="RFC14" s="131"/>
      <c r="RFD14" s="131"/>
      <c r="RFE14" s="131"/>
      <c r="RFF14" s="131"/>
      <c r="RFG14" s="131"/>
      <c r="RFH14" s="131"/>
      <c r="RFI14" s="131"/>
      <c r="RFJ14" s="131"/>
      <c r="RFK14" s="131"/>
      <c r="RFL14" s="131"/>
      <c r="RFM14" s="131"/>
      <c r="RFN14" s="131"/>
      <c r="RFO14" s="131"/>
      <c r="RFP14" s="131"/>
      <c r="RFQ14" s="131"/>
      <c r="RFR14" s="131"/>
      <c r="RFS14" s="131"/>
      <c r="RFT14" s="131"/>
      <c r="RFU14" s="131"/>
      <c r="RFV14" s="131"/>
      <c r="RFW14" s="131"/>
      <c r="RFX14" s="131"/>
      <c r="RFY14" s="131"/>
      <c r="RFZ14" s="131"/>
      <c r="RGA14" s="131"/>
      <c r="RGB14" s="131"/>
      <c r="RGC14" s="131"/>
      <c r="RGD14" s="131"/>
      <c r="RGE14" s="131"/>
      <c r="RGF14" s="131"/>
      <c r="RGG14" s="131"/>
      <c r="RGH14" s="131"/>
      <c r="RGI14" s="131"/>
      <c r="RGJ14" s="131"/>
      <c r="RGK14" s="131"/>
      <c r="RGL14" s="131"/>
      <c r="RGM14" s="131"/>
      <c r="RGN14" s="131"/>
      <c r="RGO14" s="131"/>
      <c r="RGP14" s="131"/>
      <c r="RGQ14" s="131"/>
      <c r="RGR14" s="131"/>
      <c r="RGS14" s="131"/>
      <c r="RGT14" s="131"/>
      <c r="RGU14" s="131"/>
      <c r="RGV14" s="131"/>
      <c r="RGW14" s="131"/>
      <c r="RGX14" s="131"/>
      <c r="RGY14" s="131"/>
      <c r="RGZ14" s="131"/>
      <c r="RHA14" s="131"/>
      <c r="RHB14" s="131"/>
      <c r="RHC14" s="131"/>
      <c r="RHD14" s="131"/>
      <c r="RHE14" s="131"/>
      <c r="RHF14" s="131"/>
      <c r="RHG14" s="131"/>
      <c r="RHH14" s="131"/>
      <c r="RHI14" s="131"/>
      <c r="RHJ14" s="131"/>
      <c r="RHK14" s="131"/>
      <c r="RHL14" s="131"/>
      <c r="RHM14" s="131"/>
      <c r="RHN14" s="131"/>
      <c r="RHO14" s="131"/>
      <c r="RHP14" s="131"/>
      <c r="RHQ14" s="131"/>
      <c r="RHR14" s="131"/>
      <c r="RHS14" s="131"/>
      <c r="RHT14" s="131"/>
      <c r="RHU14" s="131"/>
      <c r="RHV14" s="131"/>
      <c r="RHW14" s="131"/>
      <c r="RHX14" s="131"/>
      <c r="RHY14" s="131"/>
      <c r="RHZ14" s="131"/>
      <c r="RIA14" s="131"/>
      <c r="RIB14" s="131"/>
      <c r="RIC14" s="131"/>
      <c r="RID14" s="131"/>
      <c r="RIE14" s="131"/>
      <c r="RIF14" s="131"/>
      <c r="RIG14" s="131"/>
      <c r="RIH14" s="131"/>
      <c r="RII14" s="131"/>
      <c r="RIJ14" s="131"/>
      <c r="RIK14" s="131"/>
      <c r="RIL14" s="131"/>
      <c r="RIM14" s="131"/>
      <c r="RIN14" s="131"/>
      <c r="RIO14" s="131"/>
      <c r="RIP14" s="131"/>
      <c r="RIQ14" s="131"/>
      <c r="RIR14" s="131"/>
      <c r="RIS14" s="131"/>
      <c r="RIT14" s="131"/>
      <c r="RIU14" s="131"/>
      <c r="RIV14" s="131"/>
      <c r="RIW14" s="131"/>
      <c r="RIX14" s="131"/>
      <c r="RIY14" s="131"/>
      <c r="RIZ14" s="131"/>
      <c r="RJA14" s="131"/>
      <c r="RJB14" s="131"/>
      <c r="RJC14" s="131"/>
      <c r="RJD14" s="131"/>
      <c r="RJE14" s="131"/>
      <c r="RJF14" s="131"/>
      <c r="RJG14" s="131"/>
      <c r="RJH14" s="131"/>
      <c r="RJI14" s="131"/>
      <c r="RJJ14" s="131"/>
      <c r="RJK14" s="131"/>
      <c r="RJL14" s="131"/>
      <c r="RJM14" s="131"/>
      <c r="RJN14" s="131"/>
      <c r="RJO14" s="131"/>
      <c r="RJP14" s="131"/>
      <c r="RJQ14" s="131"/>
      <c r="RJR14" s="131"/>
      <c r="RJS14" s="131"/>
      <c r="RJT14" s="131"/>
      <c r="RJU14" s="131"/>
      <c r="RJV14" s="131"/>
      <c r="RJW14" s="131"/>
      <c r="RJX14" s="131"/>
      <c r="RJY14" s="131"/>
      <c r="RJZ14" s="131"/>
      <c r="RKA14" s="131"/>
      <c r="RKB14" s="131"/>
      <c r="RKC14" s="131"/>
      <c r="RKD14" s="131"/>
      <c r="RKE14" s="131"/>
      <c r="RKF14" s="131"/>
      <c r="RKG14" s="131"/>
      <c r="RKH14" s="131"/>
      <c r="RKI14" s="131"/>
      <c r="RKJ14" s="131"/>
      <c r="RKK14" s="131"/>
      <c r="RKL14" s="131"/>
      <c r="RKM14" s="131"/>
      <c r="RKN14" s="131"/>
      <c r="RKO14" s="131"/>
      <c r="RKP14" s="131"/>
      <c r="RKQ14" s="131"/>
      <c r="RKR14" s="131"/>
      <c r="RKS14" s="131"/>
      <c r="RKT14" s="131"/>
      <c r="RKU14" s="131"/>
      <c r="RKV14" s="131"/>
      <c r="RKW14" s="131"/>
      <c r="RKX14" s="131"/>
      <c r="RKY14" s="131"/>
      <c r="RKZ14" s="131"/>
      <c r="RLA14" s="131"/>
      <c r="RLB14" s="131"/>
      <c r="RLC14" s="131"/>
      <c r="RLD14" s="131"/>
      <c r="RLE14" s="131"/>
      <c r="RLF14" s="131"/>
      <c r="RLG14" s="131"/>
      <c r="RLH14" s="131"/>
      <c r="RLI14" s="131"/>
      <c r="RLJ14" s="131"/>
      <c r="RLK14" s="131"/>
      <c r="RLL14" s="131"/>
      <c r="RLM14" s="131"/>
      <c r="RLN14" s="131"/>
      <c r="RLO14" s="131"/>
      <c r="RLP14" s="131"/>
      <c r="RLQ14" s="131"/>
      <c r="RLR14" s="131"/>
      <c r="RLS14" s="131"/>
      <c r="RLT14" s="131"/>
      <c r="RLU14" s="131"/>
      <c r="RLV14" s="131"/>
      <c r="RLW14" s="131"/>
      <c r="RLX14" s="131"/>
      <c r="RLY14" s="131"/>
      <c r="RLZ14" s="131"/>
      <c r="RMA14" s="131"/>
      <c r="RMB14" s="131"/>
      <c r="RMC14" s="131"/>
      <c r="RMD14" s="131"/>
      <c r="RME14" s="131"/>
      <c r="RMF14" s="131"/>
      <c r="RMG14" s="131"/>
      <c r="RMH14" s="131"/>
      <c r="RMI14" s="131"/>
      <c r="RMJ14" s="131"/>
      <c r="RMK14" s="131"/>
      <c r="RML14" s="131"/>
      <c r="RMM14" s="131"/>
      <c r="RMN14" s="131"/>
      <c r="RMO14" s="131"/>
      <c r="RMP14" s="131"/>
      <c r="RMQ14" s="131"/>
      <c r="RMR14" s="131"/>
      <c r="RMS14" s="131"/>
      <c r="RMT14" s="131"/>
      <c r="RMU14" s="131"/>
      <c r="RMV14" s="131"/>
      <c r="RMW14" s="131"/>
      <c r="RMX14" s="131"/>
      <c r="RMY14" s="131"/>
      <c r="RMZ14" s="131"/>
      <c r="RNA14" s="131"/>
      <c r="RNB14" s="131"/>
      <c r="RNC14" s="131"/>
      <c r="RND14" s="131"/>
      <c r="RNE14" s="131"/>
      <c r="RNF14" s="131"/>
      <c r="RNG14" s="131"/>
      <c r="RNH14" s="131"/>
      <c r="RNI14" s="131"/>
      <c r="RNJ14" s="131"/>
      <c r="RNK14" s="131"/>
      <c r="RNL14" s="131"/>
      <c r="RNM14" s="131"/>
      <c r="RNN14" s="131"/>
      <c r="RNO14" s="131"/>
      <c r="RNP14" s="131"/>
      <c r="RNQ14" s="131"/>
      <c r="RNR14" s="131"/>
      <c r="RNS14" s="131"/>
      <c r="RNT14" s="131"/>
      <c r="RNU14" s="131"/>
      <c r="RNV14" s="131"/>
      <c r="RNW14" s="131"/>
      <c r="RNX14" s="131"/>
      <c r="RNY14" s="131"/>
      <c r="RNZ14" s="131"/>
      <c r="ROA14" s="131"/>
      <c r="ROB14" s="131"/>
      <c r="ROC14" s="131"/>
      <c r="ROD14" s="131"/>
      <c r="ROE14" s="131"/>
      <c r="ROF14" s="131"/>
      <c r="ROG14" s="131"/>
      <c r="ROH14" s="131"/>
      <c r="ROI14" s="131"/>
      <c r="ROJ14" s="131"/>
      <c r="ROK14" s="131"/>
      <c r="ROL14" s="131"/>
      <c r="ROM14" s="131"/>
      <c r="RON14" s="131"/>
      <c r="ROO14" s="131"/>
      <c r="ROP14" s="131"/>
      <c r="ROQ14" s="131"/>
      <c r="ROR14" s="131"/>
      <c r="ROS14" s="131"/>
      <c r="ROT14" s="131"/>
      <c r="ROU14" s="131"/>
      <c r="ROV14" s="131"/>
      <c r="ROW14" s="131"/>
      <c r="ROX14" s="131"/>
      <c r="ROY14" s="131"/>
      <c r="ROZ14" s="131"/>
      <c r="RPA14" s="131"/>
      <c r="RPB14" s="131"/>
      <c r="RPC14" s="131"/>
      <c r="RPD14" s="131"/>
      <c r="RPE14" s="131"/>
      <c r="RPF14" s="131"/>
      <c r="RPG14" s="131"/>
      <c r="RPH14" s="131"/>
      <c r="RPI14" s="131"/>
      <c r="RPJ14" s="131"/>
      <c r="RPK14" s="131"/>
      <c r="RPL14" s="131"/>
      <c r="RPM14" s="131"/>
      <c r="RPN14" s="131"/>
      <c r="RPO14" s="131"/>
      <c r="RPP14" s="131"/>
      <c r="RPQ14" s="131"/>
      <c r="RPR14" s="131"/>
      <c r="RPS14" s="131"/>
      <c r="RPT14" s="131"/>
      <c r="RPU14" s="131"/>
      <c r="RPV14" s="131"/>
      <c r="RPW14" s="131"/>
      <c r="RPX14" s="131"/>
      <c r="RPY14" s="131"/>
      <c r="RPZ14" s="131"/>
      <c r="RQA14" s="131"/>
      <c r="RQB14" s="131"/>
      <c r="RQC14" s="131"/>
      <c r="RQD14" s="131"/>
      <c r="RQE14" s="131"/>
      <c r="RQF14" s="131"/>
      <c r="RQG14" s="131"/>
      <c r="RQH14" s="131"/>
      <c r="RQI14" s="131"/>
      <c r="RQJ14" s="131"/>
      <c r="RQK14" s="131"/>
      <c r="RQL14" s="131"/>
      <c r="RQM14" s="131"/>
      <c r="RQN14" s="131"/>
      <c r="RQO14" s="131"/>
      <c r="RQP14" s="131"/>
      <c r="RQQ14" s="131"/>
      <c r="RQR14" s="131"/>
      <c r="RQS14" s="131"/>
      <c r="RQT14" s="131"/>
      <c r="RQU14" s="131"/>
      <c r="RQV14" s="131"/>
      <c r="RQW14" s="131"/>
      <c r="RQX14" s="131"/>
      <c r="RQY14" s="131"/>
      <c r="RQZ14" s="131"/>
      <c r="RRA14" s="131"/>
      <c r="RRB14" s="131"/>
      <c r="RRC14" s="131"/>
      <c r="RRD14" s="131"/>
      <c r="RRE14" s="131"/>
      <c r="RRF14" s="131"/>
      <c r="RRG14" s="131"/>
      <c r="RRH14" s="131"/>
      <c r="RRI14" s="131"/>
      <c r="RRJ14" s="131"/>
      <c r="RRK14" s="131"/>
      <c r="RRL14" s="131"/>
      <c r="RRM14" s="131"/>
      <c r="RRN14" s="131"/>
      <c r="RRO14" s="131"/>
      <c r="RRP14" s="131"/>
      <c r="RRQ14" s="131"/>
      <c r="RRR14" s="131"/>
      <c r="RRS14" s="131"/>
      <c r="RRT14" s="131"/>
      <c r="RRU14" s="131"/>
      <c r="RRV14" s="131"/>
      <c r="RRW14" s="131"/>
      <c r="RRX14" s="131"/>
      <c r="RRY14" s="131"/>
      <c r="RRZ14" s="131"/>
      <c r="RSA14" s="131"/>
      <c r="RSB14" s="131"/>
      <c r="RSC14" s="131"/>
      <c r="RSD14" s="131"/>
      <c r="RSE14" s="131"/>
      <c r="RSF14" s="131"/>
      <c r="RSG14" s="131"/>
      <c r="RSH14" s="131"/>
      <c r="RSI14" s="131"/>
      <c r="RSJ14" s="131"/>
      <c r="RSK14" s="131"/>
      <c r="RSL14" s="131"/>
      <c r="RSM14" s="131"/>
      <c r="RSN14" s="131"/>
      <c r="RSO14" s="131"/>
      <c r="RSP14" s="131"/>
      <c r="RSQ14" s="131"/>
      <c r="RSR14" s="131"/>
      <c r="RSS14" s="131"/>
      <c r="RST14" s="131"/>
      <c r="RSU14" s="131"/>
      <c r="RSV14" s="131"/>
      <c r="RSW14" s="131"/>
      <c r="RSX14" s="131"/>
      <c r="RSY14" s="131"/>
      <c r="RSZ14" s="131"/>
      <c r="RTA14" s="131"/>
      <c r="RTB14" s="131"/>
      <c r="RTC14" s="131"/>
      <c r="RTD14" s="131"/>
      <c r="RTE14" s="131"/>
      <c r="RTF14" s="131"/>
      <c r="RTG14" s="131"/>
      <c r="RTH14" s="131"/>
      <c r="RTI14" s="131"/>
      <c r="RTJ14" s="131"/>
      <c r="RTK14" s="131"/>
      <c r="RTL14" s="131"/>
      <c r="RTM14" s="131"/>
      <c r="RTN14" s="131"/>
      <c r="RTO14" s="131"/>
      <c r="RTP14" s="131"/>
      <c r="RTQ14" s="131"/>
      <c r="RTR14" s="131"/>
      <c r="RTS14" s="131"/>
      <c r="RTT14" s="131"/>
      <c r="RTU14" s="131"/>
      <c r="RTV14" s="131"/>
      <c r="RTW14" s="131"/>
      <c r="RTX14" s="131"/>
      <c r="RTY14" s="131"/>
      <c r="RTZ14" s="131"/>
      <c r="RUA14" s="131"/>
      <c r="RUB14" s="131"/>
      <c r="RUC14" s="131"/>
      <c r="RUD14" s="131"/>
      <c r="RUE14" s="131"/>
      <c r="RUF14" s="131"/>
      <c r="RUG14" s="131"/>
      <c r="RUH14" s="131"/>
      <c r="RUI14" s="131"/>
      <c r="RUJ14" s="131"/>
      <c r="RUK14" s="131"/>
      <c r="RUL14" s="131"/>
      <c r="RUM14" s="131"/>
      <c r="RUN14" s="131"/>
      <c r="RUO14" s="131"/>
      <c r="RUP14" s="131"/>
      <c r="RUQ14" s="131"/>
      <c r="RUR14" s="131"/>
      <c r="RUS14" s="131"/>
      <c r="RUT14" s="131"/>
      <c r="RUU14" s="131"/>
      <c r="RUV14" s="131"/>
      <c r="RUW14" s="131"/>
      <c r="RUX14" s="131"/>
      <c r="RUY14" s="131"/>
      <c r="RUZ14" s="131"/>
      <c r="RVA14" s="131"/>
      <c r="RVB14" s="131"/>
      <c r="RVC14" s="131"/>
      <c r="RVD14" s="131"/>
      <c r="RVE14" s="131"/>
      <c r="RVF14" s="131"/>
      <c r="RVG14" s="131"/>
      <c r="RVH14" s="131"/>
      <c r="RVI14" s="131"/>
      <c r="RVJ14" s="131"/>
      <c r="RVK14" s="131"/>
      <c r="RVL14" s="131"/>
      <c r="RVM14" s="131"/>
      <c r="RVN14" s="131"/>
      <c r="RVO14" s="131"/>
      <c r="RVP14" s="131"/>
      <c r="RVQ14" s="131"/>
      <c r="RVR14" s="131"/>
      <c r="RVS14" s="131"/>
      <c r="RVT14" s="131"/>
      <c r="RVU14" s="131"/>
      <c r="RVV14" s="131"/>
      <c r="RVW14" s="131"/>
      <c r="RVX14" s="131"/>
      <c r="RVY14" s="131"/>
      <c r="RVZ14" s="131"/>
      <c r="RWA14" s="131"/>
      <c r="RWB14" s="131"/>
      <c r="RWC14" s="131"/>
      <c r="RWD14" s="131"/>
      <c r="RWE14" s="131"/>
      <c r="RWF14" s="131"/>
      <c r="RWG14" s="131"/>
      <c r="RWH14" s="131"/>
      <c r="RWI14" s="131"/>
      <c r="RWJ14" s="131"/>
      <c r="RWK14" s="131"/>
      <c r="RWL14" s="131"/>
      <c r="RWM14" s="131"/>
      <c r="RWN14" s="131"/>
      <c r="RWO14" s="131"/>
      <c r="RWP14" s="131"/>
      <c r="RWQ14" s="131"/>
      <c r="RWR14" s="131"/>
      <c r="RWS14" s="131"/>
      <c r="RWT14" s="131"/>
      <c r="RWU14" s="131"/>
      <c r="RWV14" s="131"/>
      <c r="RWW14" s="131"/>
      <c r="RWX14" s="131"/>
      <c r="RWY14" s="131"/>
      <c r="RWZ14" s="131"/>
      <c r="RXA14" s="131"/>
      <c r="RXB14" s="131"/>
      <c r="RXC14" s="131"/>
      <c r="RXD14" s="131"/>
      <c r="RXE14" s="131"/>
      <c r="RXF14" s="131"/>
      <c r="RXG14" s="131"/>
      <c r="RXH14" s="131"/>
      <c r="RXI14" s="131"/>
      <c r="RXJ14" s="131"/>
      <c r="RXK14" s="131"/>
      <c r="RXL14" s="131"/>
      <c r="RXM14" s="131"/>
      <c r="RXN14" s="131"/>
      <c r="RXO14" s="131"/>
      <c r="RXP14" s="131"/>
      <c r="RXQ14" s="131"/>
      <c r="RXR14" s="131"/>
      <c r="RXS14" s="131"/>
      <c r="RXT14" s="131"/>
      <c r="RXU14" s="131"/>
      <c r="RXV14" s="131"/>
      <c r="RXW14" s="131"/>
      <c r="RXX14" s="131"/>
      <c r="RXY14" s="131"/>
      <c r="RXZ14" s="131"/>
      <c r="RYA14" s="131"/>
      <c r="RYB14" s="131"/>
      <c r="RYC14" s="131"/>
      <c r="RYD14" s="131"/>
      <c r="RYE14" s="131"/>
      <c r="RYF14" s="131"/>
      <c r="RYG14" s="131"/>
      <c r="RYH14" s="131"/>
      <c r="RYI14" s="131"/>
      <c r="RYJ14" s="131"/>
      <c r="RYK14" s="131"/>
      <c r="RYL14" s="131"/>
      <c r="RYM14" s="131"/>
      <c r="RYN14" s="131"/>
      <c r="RYO14" s="131"/>
      <c r="RYP14" s="131"/>
      <c r="RYQ14" s="131"/>
      <c r="RYR14" s="131"/>
      <c r="RYS14" s="131"/>
      <c r="RYT14" s="131"/>
      <c r="RYU14" s="131"/>
      <c r="RYV14" s="131"/>
      <c r="RYW14" s="131"/>
      <c r="RYX14" s="131"/>
      <c r="RYY14" s="131"/>
      <c r="RYZ14" s="131"/>
      <c r="RZA14" s="131"/>
      <c r="RZB14" s="131"/>
      <c r="RZC14" s="131"/>
      <c r="RZD14" s="131"/>
      <c r="RZE14" s="131"/>
      <c r="RZF14" s="131"/>
      <c r="RZG14" s="131"/>
      <c r="RZH14" s="131"/>
      <c r="RZI14" s="131"/>
      <c r="RZJ14" s="131"/>
      <c r="RZK14" s="131"/>
      <c r="RZL14" s="131"/>
      <c r="RZM14" s="131"/>
      <c r="RZN14" s="131"/>
      <c r="RZO14" s="131"/>
      <c r="RZP14" s="131"/>
      <c r="RZQ14" s="131"/>
      <c r="RZR14" s="131"/>
      <c r="RZS14" s="131"/>
      <c r="RZT14" s="131"/>
      <c r="RZU14" s="131"/>
      <c r="RZV14" s="131"/>
      <c r="RZW14" s="131"/>
      <c r="RZX14" s="131"/>
      <c r="RZY14" s="131"/>
      <c r="RZZ14" s="131"/>
      <c r="SAA14" s="131"/>
      <c r="SAB14" s="131"/>
      <c r="SAC14" s="131"/>
      <c r="SAD14" s="131"/>
      <c r="SAE14" s="131"/>
      <c r="SAF14" s="131"/>
      <c r="SAG14" s="131"/>
      <c r="SAH14" s="131"/>
      <c r="SAI14" s="131"/>
      <c r="SAJ14" s="131"/>
      <c r="SAK14" s="131"/>
      <c r="SAL14" s="131"/>
      <c r="SAM14" s="131"/>
      <c r="SAN14" s="131"/>
      <c r="SAO14" s="131"/>
      <c r="SAP14" s="131"/>
      <c r="SAQ14" s="131"/>
      <c r="SAR14" s="131"/>
      <c r="SAS14" s="131"/>
      <c r="SAT14" s="131"/>
      <c r="SAU14" s="131"/>
      <c r="SAV14" s="131"/>
      <c r="SAW14" s="131"/>
      <c r="SAX14" s="131"/>
      <c r="SAY14" s="131"/>
      <c r="SAZ14" s="131"/>
      <c r="SBA14" s="131"/>
      <c r="SBB14" s="131"/>
      <c r="SBC14" s="131"/>
      <c r="SBD14" s="131"/>
      <c r="SBE14" s="131"/>
      <c r="SBF14" s="131"/>
      <c r="SBG14" s="131"/>
      <c r="SBH14" s="131"/>
      <c r="SBI14" s="131"/>
      <c r="SBJ14" s="131"/>
      <c r="SBK14" s="131"/>
      <c r="SBL14" s="131"/>
      <c r="SBM14" s="131"/>
      <c r="SBN14" s="131"/>
      <c r="SBO14" s="131"/>
      <c r="SBP14" s="131"/>
      <c r="SBQ14" s="131"/>
      <c r="SBR14" s="131"/>
      <c r="SBS14" s="131"/>
      <c r="SBT14" s="131"/>
      <c r="SBU14" s="131"/>
      <c r="SBV14" s="131"/>
      <c r="SBW14" s="131"/>
      <c r="SBX14" s="131"/>
      <c r="SBY14" s="131"/>
      <c r="SBZ14" s="131"/>
      <c r="SCA14" s="131"/>
      <c r="SCB14" s="131"/>
      <c r="SCC14" s="131"/>
      <c r="SCD14" s="131"/>
      <c r="SCE14" s="131"/>
      <c r="SCF14" s="131"/>
      <c r="SCG14" s="131"/>
      <c r="SCH14" s="131"/>
      <c r="SCI14" s="131"/>
      <c r="SCJ14" s="131"/>
      <c r="SCK14" s="131"/>
      <c r="SCL14" s="131"/>
      <c r="SCM14" s="131"/>
      <c r="SCN14" s="131"/>
      <c r="SCO14" s="131"/>
      <c r="SCP14" s="131"/>
      <c r="SCQ14" s="131"/>
      <c r="SCR14" s="131"/>
      <c r="SCS14" s="131"/>
      <c r="SCT14" s="131"/>
      <c r="SCU14" s="131"/>
      <c r="SCV14" s="131"/>
      <c r="SCW14" s="131"/>
      <c r="SCX14" s="131"/>
      <c r="SCY14" s="131"/>
      <c r="SCZ14" s="131"/>
      <c r="SDA14" s="131"/>
      <c r="SDB14" s="131"/>
      <c r="SDC14" s="131"/>
      <c r="SDD14" s="131"/>
      <c r="SDE14" s="131"/>
      <c r="SDF14" s="131"/>
      <c r="SDG14" s="131"/>
      <c r="SDH14" s="131"/>
      <c r="SDI14" s="131"/>
      <c r="SDJ14" s="131"/>
      <c r="SDK14" s="131"/>
      <c r="SDL14" s="131"/>
      <c r="SDM14" s="131"/>
      <c r="SDN14" s="131"/>
      <c r="SDO14" s="131"/>
      <c r="SDP14" s="131"/>
      <c r="SDQ14" s="131"/>
      <c r="SDR14" s="131"/>
      <c r="SDS14" s="131"/>
      <c r="SDT14" s="131"/>
      <c r="SDU14" s="131"/>
      <c r="SDV14" s="131"/>
      <c r="SDW14" s="131"/>
      <c r="SDX14" s="131"/>
      <c r="SDY14" s="131"/>
      <c r="SDZ14" s="131"/>
      <c r="SEA14" s="131"/>
      <c r="SEB14" s="131"/>
      <c r="SEC14" s="131"/>
      <c r="SED14" s="131"/>
      <c r="SEE14" s="131"/>
      <c r="SEF14" s="131"/>
      <c r="SEG14" s="131"/>
      <c r="SEH14" s="131"/>
      <c r="SEI14" s="131"/>
      <c r="SEJ14" s="131"/>
      <c r="SEK14" s="131"/>
      <c r="SEL14" s="131"/>
      <c r="SEM14" s="131"/>
      <c r="SEN14" s="131"/>
      <c r="SEO14" s="131"/>
      <c r="SEP14" s="131"/>
      <c r="SEQ14" s="131"/>
      <c r="SER14" s="131"/>
      <c r="SES14" s="131"/>
      <c r="SET14" s="131"/>
      <c r="SEU14" s="131"/>
      <c r="SEV14" s="131"/>
      <c r="SEW14" s="131"/>
      <c r="SEX14" s="131"/>
      <c r="SEY14" s="131"/>
      <c r="SEZ14" s="131"/>
      <c r="SFA14" s="131"/>
      <c r="SFB14" s="131"/>
      <c r="SFC14" s="131"/>
      <c r="SFD14" s="131"/>
      <c r="SFE14" s="131"/>
      <c r="SFF14" s="131"/>
      <c r="SFG14" s="131"/>
      <c r="SFH14" s="131"/>
      <c r="SFI14" s="131"/>
      <c r="SFJ14" s="131"/>
      <c r="SFK14" s="131"/>
      <c r="SFL14" s="131"/>
      <c r="SFM14" s="131"/>
      <c r="SFN14" s="131"/>
      <c r="SFO14" s="131"/>
      <c r="SFP14" s="131"/>
      <c r="SFQ14" s="131"/>
      <c r="SFR14" s="131"/>
      <c r="SFS14" s="131"/>
      <c r="SFT14" s="131"/>
      <c r="SFU14" s="131"/>
      <c r="SFV14" s="131"/>
      <c r="SFW14" s="131"/>
      <c r="SFX14" s="131"/>
      <c r="SFY14" s="131"/>
      <c r="SFZ14" s="131"/>
      <c r="SGA14" s="131"/>
      <c r="SGB14" s="131"/>
      <c r="SGC14" s="131"/>
      <c r="SGD14" s="131"/>
      <c r="SGE14" s="131"/>
      <c r="SGF14" s="131"/>
      <c r="SGG14" s="131"/>
      <c r="SGH14" s="131"/>
      <c r="SGI14" s="131"/>
      <c r="SGJ14" s="131"/>
      <c r="SGK14" s="131"/>
      <c r="SGL14" s="131"/>
      <c r="SGM14" s="131"/>
      <c r="SGN14" s="131"/>
      <c r="SGO14" s="131"/>
      <c r="SGP14" s="131"/>
      <c r="SGQ14" s="131"/>
      <c r="SGR14" s="131"/>
      <c r="SGS14" s="131"/>
      <c r="SGT14" s="131"/>
      <c r="SGU14" s="131"/>
      <c r="SGV14" s="131"/>
      <c r="SGW14" s="131"/>
      <c r="SGX14" s="131"/>
      <c r="SGY14" s="131"/>
      <c r="SGZ14" s="131"/>
      <c r="SHA14" s="131"/>
      <c r="SHB14" s="131"/>
      <c r="SHC14" s="131"/>
      <c r="SHD14" s="131"/>
      <c r="SHE14" s="131"/>
      <c r="SHF14" s="131"/>
      <c r="SHG14" s="131"/>
      <c r="SHH14" s="131"/>
      <c r="SHI14" s="131"/>
      <c r="SHJ14" s="131"/>
      <c r="SHK14" s="131"/>
      <c r="SHL14" s="131"/>
      <c r="SHM14" s="131"/>
      <c r="SHN14" s="131"/>
      <c r="SHO14" s="131"/>
      <c r="SHP14" s="131"/>
      <c r="SHQ14" s="131"/>
      <c r="SHR14" s="131"/>
      <c r="SHS14" s="131"/>
      <c r="SHT14" s="131"/>
      <c r="SHU14" s="131"/>
      <c r="SHV14" s="131"/>
      <c r="SHW14" s="131"/>
      <c r="SHX14" s="131"/>
      <c r="SHY14" s="131"/>
      <c r="SHZ14" s="131"/>
      <c r="SIA14" s="131"/>
      <c r="SIB14" s="131"/>
      <c r="SIC14" s="131"/>
      <c r="SID14" s="131"/>
      <c r="SIE14" s="131"/>
      <c r="SIF14" s="131"/>
      <c r="SIG14" s="131"/>
      <c r="SIH14" s="131"/>
      <c r="SII14" s="131"/>
      <c r="SIJ14" s="131"/>
      <c r="SIK14" s="131"/>
      <c r="SIL14" s="131"/>
      <c r="SIM14" s="131"/>
      <c r="SIN14" s="131"/>
      <c r="SIO14" s="131"/>
      <c r="SIP14" s="131"/>
      <c r="SIQ14" s="131"/>
      <c r="SIR14" s="131"/>
      <c r="SIS14" s="131"/>
      <c r="SIT14" s="131"/>
      <c r="SIU14" s="131"/>
      <c r="SIV14" s="131"/>
      <c r="SIW14" s="131"/>
      <c r="SIX14" s="131"/>
      <c r="SIY14" s="131"/>
      <c r="SIZ14" s="131"/>
      <c r="SJA14" s="131"/>
      <c r="SJB14" s="131"/>
      <c r="SJC14" s="131"/>
      <c r="SJD14" s="131"/>
      <c r="SJE14" s="131"/>
      <c r="SJF14" s="131"/>
      <c r="SJG14" s="131"/>
      <c r="SJH14" s="131"/>
      <c r="SJI14" s="131"/>
      <c r="SJJ14" s="131"/>
      <c r="SJK14" s="131"/>
      <c r="SJL14" s="131"/>
      <c r="SJM14" s="131"/>
      <c r="SJN14" s="131"/>
      <c r="SJO14" s="131"/>
      <c r="SJP14" s="131"/>
      <c r="SJQ14" s="131"/>
      <c r="SJR14" s="131"/>
      <c r="SJS14" s="131"/>
      <c r="SJT14" s="131"/>
      <c r="SJU14" s="131"/>
      <c r="SJV14" s="131"/>
      <c r="SJW14" s="131"/>
      <c r="SJX14" s="131"/>
      <c r="SJY14" s="131"/>
      <c r="SJZ14" s="131"/>
      <c r="SKA14" s="131"/>
      <c r="SKB14" s="131"/>
      <c r="SKC14" s="131"/>
      <c r="SKD14" s="131"/>
      <c r="SKE14" s="131"/>
      <c r="SKF14" s="131"/>
      <c r="SKG14" s="131"/>
      <c r="SKH14" s="131"/>
      <c r="SKI14" s="131"/>
      <c r="SKJ14" s="131"/>
      <c r="SKK14" s="131"/>
      <c r="SKL14" s="131"/>
      <c r="SKM14" s="131"/>
      <c r="SKN14" s="131"/>
      <c r="SKO14" s="131"/>
      <c r="SKP14" s="131"/>
      <c r="SKQ14" s="131"/>
      <c r="SKR14" s="131"/>
      <c r="SKS14" s="131"/>
      <c r="SKT14" s="131"/>
      <c r="SKU14" s="131"/>
      <c r="SKV14" s="131"/>
      <c r="SKW14" s="131"/>
      <c r="SKX14" s="131"/>
      <c r="SKY14" s="131"/>
      <c r="SKZ14" s="131"/>
      <c r="SLA14" s="131"/>
      <c r="SLB14" s="131"/>
      <c r="SLC14" s="131"/>
      <c r="SLD14" s="131"/>
      <c r="SLE14" s="131"/>
      <c r="SLF14" s="131"/>
      <c r="SLG14" s="131"/>
      <c r="SLH14" s="131"/>
      <c r="SLI14" s="131"/>
      <c r="SLJ14" s="131"/>
      <c r="SLK14" s="131"/>
      <c r="SLL14" s="131"/>
      <c r="SLM14" s="131"/>
      <c r="SLN14" s="131"/>
      <c r="SLO14" s="131"/>
      <c r="SLP14" s="131"/>
      <c r="SLQ14" s="131"/>
      <c r="SLR14" s="131"/>
      <c r="SLS14" s="131"/>
      <c r="SLT14" s="131"/>
      <c r="SLU14" s="131"/>
      <c r="SLV14" s="131"/>
      <c r="SLW14" s="131"/>
      <c r="SLX14" s="131"/>
      <c r="SLY14" s="131"/>
      <c r="SLZ14" s="131"/>
      <c r="SMA14" s="131"/>
      <c r="SMB14" s="131"/>
      <c r="SMC14" s="131"/>
      <c r="SMD14" s="131"/>
      <c r="SME14" s="131"/>
      <c r="SMF14" s="131"/>
      <c r="SMG14" s="131"/>
      <c r="SMH14" s="131"/>
      <c r="SMI14" s="131"/>
      <c r="SMJ14" s="131"/>
      <c r="SMK14" s="131"/>
      <c r="SML14" s="131"/>
      <c r="SMM14" s="131"/>
      <c r="SMN14" s="131"/>
      <c r="SMO14" s="131"/>
      <c r="SMP14" s="131"/>
      <c r="SMQ14" s="131"/>
      <c r="SMR14" s="131"/>
      <c r="SMS14" s="131"/>
      <c r="SMT14" s="131"/>
      <c r="SMU14" s="131"/>
      <c r="SMV14" s="131"/>
      <c r="SMW14" s="131"/>
      <c r="SMX14" s="131"/>
      <c r="SMY14" s="131"/>
      <c r="SMZ14" s="131"/>
      <c r="SNA14" s="131"/>
      <c r="SNB14" s="131"/>
      <c r="SNC14" s="131"/>
      <c r="SND14" s="131"/>
      <c r="SNE14" s="131"/>
      <c r="SNF14" s="131"/>
      <c r="SNG14" s="131"/>
      <c r="SNH14" s="131"/>
      <c r="SNI14" s="131"/>
      <c r="SNJ14" s="131"/>
      <c r="SNK14" s="131"/>
      <c r="SNL14" s="131"/>
      <c r="SNM14" s="131"/>
      <c r="SNN14" s="131"/>
      <c r="SNO14" s="131"/>
      <c r="SNP14" s="131"/>
      <c r="SNQ14" s="131"/>
      <c r="SNR14" s="131"/>
      <c r="SNS14" s="131"/>
      <c r="SNT14" s="131"/>
      <c r="SNU14" s="131"/>
      <c r="SNV14" s="131"/>
      <c r="SNW14" s="131"/>
      <c r="SNX14" s="131"/>
      <c r="SNY14" s="131"/>
      <c r="SNZ14" s="131"/>
      <c r="SOA14" s="131"/>
      <c r="SOB14" s="131"/>
      <c r="SOC14" s="131"/>
      <c r="SOD14" s="131"/>
      <c r="SOE14" s="131"/>
      <c r="SOF14" s="131"/>
      <c r="SOG14" s="131"/>
      <c r="SOH14" s="131"/>
      <c r="SOI14" s="131"/>
      <c r="SOJ14" s="131"/>
      <c r="SOK14" s="131"/>
      <c r="SOL14" s="131"/>
      <c r="SOM14" s="131"/>
      <c r="SON14" s="131"/>
      <c r="SOO14" s="131"/>
      <c r="SOP14" s="131"/>
      <c r="SOQ14" s="131"/>
      <c r="SOR14" s="131"/>
      <c r="SOS14" s="131"/>
      <c r="SOT14" s="131"/>
      <c r="SOU14" s="131"/>
      <c r="SOV14" s="131"/>
      <c r="SOW14" s="131"/>
      <c r="SOX14" s="131"/>
      <c r="SOY14" s="131"/>
      <c r="SOZ14" s="131"/>
      <c r="SPA14" s="131"/>
      <c r="SPB14" s="131"/>
      <c r="SPC14" s="131"/>
      <c r="SPD14" s="131"/>
      <c r="SPE14" s="131"/>
      <c r="SPF14" s="131"/>
      <c r="SPG14" s="131"/>
      <c r="SPH14" s="131"/>
      <c r="SPI14" s="131"/>
      <c r="SPJ14" s="131"/>
      <c r="SPK14" s="131"/>
      <c r="SPL14" s="131"/>
      <c r="SPM14" s="131"/>
      <c r="SPN14" s="131"/>
      <c r="SPO14" s="131"/>
      <c r="SPP14" s="131"/>
      <c r="SPQ14" s="131"/>
      <c r="SPR14" s="131"/>
      <c r="SPS14" s="131"/>
      <c r="SPT14" s="131"/>
      <c r="SPU14" s="131"/>
      <c r="SPV14" s="131"/>
      <c r="SPW14" s="131"/>
      <c r="SPX14" s="131"/>
      <c r="SPY14" s="131"/>
      <c r="SPZ14" s="131"/>
      <c r="SQA14" s="131"/>
      <c r="SQB14" s="131"/>
      <c r="SQC14" s="131"/>
      <c r="SQD14" s="131"/>
      <c r="SQE14" s="131"/>
      <c r="SQF14" s="131"/>
      <c r="SQG14" s="131"/>
      <c r="SQH14" s="131"/>
      <c r="SQI14" s="131"/>
      <c r="SQJ14" s="131"/>
      <c r="SQK14" s="131"/>
      <c r="SQL14" s="131"/>
      <c r="SQM14" s="131"/>
      <c r="SQN14" s="131"/>
      <c r="SQO14" s="131"/>
      <c r="SQP14" s="131"/>
      <c r="SQQ14" s="131"/>
      <c r="SQR14" s="131"/>
      <c r="SQS14" s="131"/>
      <c r="SQT14" s="131"/>
      <c r="SQU14" s="131"/>
      <c r="SQV14" s="131"/>
      <c r="SQW14" s="131"/>
      <c r="SQX14" s="131"/>
      <c r="SQY14" s="131"/>
      <c r="SQZ14" s="131"/>
      <c r="SRA14" s="131"/>
      <c r="SRB14" s="131"/>
      <c r="SRC14" s="131"/>
      <c r="SRD14" s="131"/>
      <c r="SRE14" s="131"/>
      <c r="SRF14" s="131"/>
      <c r="SRG14" s="131"/>
      <c r="SRH14" s="131"/>
      <c r="SRI14" s="131"/>
      <c r="SRJ14" s="131"/>
      <c r="SRK14" s="131"/>
      <c r="SRL14" s="131"/>
      <c r="SRM14" s="131"/>
      <c r="SRN14" s="131"/>
      <c r="SRO14" s="131"/>
      <c r="SRP14" s="131"/>
      <c r="SRQ14" s="131"/>
      <c r="SRR14" s="131"/>
      <c r="SRS14" s="131"/>
      <c r="SRT14" s="131"/>
      <c r="SRU14" s="131"/>
      <c r="SRV14" s="131"/>
      <c r="SRW14" s="131"/>
      <c r="SRX14" s="131"/>
      <c r="SRY14" s="131"/>
      <c r="SRZ14" s="131"/>
      <c r="SSA14" s="131"/>
      <c r="SSB14" s="131"/>
      <c r="SSC14" s="131"/>
      <c r="SSD14" s="131"/>
      <c r="SSE14" s="131"/>
      <c r="SSF14" s="131"/>
      <c r="SSG14" s="131"/>
      <c r="SSH14" s="131"/>
      <c r="SSI14" s="131"/>
      <c r="SSJ14" s="131"/>
      <c r="SSK14" s="131"/>
      <c r="SSL14" s="131"/>
      <c r="SSM14" s="131"/>
      <c r="SSN14" s="131"/>
      <c r="SSO14" s="131"/>
      <c r="SSP14" s="131"/>
      <c r="SSQ14" s="131"/>
      <c r="SSR14" s="131"/>
      <c r="SSS14" s="131"/>
      <c r="SST14" s="131"/>
      <c r="SSU14" s="131"/>
      <c r="SSV14" s="131"/>
      <c r="SSW14" s="131"/>
      <c r="SSX14" s="131"/>
      <c r="SSY14" s="131"/>
      <c r="SSZ14" s="131"/>
      <c r="STA14" s="131"/>
      <c r="STB14" s="131"/>
      <c r="STC14" s="131"/>
      <c r="STD14" s="131"/>
      <c r="STE14" s="131"/>
      <c r="STF14" s="131"/>
      <c r="STG14" s="131"/>
      <c r="STH14" s="131"/>
      <c r="STI14" s="131"/>
      <c r="STJ14" s="131"/>
      <c r="STK14" s="131"/>
      <c r="STL14" s="131"/>
      <c r="STM14" s="131"/>
      <c r="STN14" s="131"/>
      <c r="STO14" s="131"/>
      <c r="STP14" s="131"/>
      <c r="STQ14" s="131"/>
      <c r="STR14" s="131"/>
      <c r="STS14" s="131"/>
      <c r="STT14" s="131"/>
      <c r="STU14" s="131"/>
      <c r="STV14" s="131"/>
      <c r="STW14" s="131"/>
      <c r="STX14" s="131"/>
      <c r="STY14" s="131"/>
      <c r="STZ14" s="131"/>
      <c r="SUA14" s="131"/>
      <c r="SUB14" s="131"/>
      <c r="SUC14" s="131"/>
      <c r="SUD14" s="131"/>
      <c r="SUE14" s="131"/>
      <c r="SUF14" s="131"/>
      <c r="SUG14" s="131"/>
      <c r="SUH14" s="131"/>
      <c r="SUI14" s="131"/>
      <c r="SUJ14" s="131"/>
      <c r="SUK14" s="131"/>
      <c r="SUL14" s="131"/>
      <c r="SUM14" s="131"/>
      <c r="SUN14" s="131"/>
      <c r="SUO14" s="131"/>
      <c r="SUP14" s="131"/>
      <c r="SUQ14" s="131"/>
      <c r="SUR14" s="131"/>
      <c r="SUS14" s="131"/>
      <c r="SUT14" s="131"/>
      <c r="SUU14" s="131"/>
      <c r="SUV14" s="131"/>
      <c r="SUW14" s="131"/>
      <c r="SUX14" s="131"/>
      <c r="SUY14" s="131"/>
      <c r="SUZ14" s="131"/>
      <c r="SVA14" s="131"/>
      <c r="SVB14" s="131"/>
      <c r="SVC14" s="131"/>
      <c r="SVD14" s="131"/>
      <c r="SVE14" s="131"/>
      <c r="SVF14" s="131"/>
      <c r="SVG14" s="131"/>
      <c r="SVH14" s="131"/>
      <c r="SVI14" s="131"/>
      <c r="SVJ14" s="131"/>
      <c r="SVK14" s="131"/>
      <c r="SVL14" s="131"/>
      <c r="SVM14" s="131"/>
      <c r="SVN14" s="131"/>
      <c r="SVO14" s="131"/>
      <c r="SVP14" s="131"/>
      <c r="SVQ14" s="131"/>
      <c r="SVR14" s="131"/>
      <c r="SVS14" s="131"/>
      <c r="SVT14" s="131"/>
      <c r="SVU14" s="131"/>
      <c r="SVV14" s="131"/>
      <c r="SVW14" s="131"/>
      <c r="SVX14" s="131"/>
      <c r="SVY14" s="131"/>
      <c r="SVZ14" s="131"/>
      <c r="SWA14" s="131"/>
      <c r="SWB14" s="131"/>
      <c r="SWC14" s="131"/>
      <c r="SWD14" s="131"/>
      <c r="SWE14" s="131"/>
      <c r="SWF14" s="131"/>
      <c r="SWG14" s="131"/>
      <c r="SWH14" s="131"/>
      <c r="SWI14" s="131"/>
      <c r="SWJ14" s="131"/>
      <c r="SWK14" s="131"/>
      <c r="SWL14" s="131"/>
      <c r="SWM14" s="131"/>
      <c r="SWN14" s="131"/>
      <c r="SWO14" s="131"/>
      <c r="SWP14" s="131"/>
      <c r="SWQ14" s="131"/>
      <c r="SWR14" s="131"/>
      <c r="SWS14" s="131"/>
      <c r="SWT14" s="131"/>
      <c r="SWU14" s="131"/>
      <c r="SWV14" s="131"/>
      <c r="SWW14" s="131"/>
      <c r="SWX14" s="131"/>
      <c r="SWY14" s="131"/>
      <c r="SWZ14" s="131"/>
      <c r="SXA14" s="131"/>
      <c r="SXB14" s="131"/>
      <c r="SXC14" s="131"/>
      <c r="SXD14" s="131"/>
      <c r="SXE14" s="131"/>
      <c r="SXF14" s="131"/>
      <c r="SXG14" s="131"/>
      <c r="SXH14" s="131"/>
      <c r="SXI14" s="131"/>
      <c r="SXJ14" s="131"/>
      <c r="SXK14" s="131"/>
      <c r="SXL14" s="131"/>
      <c r="SXM14" s="131"/>
      <c r="SXN14" s="131"/>
      <c r="SXO14" s="131"/>
      <c r="SXP14" s="131"/>
      <c r="SXQ14" s="131"/>
      <c r="SXR14" s="131"/>
      <c r="SXS14" s="131"/>
      <c r="SXT14" s="131"/>
      <c r="SXU14" s="131"/>
      <c r="SXV14" s="131"/>
      <c r="SXW14" s="131"/>
      <c r="SXX14" s="131"/>
      <c r="SXY14" s="131"/>
      <c r="SXZ14" s="131"/>
      <c r="SYA14" s="131"/>
      <c r="SYB14" s="131"/>
      <c r="SYC14" s="131"/>
      <c r="SYD14" s="131"/>
      <c r="SYE14" s="131"/>
      <c r="SYF14" s="131"/>
      <c r="SYG14" s="131"/>
      <c r="SYH14" s="131"/>
      <c r="SYI14" s="131"/>
      <c r="SYJ14" s="131"/>
      <c r="SYK14" s="131"/>
      <c r="SYL14" s="131"/>
      <c r="SYM14" s="131"/>
      <c r="SYN14" s="131"/>
      <c r="SYO14" s="131"/>
      <c r="SYP14" s="131"/>
      <c r="SYQ14" s="131"/>
      <c r="SYR14" s="131"/>
      <c r="SYS14" s="131"/>
      <c r="SYT14" s="131"/>
      <c r="SYU14" s="131"/>
      <c r="SYV14" s="131"/>
      <c r="SYW14" s="131"/>
      <c r="SYX14" s="131"/>
      <c r="SYY14" s="131"/>
      <c r="SYZ14" s="131"/>
      <c r="SZA14" s="131"/>
      <c r="SZB14" s="131"/>
      <c r="SZC14" s="131"/>
      <c r="SZD14" s="131"/>
      <c r="SZE14" s="131"/>
      <c r="SZF14" s="131"/>
      <c r="SZG14" s="131"/>
      <c r="SZH14" s="131"/>
      <c r="SZI14" s="131"/>
      <c r="SZJ14" s="131"/>
      <c r="SZK14" s="131"/>
      <c r="SZL14" s="131"/>
      <c r="SZM14" s="131"/>
      <c r="SZN14" s="131"/>
      <c r="SZO14" s="131"/>
      <c r="SZP14" s="131"/>
      <c r="SZQ14" s="131"/>
      <c r="SZR14" s="131"/>
      <c r="SZS14" s="131"/>
      <c r="SZT14" s="131"/>
      <c r="SZU14" s="131"/>
      <c r="SZV14" s="131"/>
      <c r="SZW14" s="131"/>
      <c r="SZX14" s="131"/>
      <c r="SZY14" s="131"/>
      <c r="SZZ14" s="131"/>
      <c r="TAA14" s="131"/>
      <c r="TAB14" s="131"/>
      <c r="TAC14" s="131"/>
      <c r="TAD14" s="131"/>
      <c r="TAE14" s="131"/>
      <c r="TAF14" s="131"/>
      <c r="TAG14" s="131"/>
      <c r="TAH14" s="131"/>
      <c r="TAI14" s="131"/>
      <c r="TAJ14" s="131"/>
      <c r="TAK14" s="131"/>
      <c r="TAL14" s="131"/>
      <c r="TAM14" s="131"/>
      <c r="TAN14" s="131"/>
      <c r="TAO14" s="131"/>
      <c r="TAP14" s="131"/>
      <c r="TAQ14" s="131"/>
      <c r="TAR14" s="131"/>
      <c r="TAS14" s="131"/>
      <c r="TAT14" s="131"/>
      <c r="TAU14" s="131"/>
      <c r="TAV14" s="131"/>
      <c r="TAW14" s="131"/>
      <c r="TAX14" s="131"/>
      <c r="TAY14" s="131"/>
      <c r="TAZ14" s="131"/>
      <c r="TBA14" s="131"/>
      <c r="TBB14" s="131"/>
      <c r="TBC14" s="131"/>
      <c r="TBD14" s="131"/>
      <c r="TBE14" s="131"/>
      <c r="TBF14" s="131"/>
      <c r="TBG14" s="131"/>
      <c r="TBH14" s="131"/>
      <c r="TBI14" s="131"/>
      <c r="TBJ14" s="131"/>
      <c r="TBK14" s="131"/>
      <c r="TBL14" s="131"/>
      <c r="TBM14" s="131"/>
      <c r="TBN14" s="131"/>
      <c r="TBO14" s="131"/>
      <c r="TBP14" s="131"/>
      <c r="TBQ14" s="131"/>
      <c r="TBR14" s="131"/>
      <c r="TBS14" s="131"/>
      <c r="TBT14" s="131"/>
      <c r="TBU14" s="131"/>
      <c r="TBV14" s="131"/>
      <c r="TBW14" s="131"/>
      <c r="TBX14" s="131"/>
      <c r="TBY14" s="131"/>
      <c r="TBZ14" s="131"/>
      <c r="TCA14" s="131"/>
      <c r="TCB14" s="131"/>
      <c r="TCC14" s="131"/>
      <c r="TCD14" s="131"/>
      <c r="TCE14" s="131"/>
      <c r="TCF14" s="131"/>
      <c r="TCG14" s="131"/>
      <c r="TCH14" s="131"/>
      <c r="TCI14" s="131"/>
      <c r="TCJ14" s="131"/>
      <c r="TCK14" s="131"/>
      <c r="TCL14" s="131"/>
      <c r="TCM14" s="131"/>
      <c r="TCN14" s="131"/>
      <c r="TCO14" s="131"/>
      <c r="TCP14" s="131"/>
      <c r="TCQ14" s="131"/>
      <c r="TCR14" s="131"/>
      <c r="TCS14" s="131"/>
      <c r="TCT14" s="131"/>
      <c r="TCU14" s="131"/>
      <c r="TCV14" s="131"/>
      <c r="TCW14" s="131"/>
      <c r="TCX14" s="131"/>
      <c r="TCY14" s="131"/>
      <c r="TCZ14" s="131"/>
      <c r="TDA14" s="131"/>
      <c r="TDB14" s="131"/>
      <c r="TDC14" s="131"/>
      <c r="TDD14" s="131"/>
      <c r="TDE14" s="131"/>
      <c r="TDF14" s="131"/>
      <c r="TDG14" s="131"/>
      <c r="TDH14" s="131"/>
      <c r="TDI14" s="131"/>
      <c r="TDJ14" s="131"/>
      <c r="TDK14" s="131"/>
      <c r="TDL14" s="131"/>
      <c r="TDM14" s="131"/>
      <c r="TDN14" s="131"/>
      <c r="TDO14" s="131"/>
      <c r="TDP14" s="131"/>
      <c r="TDQ14" s="131"/>
      <c r="TDR14" s="131"/>
      <c r="TDS14" s="131"/>
      <c r="TDT14" s="131"/>
      <c r="TDU14" s="131"/>
      <c r="TDV14" s="131"/>
      <c r="TDW14" s="131"/>
      <c r="TDX14" s="131"/>
      <c r="TDY14" s="131"/>
      <c r="TDZ14" s="131"/>
      <c r="TEA14" s="131"/>
      <c r="TEB14" s="131"/>
      <c r="TEC14" s="131"/>
      <c r="TED14" s="131"/>
      <c r="TEE14" s="131"/>
      <c r="TEF14" s="131"/>
      <c r="TEG14" s="131"/>
      <c r="TEH14" s="131"/>
      <c r="TEI14" s="131"/>
      <c r="TEJ14" s="131"/>
      <c r="TEK14" s="131"/>
      <c r="TEL14" s="131"/>
      <c r="TEM14" s="131"/>
      <c r="TEN14" s="131"/>
      <c r="TEO14" s="131"/>
      <c r="TEP14" s="131"/>
      <c r="TEQ14" s="131"/>
      <c r="TER14" s="131"/>
      <c r="TES14" s="131"/>
      <c r="TET14" s="131"/>
      <c r="TEU14" s="131"/>
      <c r="TEV14" s="131"/>
      <c r="TEW14" s="131"/>
      <c r="TEX14" s="131"/>
      <c r="TEY14" s="131"/>
      <c r="TEZ14" s="131"/>
      <c r="TFA14" s="131"/>
      <c r="TFB14" s="131"/>
      <c r="TFC14" s="131"/>
      <c r="TFD14" s="131"/>
      <c r="TFE14" s="131"/>
      <c r="TFF14" s="131"/>
      <c r="TFG14" s="131"/>
      <c r="TFH14" s="131"/>
      <c r="TFI14" s="131"/>
      <c r="TFJ14" s="131"/>
      <c r="TFK14" s="131"/>
      <c r="TFL14" s="131"/>
      <c r="TFM14" s="131"/>
      <c r="TFN14" s="131"/>
      <c r="TFO14" s="131"/>
      <c r="TFP14" s="131"/>
      <c r="TFQ14" s="131"/>
      <c r="TFR14" s="131"/>
      <c r="TFS14" s="131"/>
      <c r="TFT14" s="131"/>
      <c r="TFU14" s="131"/>
      <c r="TFV14" s="131"/>
      <c r="TFW14" s="131"/>
      <c r="TFX14" s="131"/>
      <c r="TFY14" s="131"/>
      <c r="TFZ14" s="131"/>
      <c r="TGA14" s="131"/>
      <c r="TGB14" s="131"/>
      <c r="TGC14" s="131"/>
      <c r="TGD14" s="131"/>
      <c r="TGE14" s="131"/>
      <c r="TGF14" s="131"/>
      <c r="TGG14" s="131"/>
      <c r="TGH14" s="131"/>
      <c r="TGI14" s="131"/>
      <c r="TGJ14" s="131"/>
      <c r="TGK14" s="131"/>
      <c r="TGL14" s="131"/>
      <c r="TGM14" s="131"/>
      <c r="TGN14" s="131"/>
      <c r="TGO14" s="131"/>
      <c r="TGP14" s="131"/>
      <c r="TGQ14" s="131"/>
      <c r="TGR14" s="131"/>
      <c r="TGS14" s="131"/>
      <c r="TGT14" s="131"/>
      <c r="TGU14" s="131"/>
      <c r="TGV14" s="131"/>
      <c r="TGW14" s="131"/>
      <c r="TGX14" s="131"/>
      <c r="TGY14" s="131"/>
      <c r="TGZ14" s="131"/>
      <c r="THA14" s="131"/>
      <c r="THB14" s="131"/>
      <c r="THC14" s="131"/>
      <c r="THD14" s="131"/>
      <c r="THE14" s="131"/>
      <c r="THF14" s="131"/>
      <c r="THG14" s="131"/>
      <c r="THH14" s="131"/>
      <c r="THI14" s="131"/>
      <c r="THJ14" s="131"/>
      <c r="THK14" s="131"/>
      <c r="THL14" s="131"/>
      <c r="THM14" s="131"/>
      <c r="THN14" s="131"/>
      <c r="THO14" s="131"/>
      <c r="THP14" s="131"/>
      <c r="THQ14" s="131"/>
      <c r="THR14" s="131"/>
      <c r="THS14" s="131"/>
      <c r="THT14" s="131"/>
      <c r="THU14" s="131"/>
      <c r="THV14" s="131"/>
      <c r="THW14" s="131"/>
      <c r="THX14" s="131"/>
      <c r="THY14" s="131"/>
      <c r="THZ14" s="131"/>
      <c r="TIA14" s="131"/>
      <c r="TIB14" s="131"/>
      <c r="TIC14" s="131"/>
      <c r="TID14" s="131"/>
      <c r="TIE14" s="131"/>
      <c r="TIF14" s="131"/>
      <c r="TIG14" s="131"/>
      <c r="TIH14" s="131"/>
      <c r="TII14" s="131"/>
      <c r="TIJ14" s="131"/>
      <c r="TIK14" s="131"/>
      <c r="TIL14" s="131"/>
      <c r="TIM14" s="131"/>
      <c r="TIN14" s="131"/>
      <c r="TIO14" s="131"/>
      <c r="TIP14" s="131"/>
      <c r="TIQ14" s="131"/>
      <c r="TIR14" s="131"/>
      <c r="TIS14" s="131"/>
      <c r="TIT14" s="131"/>
      <c r="TIU14" s="131"/>
      <c r="TIV14" s="131"/>
      <c r="TIW14" s="131"/>
      <c r="TIX14" s="131"/>
      <c r="TIY14" s="131"/>
      <c r="TIZ14" s="131"/>
      <c r="TJA14" s="131"/>
      <c r="TJB14" s="131"/>
      <c r="TJC14" s="131"/>
      <c r="TJD14" s="131"/>
      <c r="TJE14" s="131"/>
      <c r="TJF14" s="131"/>
      <c r="TJG14" s="131"/>
      <c r="TJH14" s="131"/>
      <c r="TJI14" s="131"/>
      <c r="TJJ14" s="131"/>
      <c r="TJK14" s="131"/>
      <c r="TJL14" s="131"/>
      <c r="TJM14" s="131"/>
      <c r="TJN14" s="131"/>
      <c r="TJO14" s="131"/>
      <c r="TJP14" s="131"/>
      <c r="TJQ14" s="131"/>
      <c r="TJR14" s="131"/>
      <c r="TJS14" s="131"/>
      <c r="TJT14" s="131"/>
      <c r="TJU14" s="131"/>
      <c r="TJV14" s="131"/>
      <c r="TJW14" s="131"/>
      <c r="TJX14" s="131"/>
      <c r="TJY14" s="131"/>
      <c r="TJZ14" s="131"/>
      <c r="TKA14" s="131"/>
      <c r="TKB14" s="131"/>
      <c r="TKC14" s="131"/>
      <c r="TKD14" s="131"/>
      <c r="TKE14" s="131"/>
      <c r="TKF14" s="131"/>
      <c r="TKG14" s="131"/>
      <c r="TKH14" s="131"/>
      <c r="TKI14" s="131"/>
      <c r="TKJ14" s="131"/>
      <c r="TKK14" s="131"/>
      <c r="TKL14" s="131"/>
      <c r="TKM14" s="131"/>
      <c r="TKN14" s="131"/>
      <c r="TKO14" s="131"/>
      <c r="TKP14" s="131"/>
      <c r="TKQ14" s="131"/>
      <c r="TKR14" s="131"/>
      <c r="TKS14" s="131"/>
      <c r="TKT14" s="131"/>
      <c r="TKU14" s="131"/>
      <c r="TKV14" s="131"/>
      <c r="TKW14" s="131"/>
      <c r="TKX14" s="131"/>
      <c r="TKY14" s="131"/>
      <c r="TKZ14" s="131"/>
      <c r="TLA14" s="131"/>
      <c r="TLB14" s="131"/>
      <c r="TLC14" s="131"/>
      <c r="TLD14" s="131"/>
      <c r="TLE14" s="131"/>
      <c r="TLF14" s="131"/>
      <c r="TLG14" s="131"/>
      <c r="TLH14" s="131"/>
      <c r="TLI14" s="131"/>
      <c r="TLJ14" s="131"/>
      <c r="TLK14" s="131"/>
      <c r="TLL14" s="131"/>
      <c r="TLM14" s="131"/>
      <c r="TLN14" s="131"/>
      <c r="TLO14" s="131"/>
      <c r="TLP14" s="131"/>
      <c r="TLQ14" s="131"/>
      <c r="TLR14" s="131"/>
      <c r="TLS14" s="131"/>
      <c r="TLT14" s="131"/>
      <c r="TLU14" s="131"/>
      <c r="TLV14" s="131"/>
      <c r="TLW14" s="131"/>
      <c r="TLX14" s="131"/>
      <c r="TLY14" s="131"/>
      <c r="TLZ14" s="131"/>
      <c r="TMA14" s="131"/>
      <c r="TMB14" s="131"/>
      <c r="TMC14" s="131"/>
      <c r="TMD14" s="131"/>
      <c r="TME14" s="131"/>
      <c r="TMF14" s="131"/>
      <c r="TMG14" s="131"/>
      <c r="TMH14" s="131"/>
      <c r="TMI14" s="131"/>
      <c r="TMJ14" s="131"/>
      <c r="TMK14" s="131"/>
      <c r="TML14" s="131"/>
      <c r="TMM14" s="131"/>
      <c r="TMN14" s="131"/>
      <c r="TMO14" s="131"/>
      <c r="TMP14" s="131"/>
      <c r="TMQ14" s="131"/>
      <c r="TMR14" s="131"/>
      <c r="TMS14" s="131"/>
      <c r="TMT14" s="131"/>
      <c r="TMU14" s="131"/>
      <c r="TMV14" s="131"/>
      <c r="TMW14" s="131"/>
      <c r="TMX14" s="131"/>
      <c r="TMY14" s="131"/>
      <c r="TMZ14" s="131"/>
      <c r="TNA14" s="131"/>
      <c r="TNB14" s="131"/>
      <c r="TNC14" s="131"/>
      <c r="TND14" s="131"/>
      <c r="TNE14" s="131"/>
      <c r="TNF14" s="131"/>
      <c r="TNG14" s="131"/>
      <c r="TNH14" s="131"/>
      <c r="TNI14" s="131"/>
      <c r="TNJ14" s="131"/>
      <c r="TNK14" s="131"/>
      <c r="TNL14" s="131"/>
      <c r="TNM14" s="131"/>
      <c r="TNN14" s="131"/>
      <c r="TNO14" s="131"/>
      <c r="TNP14" s="131"/>
      <c r="TNQ14" s="131"/>
      <c r="TNR14" s="131"/>
      <c r="TNS14" s="131"/>
      <c r="TNT14" s="131"/>
      <c r="TNU14" s="131"/>
      <c r="TNV14" s="131"/>
      <c r="TNW14" s="131"/>
      <c r="TNX14" s="131"/>
      <c r="TNY14" s="131"/>
      <c r="TNZ14" s="131"/>
      <c r="TOA14" s="131"/>
      <c r="TOB14" s="131"/>
      <c r="TOC14" s="131"/>
      <c r="TOD14" s="131"/>
      <c r="TOE14" s="131"/>
      <c r="TOF14" s="131"/>
      <c r="TOG14" s="131"/>
      <c r="TOH14" s="131"/>
      <c r="TOI14" s="131"/>
      <c r="TOJ14" s="131"/>
      <c r="TOK14" s="131"/>
      <c r="TOL14" s="131"/>
      <c r="TOM14" s="131"/>
      <c r="TON14" s="131"/>
      <c r="TOO14" s="131"/>
      <c r="TOP14" s="131"/>
      <c r="TOQ14" s="131"/>
      <c r="TOR14" s="131"/>
      <c r="TOS14" s="131"/>
      <c r="TOT14" s="131"/>
      <c r="TOU14" s="131"/>
      <c r="TOV14" s="131"/>
      <c r="TOW14" s="131"/>
      <c r="TOX14" s="131"/>
      <c r="TOY14" s="131"/>
      <c r="TOZ14" s="131"/>
      <c r="TPA14" s="131"/>
      <c r="TPB14" s="131"/>
      <c r="TPC14" s="131"/>
      <c r="TPD14" s="131"/>
      <c r="TPE14" s="131"/>
      <c r="TPF14" s="131"/>
      <c r="TPG14" s="131"/>
      <c r="TPH14" s="131"/>
      <c r="TPI14" s="131"/>
      <c r="TPJ14" s="131"/>
      <c r="TPK14" s="131"/>
      <c r="TPL14" s="131"/>
      <c r="TPM14" s="131"/>
      <c r="TPN14" s="131"/>
      <c r="TPO14" s="131"/>
      <c r="TPP14" s="131"/>
      <c r="TPQ14" s="131"/>
      <c r="TPR14" s="131"/>
      <c r="TPS14" s="131"/>
      <c r="TPT14" s="131"/>
      <c r="TPU14" s="131"/>
      <c r="TPV14" s="131"/>
      <c r="TPW14" s="131"/>
      <c r="TPX14" s="131"/>
      <c r="TPY14" s="131"/>
      <c r="TPZ14" s="131"/>
      <c r="TQA14" s="131"/>
      <c r="TQB14" s="131"/>
      <c r="TQC14" s="131"/>
      <c r="TQD14" s="131"/>
      <c r="TQE14" s="131"/>
      <c r="TQF14" s="131"/>
      <c r="TQG14" s="131"/>
      <c r="TQH14" s="131"/>
      <c r="TQI14" s="131"/>
      <c r="TQJ14" s="131"/>
      <c r="TQK14" s="131"/>
      <c r="TQL14" s="131"/>
      <c r="TQM14" s="131"/>
      <c r="TQN14" s="131"/>
      <c r="TQO14" s="131"/>
      <c r="TQP14" s="131"/>
      <c r="TQQ14" s="131"/>
      <c r="TQR14" s="131"/>
      <c r="TQS14" s="131"/>
      <c r="TQT14" s="131"/>
      <c r="TQU14" s="131"/>
      <c r="TQV14" s="131"/>
      <c r="TQW14" s="131"/>
      <c r="TQX14" s="131"/>
      <c r="TQY14" s="131"/>
      <c r="TQZ14" s="131"/>
      <c r="TRA14" s="131"/>
      <c r="TRB14" s="131"/>
      <c r="TRC14" s="131"/>
      <c r="TRD14" s="131"/>
      <c r="TRE14" s="131"/>
      <c r="TRF14" s="131"/>
      <c r="TRG14" s="131"/>
      <c r="TRH14" s="131"/>
      <c r="TRI14" s="131"/>
      <c r="TRJ14" s="131"/>
      <c r="TRK14" s="131"/>
      <c r="TRL14" s="131"/>
      <c r="TRM14" s="131"/>
      <c r="TRN14" s="131"/>
      <c r="TRO14" s="131"/>
      <c r="TRP14" s="131"/>
      <c r="TRQ14" s="131"/>
      <c r="TRR14" s="131"/>
      <c r="TRS14" s="131"/>
      <c r="TRT14" s="131"/>
      <c r="TRU14" s="131"/>
      <c r="TRV14" s="131"/>
      <c r="TRW14" s="131"/>
      <c r="TRX14" s="131"/>
      <c r="TRY14" s="131"/>
      <c r="TRZ14" s="131"/>
      <c r="TSA14" s="131"/>
      <c r="TSB14" s="131"/>
      <c r="TSC14" s="131"/>
      <c r="TSD14" s="131"/>
      <c r="TSE14" s="131"/>
      <c r="TSF14" s="131"/>
      <c r="TSG14" s="131"/>
      <c r="TSH14" s="131"/>
      <c r="TSI14" s="131"/>
      <c r="TSJ14" s="131"/>
      <c r="TSK14" s="131"/>
      <c r="TSL14" s="131"/>
      <c r="TSM14" s="131"/>
      <c r="TSN14" s="131"/>
      <c r="TSO14" s="131"/>
      <c r="TSP14" s="131"/>
      <c r="TSQ14" s="131"/>
      <c r="TSR14" s="131"/>
      <c r="TSS14" s="131"/>
      <c r="TST14" s="131"/>
      <c r="TSU14" s="131"/>
      <c r="TSV14" s="131"/>
      <c r="TSW14" s="131"/>
      <c r="TSX14" s="131"/>
      <c r="TSY14" s="131"/>
      <c r="TSZ14" s="131"/>
      <c r="TTA14" s="131"/>
      <c r="TTB14" s="131"/>
      <c r="TTC14" s="131"/>
      <c r="TTD14" s="131"/>
      <c r="TTE14" s="131"/>
      <c r="TTF14" s="131"/>
      <c r="TTG14" s="131"/>
      <c r="TTH14" s="131"/>
      <c r="TTI14" s="131"/>
      <c r="TTJ14" s="131"/>
      <c r="TTK14" s="131"/>
      <c r="TTL14" s="131"/>
      <c r="TTM14" s="131"/>
      <c r="TTN14" s="131"/>
      <c r="TTO14" s="131"/>
      <c r="TTP14" s="131"/>
      <c r="TTQ14" s="131"/>
      <c r="TTR14" s="131"/>
      <c r="TTS14" s="131"/>
      <c r="TTT14" s="131"/>
      <c r="TTU14" s="131"/>
      <c r="TTV14" s="131"/>
      <c r="TTW14" s="131"/>
      <c r="TTX14" s="131"/>
      <c r="TTY14" s="131"/>
      <c r="TTZ14" s="131"/>
      <c r="TUA14" s="131"/>
      <c r="TUB14" s="131"/>
      <c r="TUC14" s="131"/>
      <c r="TUD14" s="131"/>
      <c r="TUE14" s="131"/>
      <c r="TUF14" s="131"/>
      <c r="TUG14" s="131"/>
      <c r="TUH14" s="131"/>
      <c r="TUI14" s="131"/>
      <c r="TUJ14" s="131"/>
      <c r="TUK14" s="131"/>
      <c r="TUL14" s="131"/>
      <c r="TUM14" s="131"/>
      <c r="TUN14" s="131"/>
      <c r="TUO14" s="131"/>
      <c r="TUP14" s="131"/>
      <c r="TUQ14" s="131"/>
      <c r="TUR14" s="131"/>
      <c r="TUS14" s="131"/>
      <c r="TUT14" s="131"/>
      <c r="TUU14" s="131"/>
      <c r="TUV14" s="131"/>
      <c r="TUW14" s="131"/>
      <c r="TUX14" s="131"/>
      <c r="TUY14" s="131"/>
      <c r="TUZ14" s="131"/>
      <c r="TVA14" s="131"/>
      <c r="TVB14" s="131"/>
      <c r="TVC14" s="131"/>
      <c r="TVD14" s="131"/>
      <c r="TVE14" s="131"/>
      <c r="TVF14" s="131"/>
      <c r="TVG14" s="131"/>
      <c r="TVH14" s="131"/>
      <c r="TVI14" s="131"/>
      <c r="TVJ14" s="131"/>
      <c r="TVK14" s="131"/>
      <c r="TVL14" s="131"/>
      <c r="TVM14" s="131"/>
      <c r="TVN14" s="131"/>
      <c r="TVO14" s="131"/>
      <c r="TVP14" s="131"/>
      <c r="TVQ14" s="131"/>
      <c r="TVR14" s="131"/>
      <c r="TVS14" s="131"/>
      <c r="TVT14" s="131"/>
      <c r="TVU14" s="131"/>
      <c r="TVV14" s="131"/>
      <c r="TVW14" s="131"/>
      <c r="TVX14" s="131"/>
      <c r="TVY14" s="131"/>
      <c r="TVZ14" s="131"/>
      <c r="TWA14" s="131"/>
      <c r="TWB14" s="131"/>
      <c r="TWC14" s="131"/>
      <c r="TWD14" s="131"/>
      <c r="TWE14" s="131"/>
      <c r="TWF14" s="131"/>
      <c r="TWG14" s="131"/>
      <c r="TWH14" s="131"/>
      <c r="TWI14" s="131"/>
      <c r="TWJ14" s="131"/>
      <c r="TWK14" s="131"/>
      <c r="TWL14" s="131"/>
      <c r="TWM14" s="131"/>
      <c r="TWN14" s="131"/>
      <c r="TWO14" s="131"/>
      <c r="TWP14" s="131"/>
      <c r="TWQ14" s="131"/>
      <c r="TWR14" s="131"/>
      <c r="TWS14" s="131"/>
      <c r="TWT14" s="131"/>
      <c r="TWU14" s="131"/>
      <c r="TWV14" s="131"/>
      <c r="TWW14" s="131"/>
      <c r="TWX14" s="131"/>
      <c r="TWY14" s="131"/>
      <c r="TWZ14" s="131"/>
      <c r="TXA14" s="131"/>
      <c r="TXB14" s="131"/>
      <c r="TXC14" s="131"/>
      <c r="TXD14" s="131"/>
      <c r="TXE14" s="131"/>
      <c r="TXF14" s="131"/>
      <c r="TXG14" s="131"/>
      <c r="TXH14" s="131"/>
      <c r="TXI14" s="131"/>
      <c r="TXJ14" s="131"/>
      <c r="TXK14" s="131"/>
      <c r="TXL14" s="131"/>
      <c r="TXM14" s="131"/>
      <c r="TXN14" s="131"/>
      <c r="TXO14" s="131"/>
      <c r="TXP14" s="131"/>
      <c r="TXQ14" s="131"/>
      <c r="TXR14" s="131"/>
      <c r="TXS14" s="131"/>
      <c r="TXT14" s="131"/>
      <c r="TXU14" s="131"/>
      <c r="TXV14" s="131"/>
      <c r="TXW14" s="131"/>
      <c r="TXX14" s="131"/>
      <c r="TXY14" s="131"/>
      <c r="TXZ14" s="131"/>
      <c r="TYA14" s="131"/>
      <c r="TYB14" s="131"/>
      <c r="TYC14" s="131"/>
      <c r="TYD14" s="131"/>
      <c r="TYE14" s="131"/>
      <c r="TYF14" s="131"/>
      <c r="TYG14" s="131"/>
      <c r="TYH14" s="131"/>
      <c r="TYI14" s="131"/>
      <c r="TYJ14" s="131"/>
      <c r="TYK14" s="131"/>
      <c r="TYL14" s="131"/>
      <c r="TYM14" s="131"/>
      <c r="TYN14" s="131"/>
      <c r="TYO14" s="131"/>
      <c r="TYP14" s="131"/>
      <c r="TYQ14" s="131"/>
      <c r="TYR14" s="131"/>
      <c r="TYS14" s="131"/>
      <c r="TYT14" s="131"/>
      <c r="TYU14" s="131"/>
      <c r="TYV14" s="131"/>
      <c r="TYW14" s="131"/>
      <c r="TYX14" s="131"/>
      <c r="TYY14" s="131"/>
      <c r="TYZ14" s="131"/>
      <c r="TZA14" s="131"/>
      <c r="TZB14" s="131"/>
      <c r="TZC14" s="131"/>
      <c r="TZD14" s="131"/>
      <c r="TZE14" s="131"/>
      <c r="TZF14" s="131"/>
      <c r="TZG14" s="131"/>
      <c r="TZH14" s="131"/>
      <c r="TZI14" s="131"/>
      <c r="TZJ14" s="131"/>
      <c r="TZK14" s="131"/>
      <c r="TZL14" s="131"/>
      <c r="TZM14" s="131"/>
      <c r="TZN14" s="131"/>
      <c r="TZO14" s="131"/>
      <c r="TZP14" s="131"/>
      <c r="TZQ14" s="131"/>
      <c r="TZR14" s="131"/>
      <c r="TZS14" s="131"/>
      <c r="TZT14" s="131"/>
      <c r="TZU14" s="131"/>
      <c r="TZV14" s="131"/>
      <c r="TZW14" s="131"/>
      <c r="TZX14" s="131"/>
      <c r="TZY14" s="131"/>
      <c r="TZZ14" s="131"/>
      <c r="UAA14" s="131"/>
      <c r="UAB14" s="131"/>
      <c r="UAC14" s="131"/>
      <c r="UAD14" s="131"/>
      <c r="UAE14" s="131"/>
      <c r="UAF14" s="131"/>
      <c r="UAG14" s="131"/>
      <c r="UAH14" s="131"/>
      <c r="UAI14" s="131"/>
      <c r="UAJ14" s="131"/>
      <c r="UAK14" s="131"/>
      <c r="UAL14" s="131"/>
      <c r="UAM14" s="131"/>
      <c r="UAN14" s="131"/>
      <c r="UAO14" s="131"/>
      <c r="UAP14" s="131"/>
      <c r="UAQ14" s="131"/>
      <c r="UAR14" s="131"/>
      <c r="UAS14" s="131"/>
      <c r="UAT14" s="131"/>
      <c r="UAU14" s="131"/>
      <c r="UAV14" s="131"/>
      <c r="UAW14" s="131"/>
      <c r="UAX14" s="131"/>
      <c r="UAY14" s="131"/>
      <c r="UAZ14" s="131"/>
      <c r="UBA14" s="131"/>
      <c r="UBB14" s="131"/>
      <c r="UBC14" s="131"/>
      <c r="UBD14" s="131"/>
      <c r="UBE14" s="131"/>
      <c r="UBF14" s="131"/>
      <c r="UBG14" s="131"/>
      <c r="UBH14" s="131"/>
      <c r="UBI14" s="131"/>
      <c r="UBJ14" s="131"/>
      <c r="UBK14" s="131"/>
      <c r="UBL14" s="131"/>
      <c r="UBM14" s="131"/>
      <c r="UBN14" s="131"/>
      <c r="UBO14" s="131"/>
      <c r="UBP14" s="131"/>
      <c r="UBQ14" s="131"/>
      <c r="UBR14" s="131"/>
      <c r="UBS14" s="131"/>
      <c r="UBT14" s="131"/>
      <c r="UBU14" s="131"/>
      <c r="UBV14" s="131"/>
      <c r="UBW14" s="131"/>
      <c r="UBX14" s="131"/>
      <c r="UBY14" s="131"/>
      <c r="UBZ14" s="131"/>
      <c r="UCA14" s="131"/>
      <c r="UCB14" s="131"/>
      <c r="UCC14" s="131"/>
      <c r="UCD14" s="131"/>
      <c r="UCE14" s="131"/>
      <c r="UCF14" s="131"/>
      <c r="UCG14" s="131"/>
      <c r="UCH14" s="131"/>
      <c r="UCI14" s="131"/>
      <c r="UCJ14" s="131"/>
      <c r="UCK14" s="131"/>
      <c r="UCL14" s="131"/>
      <c r="UCM14" s="131"/>
      <c r="UCN14" s="131"/>
      <c r="UCO14" s="131"/>
      <c r="UCP14" s="131"/>
      <c r="UCQ14" s="131"/>
      <c r="UCR14" s="131"/>
      <c r="UCS14" s="131"/>
      <c r="UCT14" s="131"/>
      <c r="UCU14" s="131"/>
      <c r="UCV14" s="131"/>
      <c r="UCW14" s="131"/>
      <c r="UCX14" s="131"/>
      <c r="UCY14" s="131"/>
      <c r="UCZ14" s="131"/>
      <c r="UDA14" s="131"/>
      <c r="UDB14" s="131"/>
      <c r="UDC14" s="131"/>
      <c r="UDD14" s="131"/>
      <c r="UDE14" s="131"/>
      <c r="UDF14" s="131"/>
      <c r="UDG14" s="131"/>
      <c r="UDH14" s="131"/>
      <c r="UDI14" s="131"/>
      <c r="UDJ14" s="131"/>
      <c r="UDK14" s="131"/>
      <c r="UDL14" s="131"/>
      <c r="UDM14" s="131"/>
      <c r="UDN14" s="131"/>
      <c r="UDO14" s="131"/>
      <c r="UDP14" s="131"/>
      <c r="UDQ14" s="131"/>
      <c r="UDR14" s="131"/>
      <c r="UDS14" s="131"/>
      <c r="UDT14" s="131"/>
      <c r="UDU14" s="131"/>
      <c r="UDV14" s="131"/>
      <c r="UDW14" s="131"/>
      <c r="UDX14" s="131"/>
      <c r="UDY14" s="131"/>
      <c r="UDZ14" s="131"/>
      <c r="UEA14" s="131"/>
      <c r="UEB14" s="131"/>
      <c r="UEC14" s="131"/>
      <c r="UED14" s="131"/>
      <c r="UEE14" s="131"/>
      <c r="UEF14" s="131"/>
      <c r="UEG14" s="131"/>
      <c r="UEH14" s="131"/>
      <c r="UEI14" s="131"/>
      <c r="UEJ14" s="131"/>
      <c r="UEK14" s="131"/>
      <c r="UEL14" s="131"/>
      <c r="UEM14" s="131"/>
      <c r="UEN14" s="131"/>
      <c r="UEO14" s="131"/>
      <c r="UEP14" s="131"/>
      <c r="UEQ14" s="131"/>
      <c r="UER14" s="131"/>
      <c r="UES14" s="131"/>
      <c r="UET14" s="131"/>
      <c r="UEU14" s="131"/>
      <c r="UEV14" s="131"/>
      <c r="UEW14" s="131"/>
      <c r="UEX14" s="131"/>
      <c r="UEY14" s="131"/>
      <c r="UEZ14" s="131"/>
      <c r="UFA14" s="131"/>
      <c r="UFB14" s="131"/>
      <c r="UFC14" s="131"/>
      <c r="UFD14" s="131"/>
      <c r="UFE14" s="131"/>
      <c r="UFF14" s="131"/>
      <c r="UFG14" s="131"/>
      <c r="UFH14" s="131"/>
      <c r="UFI14" s="131"/>
      <c r="UFJ14" s="131"/>
      <c r="UFK14" s="131"/>
      <c r="UFL14" s="131"/>
      <c r="UFM14" s="131"/>
      <c r="UFN14" s="131"/>
      <c r="UFO14" s="131"/>
      <c r="UFP14" s="131"/>
      <c r="UFQ14" s="131"/>
      <c r="UFR14" s="131"/>
      <c r="UFS14" s="131"/>
      <c r="UFT14" s="131"/>
      <c r="UFU14" s="131"/>
      <c r="UFV14" s="131"/>
      <c r="UFW14" s="131"/>
      <c r="UFX14" s="131"/>
      <c r="UFY14" s="131"/>
      <c r="UFZ14" s="131"/>
      <c r="UGA14" s="131"/>
      <c r="UGB14" s="131"/>
      <c r="UGC14" s="131"/>
      <c r="UGD14" s="131"/>
      <c r="UGE14" s="131"/>
      <c r="UGF14" s="131"/>
      <c r="UGG14" s="131"/>
      <c r="UGH14" s="131"/>
      <c r="UGI14" s="131"/>
      <c r="UGJ14" s="131"/>
      <c r="UGK14" s="131"/>
      <c r="UGL14" s="131"/>
      <c r="UGM14" s="131"/>
      <c r="UGN14" s="131"/>
      <c r="UGO14" s="131"/>
      <c r="UGP14" s="131"/>
      <c r="UGQ14" s="131"/>
      <c r="UGR14" s="131"/>
      <c r="UGS14" s="131"/>
      <c r="UGT14" s="131"/>
      <c r="UGU14" s="131"/>
      <c r="UGV14" s="131"/>
      <c r="UGW14" s="131"/>
      <c r="UGX14" s="131"/>
      <c r="UGY14" s="131"/>
      <c r="UGZ14" s="131"/>
      <c r="UHA14" s="131"/>
      <c r="UHB14" s="131"/>
      <c r="UHC14" s="131"/>
      <c r="UHD14" s="131"/>
      <c r="UHE14" s="131"/>
      <c r="UHF14" s="131"/>
      <c r="UHG14" s="131"/>
      <c r="UHH14" s="131"/>
      <c r="UHI14" s="131"/>
      <c r="UHJ14" s="131"/>
      <c r="UHK14" s="131"/>
      <c r="UHL14" s="131"/>
      <c r="UHM14" s="131"/>
      <c r="UHN14" s="131"/>
      <c r="UHO14" s="131"/>
      <c r="UHP14" s="131"/>
      <c r="UHQ14" s="131"/>
      <c r="UHR14" s="131"/>
      <c r="UHS14" s="131"/>
      <c r="UHT14" s="131"/>
      <c r="UHU14" s="131"/>
      <c r="UHV14" s="131"/>
      <c r="UHW14" s="131"/>
      <c r="UHX14" s="131"/>
      <c r="UHY14" s="131"/>
      <c r="UHZ14" s="131"/>
      <c r="UIA14" s="131"/>
      <c r="UIB14" s="131"/>
      <c r="UIC14" s="131"/>
      <c r="UID14" s="131"/>
      <c r="UIE14" s="131"/>
      <c r="UIF14" s="131"/>
      <c r="UIG14" s="131"/>
      <c r="UIH14" s="131"/>
      <c r="UII14" s="131"/>
      <c r="UIJ14" s="131"/>
      <c r="UIK14" s="131"/>
      <c r="UIL14" s="131"/>
      <c r="UIM14" s="131"/>
      <c r="UIN14" s="131"/>
      <c r="UIO14" s="131"/>
      <c r="UIP14" s="131"/>
      <c r="UIQ14" s="131"/>
      <c r="UIR14" s="131"/>
      <c r="UIS14" s="131"/>
      <c r="UIT14" s="131"/>
      <c r="UIU14" s="131"/>
      <c r="UIV14" s="131"/>
      <c r="UIW14" s="131"/>
      <c r="UIX14" s="131"/>
      <c r="UIY14" s="131"/>
      <c r="UIZ14" s="131"/>
      <c r="UJA14" s="131"/>
      <c r="UJB14" s="131"/>
      <c r="UJC14" s="131"/>
      <c r="UJD14" s="131"/>
      <c r="UJE14" s="131"/>
      <c r="UJF14" s="131"/>
      <c r="UJG14" s="131"/>
      <c r="UJH14" s="131"/>
      <c r="UJI14" s="131"/>
      <c r="UJJ14" s="131"/>
      <c r="UJK14" s="131"/>
      <c r="UJL14" s="131"/>
      <c r="UJM14" s="131"/>
      <c r="UJN14" s="131"/>
      <c r="UJO14" s="131"/>
      <c r="UJP14" s="131"/>
      <c r="UJQ14" s="131"/>
      <c r="UJR14" s="131"/>
      <c r="UJS14" s="131"/>
      <c r="UJT14" s="131"/>
      <c r="UJU14" s="131"/>
      <c r="UJV14" s="131"/>
      <c r="UJW14" s="131"/>
      <c r="UJX14" s="131"/>
      <c r="UJY14" s="131"/>
      <c r="UJZ14" s="131"/>
      <c r="UKA14" s="131"/>
      <c r="UKB14" s="131"/>
      <c r="UKC14" s="131"/>
      <c r="UKD14" s="131"/>
      <c r="UKE14" s="131"/>
      <c r="UKF14" s="131"/>
      <c r="UKG14" s="131"/>
      <c r="UKH14" s="131"/>
      <c r="UKI14" s="131"/>
      <c r="UKJ14" s="131"/>
      <c r="UKK14" s="131"/>
      <c r="UKL14" s="131"/>
      <c r="UKM14" s="131"/>
      <c r="UKN14" s="131"/>
      <c r="UKO14" s="131"/>
      <c r="UKP14" s="131"/>
      <c r="UKQ14" s="131"/>
      <c r="UKR14" s="131"/>
      <c r="UKS14" s="131"/>
      <c r="UKT14" s="131"/>
      <c r="UKU14" s="131"/>
      <c r="UKV14" s="131"/>
      <c r="UKW14" s="131"/>
      <c r="UKX14" s="131"/>
      <c r="UKY14" s="131"/>
      <c r="UKZ14" s="131"/>
      <c r="ULA14" s="131"/>
      <c r="ULB14" s="131"/>
      <c r="ULC14" s="131"/>
      <c r="ULD14" s="131"/>
      <c r="ULE14" s="131"/>
      <c r="ULF14" s="131"/>
      <c r="ULG14" s="131"/>
      <c r="ULH14" s="131"/>
      <c r="ULI14" s="131"/>
      <c r="ULJ14" s="131"/>
      <c r="ULK14" s="131"/>
      <c r="ULL14" s="131"/>
      <c r="ULM14" s="131"/>
      <c r="ULN14" s="131"/>
      <c r="ULO14" s="131"/>
      <c r="ULP14" s="131"/>
      <c r="ULQ14" s="131"/>
      <c r="ULR14" s="131"/>
      <c r="ULS14" s="131"/>
      <c r="ULT14" s="131"/>
      <c r="ULU14" s="131"/>
      <c r="ULV14" s="131"/>
      <c r="ULW14" s="131"/>
      <c r="ULX14" s="131"/>
      <c r="ULY14" s="131"/>
      <c r="ULZ14" s="131"/>
      <c r="UMA14" s="131"/>
      <c r="UMB14" s="131"/>
      <c r="UMC14" s="131"/>
      <c r="UMD14" s="131"/>
      <c r="UME14" s="131"/>
      <c r="UMF14" s="131"/>
      <c r="UMG14" s="131"/>
      <c r="UMH14" s="131"/>
      <c r="UMI14" s="131"/>
      <c r="UMJ14" s="131"/>
      <c r="UMK14" s="131"/>
      <c r="UML14" s="131"/>
      <c r="UMM14" s="131"/>
      <c r="UMN14" s="131"/>
      <c r="UMO14" s="131"/>
      <c r="UMP14" s="131"/>
      <c r="UMQ14" s="131"/>
      <c r="UMR14" s="131"/>
      <c r="UMS14" s="131"/>
      <c r="UMT14" s="131"/>
      <c r="UMU14" s="131"/>
      <c r="UMV14" s="131"/>
      <c r="UMW14" s="131"/>
      <c r="UMX14" s="131"/>
      <c r="UMY14" s="131"/>
      <c r="UMZ14" s="131"/>
      <c r="UNA14" s="131"/>
      <c r="UNB14" s="131"/>
      <c r="UNC14" s="131"/>
      <c r="UND14" s="131"/>
      <c r="UNE14" s="131"/>
      <c r="UNF14" s="131"/>
      <c r="UNG14" s="131"/>
      <c r="UNH14" s="131"/>
      <c r="UNI14" s="131"/>
      <c r="UNJ14" s="131"/>
      <c r="UNK14" s="131"/>
      <c r="UNL14" s="131"/>
      <c r="UNM14" s="131"/>
      <c r="UNN14" s="131"/>
      <c r="UNO14" s="131"/>
      <c r="UNP14" s="131"/>
      <c r="UNQ14" s="131"/>
      <c r="UNR14" s="131"/>
      <c r="UNS14" s="131"/>
      <c r="UNT14" s="131"/>
      <c r="UNU14" s="131"/>
      <c r="UNV14" s="131"/>
      <c r="UNW14" s="131"/>
      <c r="UNX14" s="131"/>
      <c r="UNY14" s="131"/>
      <c r="UNZ14" s="131"/>
      <c r="UOA14" s="131"/>
      <c r="UOB14" s="131"/>
      <c r="UOC14" s="131"/>
      <c r="UOD14" s="131"/>
      <c r="UOE14" s="131"/>
      <c r="UOF14" s="131"/>
      <c r="UOG14" s="131"/>
      <c r="UOH14" s="131"/>
      <c r="UOI14" s="131"/>
      <c r="UOJ14" s="131"/>
      <c r="UOK14" s="131"/>
      <c r="UOL14" s="131"/>
      <c r="UOM14" s="131"/>
      <c r="UON14" s="131"/>
      <c r="UOO14" s="131"/>
      <c r="UOP14" s="131"/>
      <c r="UOQ14" s="131"/>
      <c r="UOR14" s="131"/>
      <c r="UOS14" s="131"/>
      <c r="UOT14" s="131"/>
      <c r="UOU14" s="131"/>
      <c r="UOV14" s="131"/>
      <c r="UOW14" s="131"/>
      <c r="UOX14" s="131"/>
      <c r="UOY14" s="131"/>
      <c r="UOZ14" s="131"/>
      <c r="UPA14" s="131"/>
      <c r="UPB14" s="131"/>
      <c r="UPC14" s="131"/>
      <c r="UPD14" s="131"/>
      <c r="UPE14" s="131"/>
      <c r="UPF14" s="131"/>
      <c r="UPG14" s="131"/>
      <c r="UPH14" s="131"/>
      <c r="UPI14" s="131"/>
      <c r="UPJ14" s="131"/>
      <c r="UPK14" s="131"/>
      <c r="UPL14" s="131"/>
      <c r="UPM14" s="131"/>
      <c r="UPN14" s="131"/>
      <c r="UPO14" s="131"/>
      <c r="UPP14" s="131"/>
      <c r="UPQ14" s="131"/>
      <c r="UPR14" s="131"/>
      <c r="UPS14" s="131"/>
      <c r="UPT14" s="131"/>
      <c r="UPU14" s="131"/>
      <c r="UPV14" s="131"/>
      <c r="UPW14" s="131"/>
      <c r="UPX14" s="131"/>
      <c r="UPY14" s="131"/>
      <c r="UPZ14" s="131"/>
      <c r="UQA14" s="131"/>
      <c r="UQB14" s="131"/>
      <c r="UQC14" s="131"/>
      <c r="UQD14" s="131"/>
      <c r="UQE14" s="131"/>
      <c r="UQF14" s="131"/>
      <c r="UQG14" s="131"/>
      <c r="UQH14" s="131"/>
      <c r="UQI14" s="131"/>
      <c r="UQJ14" s="131"/>
      <c r="UQK14" s="131"/>
      <c r="UQL14" s="131"/>
      <c r="UQM14" s="131"/>
      <c r="UQN14" s="131"/>
      <c r="UQO14" s="131"/>
      <c r="UQP14" s="131"/>
      <c r="UQQ14" s="131"/>
      <c r="UQR14" s="131"/>
      <c r="UQS14" s="131"/>
      <c r="UQT14" s="131"/>
      <c r="UQU14" s="131"/>
      <c r="UQV14" s="131"/>
      <c r="UQW14" s="131"/>
      <c r="UQX14" s="131"/>
      <c r="UQY14" s="131"/>
      <c r="UQZ14" s="131"/>
      <c r="URA14" s="131"/>
      <c r="URB14" s="131"/>
      <c r="URC14" s="131"/>
      <c r="URD14" s="131"/>
      <c r="URE14" s="131"/>
      <c r="URF14" s="131"/>
      <c r="URG14" s="131"/>
      <c r="URH14" s="131"/>
      <c r="URI14" s="131"/>
      <c r="URJ14" s="131"/>
      <c r="URK14" s="131"/>
      <c r="URL14" s="131"/>
      <c r="URM14" s="131"/>
      <c r="URN14" s="131"/>
      <c r="URO14" s="131"/>
      <c r="URP14" s="131"/>
      <c r="URQ14" s="131"/>
      <c r="URR14" s="131"/>
      <c r="URS14" s="131"/>
      <c r="URT14" s="131"/>
      <c r="URU14" s="131"/>
      <c r="URV14" s="131"/>
      <c r="URW14" s="131"/>
      <c r="URX14" s="131"/>
      <c r="URY14" s="131"/>
      <c r="URZ14" s="131"/>
      <c r="USA14" s="131"/>
      <c r="USB14" s="131"/>
      <c r="USC14" s="131"/>
      <c r="USD14" s="131"/>
      <c r="USE14" s="131"/>
      <c r="USF14" s="131"/>
      <c r="USG14" s="131"/>
      <c r="USH14" s="131"/>
      <c r="USI14" s="131"/>
      <c r="USJ14" s="131"/>
      <c r="USK14" s="131"/>
      <c r="USL14" s="131"/>
      <c r="USM14" s="131"/>
      <c r="USN14" s="131"/>
      <c r="USO14" s="131"/>
      <c r="USP14" s="131"/>
      <c r="USQ14" s="131"/>
      <c r="USR14" s="131"/>
      <c r="USS14" s="131"/>
      <c r="UST14" s="131"/>
      <c r="USU14" s="131"/>
      <c r="USV14" s="131"/>
      <c r="USW14" s="131"/>
      <c r="USX14" s="131"/>
      <c r="USY14" s="131"/>
      <c r="USZ14" s="131"/>
      <c r="UTA14" s="131"/>
      <c r="UTB14" s="131"/>
      <c r="UTC14" s="131"/>
      <c r="UTD14" s="131"/>
      <c r="UTE14" s="131"/>
      <c r="UTF14" s="131"/>
      <c r="UTG14" s="131"/>
      <c r="UTH14" s="131"/>
      <c r="UTI14" s="131"/>
      <c r="UTJ14" s="131"/>
      <c r="UTK14" s="131"/>
      <c r="UTL14" s="131"/>
      <c r="UTM14" s="131"/>
      <c r="UTN14" s="131"/>
      <c r="UTO14" s="131"/>
      <c r="UTP14" s="131"/>
      <c r="UTQ14" s="131"/>
      <c r="UTR14" s="131"/>
      <c r="UTS14" s="131"/>
      <c r="UTT14" s="131"/>
      <c r="UTU14" s="131"/>
      <c r="UTV14" s="131"/>
      <c r="UTW14" s="131"/>
      <c r="UTX14" s="131"/>
      <c r="UTY14" s="131"/>
      <c r="UTZ14" s="131"/>
      <c r="UUA14" s="131"/>
      <c r="UUB14" s="131"/>
      <c r="UUC14" s="131"/>
      <c r="UUD14" s="131"/>
      <c r="UUE14" s="131"/>
      <c r="UUF14" s="131"/>
      <c r="UUG14" s="131"/>
      <c r="UUH14" s="131"/>
      <c r="UUI14" s="131"/>
      <c r="UUJ14" s="131"/>
      <c r="UUK14" s="131"/>
      <c r="UUL14" s="131"/>
      <c r="UUM14" s="131"/>
      <c r="UUN14" s="131"/>
      <c r="UUO14" s="131"/>
      <c r="UUP14" s="131"/>
      <c r="UUQ14" s="131"/>
      <c r="UUR14" s="131"/>
      <c r="UUS14" s="131"/>
      <c r="UUT14" s="131"/>
      <c r="UUU14" s="131"/>
      <c r="UUV14" s="131"/>
      <c r="UUW14" s="131"/>
      <c r="UUX14" s="131"/>
      <c r="UUY14" s="131"/>
      <c r="UUZ14" s="131"/>
      <c r="UVA14" s="131"/>
      <c r="UVB14" s="131"/>
      <c r="UVC14" s="131"/>
      <c r="UVD14" s="131"/>
      <c r="UVE14" s="131"/>
      <c r="UVF14" s="131"/>
      <c r="UVG14" s="131"/>
      <c r="UVH14" s="131"/>
      <c r="UVI14" s="131"/>
      <c r="UVJ14" s="131"/>
      <c r="UVK14" s="131"/>
      <c r="UVL14" s="131"/>
      <c r="UVM14" s="131"/>
      <c r="UVN14" s="131"/>
      <c r="UVO14" s="131"/>
      <c r="UVP14" s="131"/>
      <c r="UVQ14" s="131"/>
      <c r="UVR14" s="131"/>
      <c r="UVS14" s="131"/>
      <c r="UVT14" s="131"/>
      <c r="UVU14" s="131"/>
      <c r="UVV14" s="131"/>
      <c r="UVW14" s="131"/>
      <c r="UVX14" s="131"/>
      <c r="UVY14" s="131"/>
      <c r="UVZ14" s="131"/>
      <c r="UWA14" s="131"/>
      <c r="UWB14" s="131"/>
      <c r="UWC14" s="131"/>
      <c r="UWD14" s="131"/>
      <c r="UWE14" s="131"/>
      <c r="UWF14" s="131"/>
      <c r="UWG14" s="131"/>
      <c r="UWH14" s="131"/>
      <c r="UWI14" s="131"/>
      <c r="UWJ14" s="131"/>
      <c r="UWK14" s="131"/>
      <c r="UWL14" s="131"/>
      <c r="UWM14" s="131"/>
      <c r="UWN14" s="131"/>
      <c r="UWO14" s="131"/>
      <c r="UWP14" s="131"/>
      <c r="UWQ14" s="131"/>
      <c r="UWR14" s="131"/>
      <c r="UWS14" s="131"/>
      <c r="UWT14" s="131"/>
      <c r="UWU14" s="131"/>
      <c r="UWV14" s="131"/>
      <c r="UWW14" s="131"/>
      <c r="UWX14" s="131"/>
      <c r="UWY14" s="131"/>
      <c r="UWZ14" s="131"/>
      <c r="UXA14" s="131"/>
      <c r="UXB14" s="131"/>
      <c r="UXC14" s="131"/>
      <c r="UXD14" s="131"/>
      <c r="UXE14" s="131"/>
      <c r="UXF14" s="131"/>
      <c r="UXG14" s="131"/>
      <c r="UXH14" s="131"/>
      <c r="UXI14" s="131"/>
      <c r="UXJ14" s="131"/>
      <c r="UXK14" s="131"/>
      <c r="UXL14" s="131"/>
      <c r="UXM14" s="131"/>
      <c r="UXN14" s="131"/>
      <c r="UXO14" s="131"/>
      <c r="UXP14" s="131"/>
      <c r="UXQ14" s="131"/>
      <c r="UXR14" s="131"/>
      <c r="UXS14" s="131"/>
      <c r="UXT14" s="131"/>
      <c r="UXU14" s="131"/>
      <c r="UXV14" s="131"/>
      <c r="UXW14" s="131"/>
      <c r="UXX14" s="131"/>
      <c r="UXY14" s="131"/>
      <c r="UXZ14" s="131"/>
      <c r="UYA14" s="131"/>
      <c r="UYB14" s="131"/>
      <c r="UYC14" s="131"/>
      <c r="UYD14" s="131"/>
      <c r="UYE14" s="131"/>
      <c r="UYF14" s="131"/>
      <c r="UYG14" s="131"/>
      <c r="UYH14" s="131"/>
      <c r="UYI14" s="131"/>
      <c r="UYJ14" s="131"/>
      <c r="UYK14" s="131"/>
      <c r="UYL14" s="131"/>
      <c r="UYM14" s="131"/>
      <c r="UYN14" s="131"/>
      <c r="UYO14" s="131"/>
      <c r="UYP14" s="131"/>
      <c r="UYQ14" s="131"/>
      <c r="UYR14" s="131"/>
      <c r="UYS14" s="131"/>
      <c r="UYT14" s="131"/>
      <c r="UYU14" s="131"/>
      <c r="UYV14" s="131"/>
      <c r="UYW14" s="131"/>
      <c r="UYX14" s="131"/>
      <c r="UYY14" s="131"/>
      <c r="UYZ14" s="131"/>
      <c r="UZA14" s="131"/>
      <c r="UZB14" s="131"/>
      <c r="UZC14" s="131"/>
      <c r="UZD14" s="131"/>
      <c r="UZE14" s="131"/>
      <c r="UZF14" s="131"/>
      <c r="UZG14" s="131"/>
      <c r="UZH14" s="131"/>
      <c r="UZI14" s="131"/>
      <c r="UZJ14" s="131"/>
      <c r="UZK14" s="131"/>
      <c r="UZL14" s="131"/>
      <c r="UZM14" s="131"/>
      <c r="UZN14" s="131"/>
      <c r="UZO14" s="131"/>
      <c r="UZP14" s="131"/>
      <c r="UZQ14" s="131"/>
      <c r="UZR14" s="131"/>
      <c r="UZS14" s="131"/>
      <c r="UZT14" s="131"/>
      <c r="UZU14" s="131"/>
      <c r="UZV14" s="131"/>
      <c r="UZW14" s="131"/>
      <c r="UZX14" s="131"/>
      <c r="UZY14" s="131"/>
      <c r="UZZ14" s="131"/>
      <c r="VAA14" s="131"/>
      <c r="VAB14" s="131"/>
      <c r="VAC14" s="131"/>
      <c r="VAD14" s="131"/>
      <c r="VAE14" s="131"/>
      <c r="VAF14" s="131"/>
      <c r="VAG14" s="131"/>
      <c r="VAH14" s="131"/>
      <c r="VAI14" s="131"/>
      <c r="VAJ14" s="131"/>
      <c r="VAK14" s="131"/>
      <c r="VAL14" s="131"/>
      <c r="VAM14" s="131"/>
      <c r="VAN14" s="131"/>
      <c r="VAO14" s="131"/>
      <c r="VAP14" s="131"/>
      <c r="VAQ14" s="131"/>
      <c r="VAR14" s="131"/>
      <c r="VAS14" s="131"/>
      <c r="VAT14" s="131"/>
      <c r="VAU14" s="131"/>
      <c r="VAV14" s="131"/>
      <c r="VAW14" s="131"/>
      <c r="VAX14" s="131"/>
      <c r="VAY14" s="131"/>
      <c r="VAZ14" s="131"/>
      <c r="VBA14" s="131"/>
      <c r="VBB14" s="131"/>
      <c r="VBC14" s="131"/>
      <c r="VBD14" s="131"/>
      <c r="VBE14" s="131"/>
      <c r="VBF14" s="131"/>
      <c r="VBG14" s="131"/>
      <c r="VBH14" s="131"/>
      <c r="VBI14" s="131"/>
      <c r="VBJ14" s="131"/>
      <c r="VBK14" s="131"/>
      <c r="VBL14" s="131"/>
      <c r="VBM14" s="131"/>
      <c r="VBN14" s="131"/>
      <c r="VBO14" s="131"/>
      <c r="VBP14" s="131"/>
      <c r="VBQ14" s="131"/>
      <c r="VBR14" s="131"/>
      <c r="VBS14" s="131"/>
      <c r="VBT14" s="131"/>
      <c r="VBU14" s="131"/>
      <c r="VBV14" s="131"/>
      <c r="VBW14" s="131"/>
      <c r="VBX14" s="131"/>
      <c r="VBY14" s="131"/>
      <c r="VBZ14" s="131"/>
      <c r="VCA14" s="131"/>
      <c r="VCB14" s="131"/>
      <c r="VCC14" s="131"/>
      <c r="VCD14" s="131"/>
      <c r="VCE14" s="131"/>
      <c r="VCF14" s="131"/>
      <c r="VCG14" s="131"/>
      <c r="VCH14" s="131"/>
      <c r="VCI14" s="131"/>
      <c r="VCJ14" s="131"/>
      <c r="VCK14" s="131"/>
      <c r="VCL14" s="131"/>
      <c r="VCM14" s="131"/>
      <c r="VCN14" s="131"/>
      <c r="VCO14" s="131"/>
      <c r="VCP14" s="131"/>
      <c r="VCQ14" s="131"/>
      <c r="VCR14" s="131"/>
      <c r="VCS14" s="131"/>
      <c r="VCT14" s="131"/>
      <c r="VCU14" s="131"/>
      <c r="VCV14" s="131"/>
      <c r="VCW14" s="131"/>
      <c r="VCX14" s="131"/>
      <c r="VCY14" s="131"/>
      <c r="VCZ14" s="131"/>
      <c r="VDA14" s="131"/>
      <c r="VDB14" s="131"/>
      <c r="VDC14" s="131"/>
      <c r="VDD14" s="131"/>
      <c r="VDE14" s="131"/>
      <c r="VDF14" s="131"/>
      <c r="VDG14" s="131"/>
      <c r="VDH14" s="131"/>
      <c r="VDI14" s="131"/>
      <c r="VDJ14" s="131"/>
      <c r="VDK14" s="131"/>
      <c r="VDL14" s="131"/>
      <c r="VDM14" s="131"/>
      <c r="VDN14" s="131"/>
      <c r="VDO14" s="131"/>
      <c r="VDP14" s="131"/>
      <c r="VDQ14" s="131"/>
      <c r="VDR14" s="131"/>
      <c r="VDS14" s="131"/>
      <c r="VDT14" s="131"/>
      <c r="VDU14" s="131"/>
      <c r="VDV14" s="131"/>
      <c r="VDW14" s="131"/>
      <c r="VDX14" s="131"/>
      <c r="VDY14" s="131"/>
      <c r="VDZ14" s="131"/>
      <c r="VEA14" s="131"/>
      <c r="VEB14" s="131"/>
      <c r="VEC14" s="131"/>
      <c r="VED14" s="131"/>
      <c r="VEE14" s="131"/>
      <c r="VEF14" s="131"/>
      <c r="VEG14" s="131"/>
      <c r="VEH14" s="131"/>
      <c r="VEI14" s="131"/>
      <c r="VEJ14" s="131"/>
      <c r="VEK14" s="131"/>
      <c r="VEL14" s="131"/>
      <c r="VEM14" s="131"/>
      <c r="VEN14" s="131"/>
      <c r="VEO14" s="131"/>
      <c r="VEP14" s="131"/>
      <c r="VEQ14" s="131"/>
      <c r="VER14" s="131"/>
      <c r="VES14" s="131"/>
      <c r="VET14" s="131"/>
      <c r="VEU14" s="131"/>
      <c r="VEV14" s="131"/>
      <c r="VEW14" s="131"/>
      <c r="VEX14" s="131"/>
      <c r="VEY14" s="131"/>
      <c r="VEZ14" s="131"/>
      <c r="VFA14" s="131"/>
      <c r="VFB14" s="131"/>
      <c r="VFC14" s="131"/>
      <c r="VFD14" s="131"/>
      <c r="VFE14" s="131"/>
      <c r="VFF14" s="131"/>
      <c r="VFG14" s="131"/>
      <c r="VFH14" s="131"/>
      <c r="VFI14" s="131"/>
      <c r="VFJ14" s="131"/>
      <c r="VFK14" s="131"/>
      <c r="VFL14" s="131"/>
      <c r="VFM14" s="131"/>
      <c r="VFN14" s="131"/>
      <c r="VFO14" s="131"/>
      <c r="VFP14" s="131"/>
      <c r="VFQ14" s="131"/>
      <c r="VFR14" s="131"/>
      <c r="VFS14" s="131"/>
      <c r="VFT14" s="131"/>
      <c r="VFU14" s="131"/>
      <c r="VFV14" s="131"/>
      <c r="VFW14" s="131"/>
      <c r="VFX14" s="131"/>
      <c r="VFY14" s="131"/>
      <c r="VFZ14" s="131"/>
      <c r="VGA14" s="131"/>
      <c r="VGB14" s="131"/>
      <c r="VGC14" s="131"/>
      <c r="VGD14" s="131"/>
      <c r="VGE14" s="131"/>
      <c r="VGF14" s="131"/>
      <c r="VGG14" s="131"/>
      <c r="VGH14" s="131"/>
      <c r="VGI14" s="131"/>
      <c r="VGJ14" s="131"/>
      <c r="VGK14" s="131"/>
      <c r="VGL14" s="131"/>
      <c r="VGM14" s="131"/>
      <c r="VGN14" s="131"/>
      <c r="VGO14" s="131"/>
      <c r="VGP14" s="131"/>
      <c r="VGQ14" s="131"/>
      <c r="VGR14" s="131"/>
      <c r="VGS14" s="131"/>
      <c r="VGT14" s="131"/>
      <c r="VGU14" s="131"/>
      <c r="VGV14" s="131"/>
      <c r="VGW14" s="131"/>
      <c r="VGX14" s="131"/>
      <c r="VGY14" s="131"/>
      <c r="VGZ14" s="131"/>
      <c r="VHA14" s="131"/>
      <c r="VHB14" s="131"/>
      <c r="VHC14" s="131"/>
      <c r="VHD14" s="131"/>
      <c r="VHE14" s="131"/>
      <c r="VHF14" s="131"/>
      <c r="VHG14" s="131"/>
      <c r="VHH14" s="131"/>
      <c r="VHI14" s="131"/>
      <c r="VHJ14" s="131"/>
      <c r="VHK14" s="131"/>
      <c r="VHL14" s="131"/>
      <c r="VHM14" s="131"/>
      <c r="VHN14" s="131"/>
      <c r="VHO14" s="131"/>
      <c r="VHP14" s="131"/>
      <c r="VHQ14" s="131"/>
      <c r="VHR14" s="131"/>
      <c r="VHS14" s="131"/>
      <c r="VHT14" s="131"/>
      <c r="VHU14" s="131"/>
      <c r="VHV14" s="131"/>
      <c r="VHW14" s="131"/>
      <c r="VHX14" s="131"/>
      <c r="VHY14" s="131"/>
      <c r="VHZ14" s="131"/>
      <c r="VIA14" s="131"/>
      <c r="VIB14" s="131"/>
      <c r="VIC14" s="131"/>
      <c r="VID14" s="131"/>
      <c r="VIE14" s="131"/>
      <c r="VIF14" s="131"/>
      <c r="VIG14" s="131"/>
      <c r="VIH14" s="131"/>
      <c r="VII14" s="131"/>
      <c r="VIJ14" s="131"/>
      <c r="VIK14" s="131"/>
      <c r="VIL14" s="131"/>
      <c r="VIM14" s="131"/>
      <c r="VIN14" s="131"/>
      <c r="VIO14" s="131"/>
      <c r="VIP14" s="131"/>
      <c r="VIQ14" s="131"/>
      <c r="VIR14" s="131"/>
      <c r="VIS14" s="131"/>
      <c r="VIT14" s="131"/>
      <c r="VIU14" s="131"/>
      <c r="VIV14" s="131"/>
      <c r="VIW14" s="131"/>
      <c r="VIX14" s="131"/>
      <c r="VIY14" s="131"/>
      <c r="VIZ14" s="131"/>
      <c r="VJA14" s="131"/>
      <c r="VJB14" s="131"/>
      <c r="VJC14" s="131"/>
      <c r="VJD14" s="131"/>
      <c r="VJE14" s="131"/>
      <c r="VJF14" s="131"/>
      <c r="VJG14" s="131"/>
      <c r="VJH14" s="131"/>
      <c r="VJI14" s="131"/>
      <c r="VJJ14" s="131"/>
      <c r="VJK14" s="131"/>
      <c r="VJL14" s="131"/>
      <c r="VJM14" s="131"/>
      <c r="VJN14" s="131"/>
      <c r="VJO14" s="131"/>
      <c r="VJP14" s="131"/>
      <c r="VJQ14" s="131"/>
      <c r="VJR14" s="131"/>
      <c r="VJS14" s="131"/>
      <c r="VJT14" s="131"/>
      <c r="VJU14" s="131"/>
      <c r="VJV14" s="131"/>
      <c r="VJW14" s="131"/>
      <c r="VJX14" s="131"/>
      <c r="VJY14" s="131"/>
      <c r="VJZ14" s="131"/>
      <c r="VKA14" s="131"/>
      <c r="VKB14" s="131"/>
      <c r="VKC14" s="131"/>
      <c r="VKD14" s="131"/>
      <c r="VKE14" s="131"/>
      <c r="VKF14" s="131"/>
      <c r="VKG14" s="131"/>
      <c r="VKH14" s="131"/>
      <c r="VKI14" s="131"/>
      <c r="VKJ14" s="131"/>
      <c r="VKK14" s="131"/>
      <c r="VKL14" s="131"/>
      <c r="VKM14" s="131"/>
      <c r="VKN14" s="131"/>
      <c r="VKO14" s="131"/>
      <c r="VKP14" s="131"/>
      <c r="VKQ14" s="131"/>
      <c r="VKR14" s="131"/>
      <c r="VKS14" s="131"/>
      <c r="VKT14" s="131"/>
      <c r="VKU14" s="131"/>
      <c r="VKV14" s="131"/>
      <c r="VKW14" s="131"/>
      <c r="VKX14" s="131"/>
      <c r="VKY14" s="131"/>
      <c r="VKZ14" s="131"/>
      <c r="VLA14" s="131"/>
      <c r="VLB14" s="131"/>
      <c r="VLC14" s="131"/>
      <c r="VLD14" s="131"/>
      <c r="VLE14" s="131"/>
      <c r="VLF14" s="131"/>
      <c r="VLG14" s="131"/>
      <c r="VLH14" s="131"/>
      <c r="VLI14" s="131"/>
      <c r="VLJ14" s="131"/>
      <c r="VLK14" s="131"/>
      <c r="VLL14" s="131"/>
      <c r="VLM14" s="131"/>
      <c r="VLN14" s="131"/>
      <c r="VLO14" s="131"/>
      <c r="VLP14" s="131"/>
      <c r="VLQ14" s="131"/>
      <c r="VLR14" s="131"/>
      <c r="VLS14" s="131"/>
      <c r="VLT14" s="131"/>
      <c r="VLU14" s="131"/>
      <c r="VLV14" s="131"/>
      <c r="VLW14" s="131"/>
      <c r="VLX14" s="131"/>
      <c r="VLY14" s="131"/>
      <c r="VLZ14" s="131"/>
      <c r="VMA14" s="131"/>
      <c r="VMB14" s="131"/>
      <c r="VMC14" s="131"/>
      <c r="VMD14" s="131"/>
      <c r="VME14" s="131"/>
      <c r="VMF14" s="131"/>
      <c r="VMG14" s="131"/>
      <c r="VMH14" s="131"/>
      <c r="VMI14" s="131"/>
      <c r="VMJ14" s="131"/>
      <c r="VMK14" s="131"/>
      <c r="VML14" s="131"/>
      <c r="VMM14" s="131"/>
      <c r="VMN14" s="131"/>
      <c r="VMO14" s="131"/>
      <c r="VMP14" s="131"/>
      <c r="VMQ14" s="131"/>
      <c r="VMR14" s="131"/>
      <c r="VMS14" s="131"/>
      <c r="VMT14" s="131"/>
      <c r="VMU14" s="131"/>
      <c r="VMV14" s="131"/>
      <c r="VMW14" s="131"/>
      <c r="VMX14" s="131"/>
      <c r="VMY14" s="131"/>
      <c r="VMZ14" s="131"/>
      <c r="VNA14" s="131"/>
      <c r="VNB14" s="131"/>
      <c r="VNC14" s="131"/>
      <c r="VND14" s="131"/>
      <c r="VNE14" s="131"/>
      <c r="VNF14" s="131"/>
      <c r="VNG14" s="131"/>
      <c r="VNH14" s="131"/>
      <c r="VNI14" s="131"/>
      <c r="VNJ14" s="131"/>
      <c r="VNK14" s="131"/>
      <c r="VNL14" s="131"/>
      <c r="VNM14" s="131"/>
      <c r="VNN14" s="131"/>
      <c r="VNO14" s="131"/>
      <c r="VNP14" s="131"/>
      <c r="VNQ14" s="131"/>
      <c r="VNR14" s="131"/>
      <c r="VNS14" s="131"/>
      <c r="VNT14" s="131"/>
      <c r="VNU14" s="131"/>
      <c r="VNV14" s="131"/>
      <c r="VNW14" s="131"/>
      <c r="VNX14" s="131"/>
      <c r="VNY14" s="131"/>
      <c r="VNZ14" s="131"/>
      <c r="VOA14" s="131"/>
      <c r="VOB14" s="131"/>
      <c r="VOC14" s="131"/>
      <c r="VOD14" s="131"/>
      <c r="VOE14" s="131"/>
      <c r="VOF14" s="131"/>
      <c r="VOG14" s="131"/>
      <c r="VOH14" s="131"/>
      <c r="VOI14" s="131"/>
      <c r="VOJ14" s="131"/>
      <c r="VOK14" s="131"/>
      <c r="VOL14" s="131"/>
      <c r="VOM14" s="131"/>
      <c r="VON14" s="131"/>
      <c r="VOO14" s="131"/>
      <c r="VOP14" s="131"/>
      <c r="VOQ14" s="131"/>
      <c r="VOR14" s="131"/>
      <c r="VOS14" s="131"/>
      <c r="VOT14" s="131"/>
      <c r="VOU14" s="131"/>
      <c r="VOV14" s="131"/>
      <c r="VOW14" s="131"/>
      <c r="VOX14" s="131"/>
      <c r="VOY14" s="131"/>
      <c r="VOZ14" s="131"/>
      <c r="VPA14" s="131"/>
      <c r="VPB14" s="131"/>
      <c r="VPC14" s="131"/>
      <c r="VPD14" s="131"/>
      <c r="VPE14" s="131"/>
      <c r="VPF14" s="131"/>
      <c r="VPG14" s="131"/>
      <c r="VPH14" s="131"/>
      <c r="VPI14" s="131"/>
      <c r="VPJ14" s="131"/>
      <c r="VPK14" s="131"/>
      <c r="VPL14" s="131"/>
      <c r="VPM14" s="131"/>
      <c r="VPN14" s="131"/>
      <c r="VPO14" s="131"/>
      <c r="VPP14" s="131"/>
      <c r="VPQ14" s="131"/>
      <c r="VPR14" s="131"/>
      <c r="VPS14" s="131"/>
      <c r="VPT14" s="131"/>
      <c r="VPU14" s="131"/>
      <c r="VPV14" s="131"/>
      <c r="VPW14" s="131"/>
      <c r="VPX14" s="131"/>
      <c r="VPY14" s="131"/>
      <c r="VPZ14" s="131"/>
      <c r="VQA14" s="131"/>
      <c r="VQB14" s="131"/>
      <c r="VQC14" s="131"/>
      <c r="VQD14" s="131"/>
      <c r="VQE14" s="131"/>
      <c r="VQF14" s="131"/>
      <c r="VQG14" s="131"/>
      <c r="VQH14" s="131"/>
      <c r="VQI14" s="131"/>
      <c r="VQJ14" s="131"/>
      <c r="VQK14" s="131"/>
      <c r="VQL14" s="131"/>
      <c r="VQM14" s="131"/>
      <c r="VQN14" s="131"/>
      <c r="VQO14" s="131"/>
      <c r="VQP14" s="131"/>
      <c r="VQQ14" s="131"/>
      <c r="VQR14" s="131"/>
      <c r="VQS14" s="131"/>
      <c r="VQT14" s="131"/>
      <c r="VQU14" s="131"/>
      <c r="VQV14" s="131"/>
      <c r="VQW14" s="131"/>
      <c r="VQX14" s="131"/>
      <c r="VQY14" s="131"/>
      <c r="VQZ14" s="131"/>
      <c r="VRA14" s="131"/>
      <c r="VRB14" s="131"/>
      <c r="VRC14" s="131"/>
      <c r="VRD14" s="131"/>
      <c r="VRE14" s="131"/>
      <c r="VRF14" s="131"/>
      <c r="VRG14" s="131"/>
      <c r="VRH14" s="131"/>
      <c r="VRI14" s="131"/>
      <c r="VRJ14" s="131"/>
      <c r="VRK14" s="131"/>
      <c r="VRL14" s="131"/>
      <c r="VRM14" s="131"/>
      <c r="VRN14" s="131"/>
      <c r="VRO14" s="131"/>
      <c r="VRP14" s="131"/>
      <c r="VRQ14" s="131"/>
      <c r="VRR14" s="131"/>
      <c r="VRS14" s="131"/>
      <c r="VRT14" s="131"/>
      <c r="VRU14" s="131"/>
      <c r="VRV14" s="131"/>
      <c r="VRW14" s="131"/>
      <c r="VRX14" s="131"/>
      <c r="VRY14" s="131"/>
      <c r="VRZ14" s="131"/>
      <c r="VSA14" s="131"/>
      <c r="VSB14" s="131"/>
      <c r="VSC14" s="131"/>
      <c r="VSD14" s="131"/>
      <c r="VSE14" s="131"/>
      <c r="VSF14" s="131"/>
      <c r="VSG14" s="131"/>
      <c r="VSH14" s="131"/>
      <c r="VSI14" s="131"/>
      <c r="VSJ14" s="131"/>
      <c r="VSK14" s="131"/>
      <c r="VSL14" s="131"/>
      <c r="VSM14" s="131"/>
      <c r="VSN14" s="131"/>
      <c r="VSO14" s="131"/>
      <c r="VSP14" s="131"/>
      <c r="VSQ14" s="131"/>
      <c r="VSR14" s="131"/>
      <c r="VSS14" s="131"/>
      <c r="VST14" s="131"/>
      <c r="VSU14" s="131"/>
      <c r="VSV14" s="131"/>
      <c r="VSW14" s="131"/>
      <c r="VSX14" s="131"/>
      <c r="VSY14" s="131"/>
      <c r="VSZ14" s="131"/>
      <c r="VTA14" s="131"/>
      <c r="VTB14" s="131"/>
      <c r="VTC14" s="131"/>
      <c r="VTD14" s="131"/>
      <c r="VTE14" s="131"/>
      <c r="VTF14" s="131"/>
      <c r="VTG14" s="131"/>
      <c r="VTH14" s="131"/>
      <c r="VTI14" s="131"/>
      <c r="VTJ14" s="131"/>
      <c r="VTK14" s="131"/>
      <c r="VTL14" s="131"/>
      <c r="VTM14" s="131"/>
      <c r="VTN14" s="131"/>
      <c r="VTO14" s="131"/>
      <c r="VTP14" s="131"/>
      <c r="VTQ14" s="131"/>
      <c r="VTR14" s="131"/>
      <c r="VTS14" s="131"/>
      <c r="VTT14" s="131"/>
      <c r="VTU14" s="131"/>
      <c r="VTV14" s="131"/>
      <c r="VTW14" s="131"/>
      <c r="VTX14" s="131"/>
      <c r="VTY14" s="131"/>
      <c r="VTZ14" s="131"/>
      <c r="VUA14" s="131"/>
      <c r="VUB14" s="131"/>
      <c r="VUC14" s="131"/>
      <c r="VUD14" s="131"/>
      <c r="VUE14" s="131"/>
      <c r="VUF14" s="131"/>
      <c r="VUG14" s="131"/>
      <c r="VUH14" s="131"/>
      <c r="VUI14" s="131"/>
      <c r="VUJ14" s="131"/>
      <c r="VUK14" s="131"/>
      <c r="VUL14" s="131"/>
      <c r="VUM14" s="131"/>
      <c r="VUN14" s="131"/>
      <c r="VUO14" s="131"/>
      <c r="VUP14" s="131"/>
      <c r="VUQ14" s="131"/>
      <c r="VUR14" s="131"/>
      <c r="VUS14" s="131"/>
      <c r="VUT14" s="131"/>
      <c r="VUU14" s="131"/>
      <c r="VUV14" s="131"/>
      <c r="VUW14" s="131"/>
      <c r="VUX14" s="131"/>
      <c r="VUY14" s="131"/>
      <c r="VUZ14" s="131"/>
      <c r="VVA14" s="131"/>
      <c r="VVB14" s="131"/>
      <c r="VVC14" s="131"/>
      <c r="VVD14" s="131"/>
      <c r="VVE14" s="131"/>
      <c r="VVF14" s="131"/>
      <c r="VVG14" s="131"/>
      <c r="VVH14" s="131"/>
      <c r="VVI14" s="131"/>
      <c r="VVJ14" s="131"/>
      <c r="VVK14" s="131"/>
      <c r="VVL14" s="131"/>
      <c r="VVM14" s="131"/>
      <c r="VVN14" s="131"/>
      <c r="VVO14" s="131"/>
      <c r="VVP14" s="131"/>
      <c r="VVQ14" s="131"/>
      <c r="VVR14" s="131"/>
      <c r="VVS14" s="131"/>
      <c r="VVT14" s="131"/>
      <c r="VVU14" s="131"/>
      <c r="VVV14" s="131"/>
      <c r="VVW14" s="131"/>
      <c r="VVX14" s="131"/>
      <c r="VVY14" s="131"/>
      <c r="VVZ14" s="131"/>
      <c r="VWA14" s="131"/>
      <c r="VWB14" s="131"/>
      <c r="VWC14" s="131"/>
      <c r="VWD14" s="131"/>
      <c r="VWE14" s="131"/>
      <c r="VWF14" s="131"/>
      <c r="VWG14" s="131"/>
      <c r="VWH14" s="131"/>
      <c r="VWI14" s="131"/>
      <c r="VWJ14" s="131"/>
      <c r="VWK14" s="131"/>
      <c r="VWL14" s="131"/>
      <c r="VWM14" s="131"/>
      <c r="VWN14" s="131"/>
      <c r="VWO14" s="131"/>
      <c r="VWP14" s="131"/>
      <c r="VWQ14" s="131"/>
      <c r="VWR14" s="131"/>
      <c r="VWS14" s="131"/>
      <c r="VWT14" s="131"/>
      <c r="VWU14" s="131"/>
      <c r="VWV14" s="131"/>
      <c r="VWW14" s="131"/>
      <c r="VWX14" s="131"/>
      <c r="VWY14" s="131"/>
      <c r="VWZ14" s="131"/>
      <c r="VXA14" s="131"/>
      <c r="VXB14" s="131"/>
      <c r="VXC14" s="131"/>
      <c r="VXD14" s="131"/>
      <c r="VXE14" s="131"/>
      <c r="VXF14" s="131"/>
      <c r="VXG14" s="131"/>
      <c r="VXH14" s="131"/>
      <c r="VXI14" s="131"/>
      <c r="VXJ14" s="131"/>
      <c r="VXK14" s="131"/>
      <c r="VXL14" s="131"/>
      <c r="VXM14" s="131"/>
      <c r="VXN14" s="131"/>
      <c r="VXO14" s="131"/>
      <c r="VXP14" s="131"/>
      <c r="VXQ14" s="131"/>
      <c r="VXR14" s="131"/>
      <c r="VXS14" s="131"/>
      <c r="VXT14" s="131"/>
      <c r="VXU14" s="131"/>
      <c r="VXV14" s="131"/>
      <c r="VXW14" s="131"/>
      <c r="VXX14" s="131"/>
      <c r="VXY14" s="131"/>
      <c r="VXZ14" s="131"/>
      <c r="VYA14" s="131"/>
      <c r="VYB14" s="131"/>
      <c r="VYC14" s="131"/>
      <c r="VYD14" s="131"/>
      <c r="VYE14" s="131"/>
      <c r="VYF14" s="131"/>
      <c r="VYG14" s="131"/>
      <c r="VYH14" s="131"/>
      <c r="VYI14" s="131"/>
      <c r="VYJ14" s="131"/>
      <c r="VYK14" s="131"/>
      <c r="VYL14" s="131"/>
      <c r="VYM14" s="131"/>
      <c r="VYN14" s="131"/>
      <c r="VYO14" s="131"/>
      <c r="VYP14" s="131"/>
      <c r="VYQ14" s="131"/>
      <c r="VYR14" s="131"/>
      <c r="VYS14" s="131"/>
      <c r="VYT14" s="131"/>
      <c r="VYU14" s="131"/>
      <c r="VYV14" s="131"/>
      <c r="VYW14" s="131"/>
      <c r="VYX14" s="131"/>
      <c r="VYY14" s="131"/>
      <c r="VYZ14" s="131"/>
      <c r="VZA14" s="131"/>
      <c r="VZB14" s="131"/>
      <c r="VZC14" s="131"/>
      <c r="VZD14" s="131"/>
      <c r="VZE14" s="131"/>
      <c r="VZF14" s="131"/>
      <c r="VZG14" s="131"/>
      <c r="VZH14" s="131"/>
      <c r="VZI14" s="131"/>
      <c r="VZJ14" s="131"/>
      <c r="VZK14" s="131"/>
      <c r="VZL14" s="131"/>
      <c r="VZM14" s="131"/>
      <c r="VZN14" s="131"/>
      <c r="VZO14" s="131"/>
      <c r="VZP14" s="131"/>
      <c r="VZQ14" s="131"/>
      <c r="VZR14" s="131"/>
      <c r="VZS14" s="131"/>
      <c r="VZT14" s="131"/>
      <c r="VZU14" s="131"/>
      <c r="VZV14" s="131"/>
      <c r="VZW14" s="131"/>
      <c r="VZX14" s="131"/>
      <c r="VZY14" s="131"/>
      <c r="VZZ14" s="131"/>
      <c r="WAA14" s="131"/>
      <c r="WAB14" s="131"/>
      <c r="WAC14" s="131"/>
      <c r="WAD14" s="131"/>
      <c r="WAE14" s="131"/>
      <c r="WAF14" s="131"/>
      <c r="WAG14" s="131"/>
      <c r="WAH14" s="131"/>
      <c r="WAI14" s="131"/>
      <c r="WAJ14" s="131"/>
      <c r="WAK14" s="131"/>
      <c r="WAL14" s="131"/>
      <c r="WAM14" s="131"/>
      <c r="WAN14" s="131"/>
      <c r="WAO14" s="131"/>
      <c r="WAP14" s="131"/>
      <c r="WAQ14" s="131"/>
      <c r="WAR14" s="131"/>
      <c r="WAS14" s="131"/>
      <c r="WAT14" s="131"/>
      <c r="WAU14" s="131"/>
      <c r="WAV14" s="131"/>
      <c r="WAW14" s="131"/>
      <c r="WAX14" s="131"/>
      <c r="WAY14" s="131"/>
      <c r="WAZ14" s="131"/>
      <c r="WBA14" s="131"/>
      <c r="WBB14" s="131"/>
      <c r="WBC14" s="131"/>
      <c r="WBD14" s="131"/>
      <c r="WBE14" s="131"/>
      <c r="WBF14" s="131"/>
      <c r="WBG14" s="131"/>
      <c r="WBH14" s="131"/>
      <c r="WBI14" s="131"/>
      <c r="WBJ14" s="131"/>
      <c r="WBK14" s="131"/>
      <c r="WBL14" s="131"/>
      <c r="WBM14" s="131"/>
      <c r="WBN14" s="131"/>
      <c r="WBO14" s="131"/>
      <c r="WBP14" s="131"/>
      <c r="WBQ14" s="131"/>
      <c r="WBR14" s="131"/>
      <c r="WBS14" s="131"/>
      <c r="WBT14" s="131"/>
      <c r="WBU14" s="131"/>
      <c r="WBV14" s="131"/>
      <c r="WBW14" s="131"/>
      <c r="WBX14" s="131"/>
      <c r="WBY14" s="131"/>
      <c r="WBZ14" s="131"/>
      <c r="WCA14" s="131"/>
      <c r="WCB14" s="131"/>
      <c r="WCC14" s="131"/>
      <c r="WCD14" s="131"/>
      <c r="WCE14" s="131"/>
      <c r="WCF14" s="131"/>
      <c r="WCG14" s="131"/>
      <c r="WCH14" s="131"/>
      <c r="WCI14" s="131"/>
      <c r="WCJ14" s="131"/>
      <c r="WCK14" s="131"/>
      <c r="WCL14" s="131"/>
      <c r="WCM14" s="131"/>
      <c r="WCN14" s="131"/>
      <c r="WCO14" s="131"/>
      <c r="WCP14" s="131"/>
      <c r="WCQ14" s="131"/>
      <c r="WCR14" s="131"/>
      <c r="WCS14" s="131"/>
      <c r="WCT14" s="131"/>
      <c r="WCU14" s="131"/>
      <c r="WCV14" s="131"/>
      <c r="WCW14" s="131"/>
      <c r="WCX14" s="131"/>
      <c r="WCY14" s="131"/>
      <c r="WCZ14" s="131"/>
      <c r="WDA14" s="131"/>
      <c r="WDB14" s="131"/>
      <c r="WDC14" s="131"/>
      <c r="WDD14" s="131"/>
      <c r="WDE14" s="131"/>
      <c r="WDF14" s="131"/>
      <c r="WDG14" s="131"/>
      <c r="WDH14" s="131"/>
      <c r="WDI14" s="131"/>
      <c r="WDJ14" s="131"/>
      <c r="WDK14" s="131"/>
      <c r="WDL14" s="131"/>
      <c r="WDM14" s="131"/>
      <c r="WDN14" s="131"/>
      <c r="WDO14" s="131"/>
      <c r="WDP14" s="131"/>
      <c r="WDQ14" s="131"/>
      <c r="WDR14" s="131"/>
      <c r="WDS14" s="131"/>
      <c r="WDT14" s="131"/>
      <c r="WDU14" s="131"/>
      <c r="WDV14" s="131"/>
      <c r="WDW14" s="131"/>
      <c r="WDX14" s="131"/>
      <c r="WDY14" s="131"/>
      <c r="WDZ14" s="131"/>
      <c r="WEA14" s="131"/>
      <c r="WEB14" s="131"/>
      <c r="WEC14" s="131"/>
      <c r="WED14" s="131"/>
      <c r="WEE14" s="131"/>
      <c r="WEF14" s="131"/>
      <c r="WEG14" s="131"/>
      <c r="WEH14" s="131"/>
      <c r="WEI14" s="131"/>
      <c r="WEJ14" s="131"/>
      <c r="WEK14" s="131"/>
      <c r="WEL14" s="131"/>
      <c r="WEM14" s="131"/>
      <c r="WEN14" s="131"/>
      <c r="WEO14" s="131"/>
      <c r="WEP14" s="131"/>
      <c r="WEQ14" s="131"/>
      <c r="WER14" s="131"/>
      <c r="WES14" s="131"/>
      <c r="WET14" s="131"/>
      <c r="WEU14" s="131"/>
      <c r="WEV14" s="131"/>
      <c r="WEW14" s="131"/>
      <c r="WEX14" s="131"/>
      <c r="WEY14" s="131"/>
      <c r="WEZ14" s="131"/>
      <c r="WFA14" s="131"/>
      <c r="WFB14" s="131"/>
      <c r="WFC14" s="131"/>
      <c r="WFD14" s="131"/>
      <c r="WFE14" s="131"/>
      <c r="WFF14" s="131"/>
      <c r="WFG14" s="131"/>
      <c r="WFH14" s="131"/>
      <c r="WFI14" s="131"/>
      <c r="WFJ14" s="131"/>
      <c r="WFK14" s="131"/>
      <c r="WFL14" s="131"/>
      <c r="WFM14" s="131"/>
      <c r="WFN14" s="131"/>
      <c r="WFO14" s="131"/>
      <c r="WFP14" s="131"/>
      <c r="WFQ14" s="131"/>
      <c r="WFR14" s="131"/>
      <c r="WFS14" s="131"/>
      <c r="WFT14" s="131"/>
      <c r="WFU14" s="131"/>
      <c r="WFV14" s="131"/>
      <c r="WFW14" s="131"/>
      <c r="WFX14" s="131"/>
      <c r="WFY14" s="131"/>
      <c r="WFZ14" s="131"/>
      <c r="WGA14" s="131"/>
      <c r="WGB14" s="131"/>
      <c r="WGC14" s="131"/>
      <c r="WGD14" s="131"/>
      <c r="WGE14" s="131"/>
      <c r="WGF14" s="131"/>
      <c r="WGG14" s="131"/>
      <c r="WGH14" s="131"/>
      <c r="WGI14" s="131"/>
      <c r="WGJ14" s="131"/>
      <c r="WGK14" s="131"/>
      <c r="WGL14" s="131"/>
      <c r="WGM14" s="131"/>
      <c r="WGN14" s="131"/>
      <c r="WGO14" s="131"/>
      <c r="WGP14" s="131"/>
      <c r="WGQ14" s="131"/>
      <c r="WGR14" s="131"/>
      <c r="WGS14" s="131"/>
      <c r="WGT14" s="131"/>
      <c r="WGU14" s="131"/>
      <c r="WGV14" s="131"/>
      <c r="WGW14" s="131"/>
      <c r="WGX14" s="131"/>
      <c r="WGY14" s="131"/>
      <c r="WGZ14" s="131"/>
      <c r="WHA14" s="131"/>
      <c r="WHB14" s="131"/>
      <c r="WHC14" s="131"/>
      <c r="WHD14" s="131"/>
      <c r="WHE14" s="131"/>
      <c r="WHF14" s="131"/>
      <c r="WHG14" s="131"/>
      <c r="WHH14" s="131"/>
      <c r="WHI14" s="131"/>
      <c r="WHJ14" s="131"/>
      <c r="WHK14" s="131"/>
      <c r="WHL14" s="131"/>
      <c r="WHM14" s="131"/>
      <c r="WHN14" s="131"/>
      <c r="WHO14" s="131"/>
      <c r="WHP14" s="131"/>
      <c r="WHQ14" s="131"/>
      <c r="WHR14" s="131"/>
      <c r="WHS14" s="131"/>
      <c r="WHT14" s="131"/>
      <c r="WHU14" s="131"/>
      <c r="WHV14" s="131"/>
      <c r="WHW14" s="131"/>
      <c r="WHX14" s="131"/>
      <c r="WHY14" s="131"/>
      <c r="WHZ14" s="131"/>
      <c r="WIA14" s="131"/>
      <c r="WIB14" s="131"/>
      <c r="WIC14" s="131"/>
      <c r="WID14" s="131"/>
      <c r="WIE14" s="131"/>
      <c r="WIF14" s="131"/>
      <c r="WIG14" s="131"/>
      <c r="WIH14" s="131"/>
      <c r="WII14" s="131"/>
      <c r="WIJ14" s="131"/>
      <c r="WIK14" s="131"/>
      <c r="WIL14" s="131"/>
      <c r="WIM14" s="131"/>
      <c r="WIN14" s="131"/>
      <c r="WIO14" s="131"/>
      <c r="WIP14" s="131"/>
      <c r="WIQ14" s="131"/>
      <c r="WIR14" s="131"/>
      <c r="WIS14" s="131"/>
      <c r="WIT14" s="131"/>
      <c r="WIU14" s="131"/>
      <c r="WIV14" s="131"/>
      <c r="WIW14" s="131"/>
      <c r="WIX14" s="131"/>
      <c r="WIY14" s="131"/>
      <c r="WIZ14" s="131"/>
      <c r="WJA14" s="131"/>
      <c r="WJB14" s="131"/>
      <c r="WJC14" s="131"/>
      <c r="WJD14" s="131"/>
      <c r="WJE14" s="131"/>
      <c r="WJF14" s="131"/>
      <c r="WJG14" s="131"/>
      <c r="WJH14" s="131"/>
      <c r="WJI14" s="131"/>
      <c r="WJJ14" s="131"/>
      <c r="WJK14" s="131"/>
      <c r="WJL14" s="131"/>
      <c r="WJM14" s="131"/>
      <c r="WJN14" s="131"/>
      <c r="WJO14" s="131"/>
      <c r="WJP14" s="131"/>
      <c r="WJQ14" s="131"/>
      <c r="WJR14" s="131"/>
      <c r="WJS14" s="131"/>
      <c r="WJT14" s="131"/>
      <c r="WJU14" s="131"/>
      <c r="WJV14" s="131"/>
      <c r="WJW14" s="131"/>
      <c r="WJX14" s="131"/>
      <c r="WJY14" s="131"/>
      <c r="WJZ14" s="131"/>
      <c r="WKA14" s="131"/>
      <c r="WKB14" s="131"/>
      <c r="WKC14" s="131"/>
      <c r="WKD14" s="131"/>
      <c r="WKE14" s="131"/>
      <c r="WKF14" s="131"/>
      <c r="WKG14" s="131"/>
      <c r="WKH14" s="131"/>
      <c r="WKI14" s="131"/>
      <c r="WKJ14" s="131"/>
      <c r="WKK14" s="131"/>
      <c r="WKL14" s="131"/>
      <c r="WKM14" s="131"/>
      <c r="WKN14" s="131"/>
      <c r="WKO14" s="131"/>
      <c r="WKP14" s="131"/>
      <c r="WKQ14" s="131"/>
      <c r="WKR14" s="131"/>
      <c r="WKS14" s="131"/>
      <c r="WKT14" s="131"/>
      <c r="WKU14" s="131"/>
      <c r="WKV14" s="131"/>
      <c r="WKW14" s="131"/>
      <c r="WKX14" s="131"/>
      <c r="WKY14" s="131"/>
      <c r="WKZ14" s="131"/>
      <c r="WLA14" s="131"/>
      <c r="WLB14" s="131"/>
      <c r="WLC14" s="131"/>
      <c r="WLD14" s="131"/>
      <c r="WLE14" s="131"/>
      <c r="WLF14" s="131"/>
      <c r="WLG14" s="131"/>
      <c r="WLH14" s="131"/>
      <c r="WLI14" s="131"/>
      <c r="WLJ14" s="131"/>
      <c r="WLK14" s="131"/>
      <c r="WLL14" s="131"/>
      <c r="WLM14" s="131"/>
      <c r="WLN14" s="131"/>
      <c r="WLO14" s="131"/>
      <c r="WLP14" s="131"/>
      <c r="WLQ14" s="131"/>
      <c r="WLR14" s="131"/>
      <c r="WLS14" s="131"/>
      <c r="WLT14" s="131"/>
      <c r="WLU14" s="131"/>
      <c r="WLV14" s="131"/>
      <c r="WLW14" s="131"/>
      <c r="WLX14" s="131"/>
      <c r="WLY14" s="131"/>
      <c r="WLZ14" s="131"/>
      <c r="WMA14" s="131"/>
      <c r="WMB14" s="131"/>
      <c r="WMC14" s="131"/>
      <c r="WMD14" s="131"/>
      <c r="WME14" s="131"/>
      <c r="WMF14" s="131"/>
      <c r="WMG14" s="131"/>
      <c r="WMH14" s="131"/>
      <c r="WMI14" s="131"/>
      <c r="WMJ14" s="131"/>
      <c r="WMK14" s="131"/>
      <c r="WML14" s="131"/>
      <c r="WMM14" s="131"/>
      <c r="WMN14" s="131"/>
      <c r="WMO14" s="131"/>
      <c r="WMP14" s="131"/>
      <c r="WMQ14" s="131"/>
      <c r="WMR14" s="131"/>
      <c r="WMS14" s="131"/>
      <c r="WMT14" s="131"/>
      <c r="WMU14" s="131"/>
      <c r="WMV14" s="131"/>
      <c r="WMW14" s="131"/>
      <c r="WMX14" s="131"/>
      <c r="WMY14" s="131"/>
      <c r="WMZ14" s="131"/>
      <c r="WNA14" s="131"/>
      <c r="WNB14" s="131"/>
      <c r="WNC14" s="131"/>
      <c r="WND14" s="131"/>
      <c r="WNE14" s="131"/>
      <c r="WNF14" s="131"/>
      <c r="WNG14" s="131"/>
      <c r="WNH14" s="131"/>
      <c r="WNI14" s="131"/>
      <c r="WNJ14" s="131"/>
      <c r="WNK14" s="131"/>
      <c r="WNL14" s="131"/>
      <c r="WNM14" s="131"/>
      <c r="WNN14" s="131"/>
      <c r="WNO14" s="131"/>
      <c r="WNP14" s="131"/>
      <c r="WNQ14" s="131"/>
      <c r="WNR14" s="131"/>
      <c r="WNS14" s="131"/>
      <c r="WNT14" s="131"/>
      <c r="WNU14" s="131"/>
      <c r="WNV14" s="131"/>
      <c r="WNW14" s="131"/>
      <c r="WNX14" s="131"/>
      <c r="WNY14" s="131"/>
      <c r="WNZ14" s="131"/>
      <c r="WOA14" s="131"/>
      <c r="WOB14" s="131"/>
      <c r="WOC14" s="131"/>
      <c r="WOD14" s="131"/>
      <c r="WOE14" s="131"/>
      <c r="WOF14" s="131"/>
      <c r="WOG14" s="131"/>
      <c r="WOH14" s="131"/>
      <c r="WOI14" s="131"/>
      <c r="WOJ14" s="131"/>
      <c r="WOK14" s="131"/>
      <c r="WOL14" s="131"/>
      <c r="WOM14" s="131"/>
      <c r="WON14" s="131"/>
      <c r="WOO14" s="131"/>
      <c r="WOP14" s="131"/>
      <c r="WOQ14" s="131"/>
      <c r="WOR14" s="131"/>
      <c r="WOS14" s="131"/>
      <c r="WOT14" s="131"/>
      <c r="WOU14" s="131"/>
      <c r="WOV14" s="131"/>
      <c r="WOW14" s="131"/>
      <c r="WOX14" s="131"/>
      <c r="WOY14" s="131"/>
      <c r="WOZ14" s="131"/>
      <c r="WPA14" s="131"/>
      <c r="WPB14" s="131"/>
      <c r="WPC14" s="131"/>
      <c r="WPD14" s="131"/>
      <c r="WPE14" s="131"/>
      <c r="WPF14" s="131"/>
      <c r="WPG14" s="131"/>
      <c r="WPH14" s="131"/>
      <c r="WPI14" s="131"/>
      <c r="WPJ14" s="131"/>
      <c r="WPK14" s="131"/>
      <c r="WPL14" s="131"/>
      <c r="WPM14" s="131"/>
      <c r="WPN14" s="131"/>
      <c r="WPO14" s="131"/>
      <c r="WPP14" s="131"/>
      <c r="WPQ14" s="131"/>
      <c r="WPR14" s="131"/>
      <c r="WPS14" s="131"/>
      <c r="WPT14" s="131"/>
      <c r="WPU14" s="131"/>
      <c r="WPV14" s="131"/>
      <c r="WPW14" s="131"/>
      <c r="WPX14" s="131"/>
      <c r="WPY14" s="131"/>
      <c r="WPZ14" s="131"/>
      <c r="WQA14" s="131"/>
      <c r="WQB14" s="131"/>
      <c r="WQC14" s="131"/>
      <c r="WQD14" s="131"/>
      <c r="WQE14" s="131"/>
      <c r="WQF14" s="131"/>
      <c r="WQG14" s="131"/>
      <c r="WQH14" s="131"/>
      <c r="WQI14" s="131"/>
      <c r="WQJ14" s="131"/>
      <c r="WQK14" s="131"/>
      <c r="WQL14" s="131"/>
      <c r="WQM14" s="131"/>
      <c r="WQN14" s="131"/>
      <c r="WQO14" s="131"/>
      <c r="WQP14" s="131"/>
      <c r="WQQ14" s="131"/>
      <c r="WQR14" s="131"/>
      <c r="WQS14" s="131"/>
      <c r="WQT14" s="131"/>
      <c r="WQU14" s="131"/>
      <c r="WQV14" s="131"/>
      <c r="WQW14" s="131"/>
      <c r="WQX14" s="131"/>
      <c r="WQY14" s="131"/>
      <c r="WQZ14" s="131"/>
      <c r="WRA14" s="131"/>
      <c r="WRB14" s="131"/>
      <c r="WRC14" s="131"/>
      <c r="WRD14" s="131"/>
      <c r="WRE14" s="131"/>
      <c r="WRF14" s="131"/>
      <c r="WRG14" s="131"/>
      <c r="WRH14" s="131"/>
      <c r="WRI14" s="131"/>
      <c r="WRJ14" s="131"/>
      <c r="WRK14" s="131"/>
      <c r="WRL14" s="131"/>
      <c r="WRM14" s="131"/>
      <c r="WRN14" s="131"/>
      <c r="WRO14" s="131"/>
      <c r="WRP14" s="131"/>
      <c r="WRQ14" s="131"/>
      <c r="WRR14" s="131"/>
      <c r="WRS14" s="131"/>
      <c r="WRT14" s="131"/>
      <c r="WRU14" s="131"/>
      <c r="WRV14" s="131"/>
      <c r="WRW14" s="131"/>
      <c r="WRX14" s="131"/>
      <c r="WRY14" s="131"/>
      <c r="WRZ14" s="131"/>
      <c r="WSA14" s="131"/>
      <c r="WSB14" s="131"/>
      <c r="WSC14" s="131"/>
      <c r="WSD14" s="131"/>
      <c r="WSE14" s="131"/>
      <c r="WSF14" s="131"/>
      <c r="WSG14" s="131"/>
      <c r="WSH14" s="131"/>
      <c r="WSI14" s="131"/>
      <c r="WSJ14" s="131"/>
      <c r="WSK14" s="131"/>
      <c r="WSL14" s="131"/>
      <c r="WSM14" s="131"/>
      <c r="WSN14" s="131"/>
      <c r="WSO14" s="131"/>
      <c r="WSP14" s="131"/>
      <c r="WSQ14" s="131"/>
      <c r="WSR14" s="131"/>
      <c r="WSS14" s="131"/>
      <c r="WST14" s="131"/>
      <c r="WSU14" s="131"/>
      <c r="WSV14" s="131"/>
      <c r="WSW14" s="131"/>
      <c r="WSX14" s="131"/>
      <c r="WSY14" s="131"/>
      <c r="WSZ14" s="131"/>
      <c r="WTA14" s="131"/>
      <c r="WTB14" s="131"/>
      <c r="WTC14" s="131"/>
      <c r="WTD14" s="131"/>
      <c r="WTE14" s="131"/>
      <c r="WTF14" s="131"/>
      <c r="WTG14" s="131"/>
      <c r="WTH14" s="131"/>
      <c r="WTI14" s="131"/>
      <c r="WTJ14" s="131"/>
      <c r="WTK14" s="131"/>
      <c r="WTL14" s="131"/>
      <c r="WTM14" s="131"/>
      <c r="WTN14" s="131"/>
      <c r="WTO14" s="131"/>
      <c r="WTP14" s="131"/>
      <c r="WTQ14" s="131"/>
      <c r="WTR14" s="131"/>
      <c r="WTS14" s="131"/>
      <c r="WTT14" s="131"/>
      <c r="WTU14" s="131"/>
      <c r="WTV14" s="131"/>
      <c r="WTW14" s="131"/>
      <c r="WTX14" s="131"/>
      <c r="WTY14" s="131"/>
      <c r="WTZ14" s="131"/>
      <c r="WUA14" s="131"/>
      <c r="WUB14" s="131"/>
      <c r="WUC14" s="131"/>
      <c r="WUD14" s="131"/>
      <c r="WUE14" s="131"/>
      <c r="WUF14" s="131"/>
      <c r="WUG14" s="131"/>
      <c r="WUH14" s="131"/>
      <c r="WUI14" s="131"/>
      <c r="WUJ14" s="131"/>
      <c r="WUK14" s="131"/>
      <c r="WUL14" s="131"/>
      <c r="WUM14" s="131"/>
      <c r="WUN14" s="131"/>
      <c r="WUO14" s="131"/>
      <c r="WUP14" s="131"/>
      <c r="WUQ14" s="131"/>
      <c r="WUR14" s="131"/>
      <c r="WUS14" s="131"/>
      <c r="WUT14" s="131"/>
      <c r="WUU14" s="131"/>
      <c r="WUV14" s="131"/>
      <c r="WUW14" s="131"/>
      <c r="WUX14" s="131"/>
      <c r="WUY14" s="131"/>
      <c r="WUZ14" s="131"/>
      <c r="WVA14" s="131"/>
      <c r="WVB14" s="131"/>
      <c r="WVC14" s="131"/>
      <c r="WVD14" s="131"/>
      <c r="WVE14" s="131"/>
      <c r="WVF14" s="131"/>
      <c r="WVG14" s="131"/>
      <c r="WVH14" s="131"/>
      <c r="WVI14" s="131"/>
      <c r="WVJ14" s="131"/>
      <c r="WVK14" s="131"/>
      <c r="WVL14" s="131"/>
      <c r="WVM14" s="131"/>
      <c r="WVN14" s="131"/>
      <c r="WVO14" s="131"/>
      <c r="WVP14" s="131"/>
      <c r="WVQ14" s="131"/>
      <c r="WVR14" s="131"/>
      <c r="WVS14" s="131"/>
      <c r="WVT14" s="131"/>
      <c r="WVU14" s="131"/>
      <c r="WVV14" s="131"/>
      <c r="WVW14" s="131"/>
      <c r="WVX14" s="131"/>
      <c r="WVY14" s="131"/>
      <c r="WVZ14" s="131"/>
      <c r="WWA14" s="131"/>
      <c r="WWB14" s="131"/>
      <c r="WWC14" s="131"/>
      <c r="WWD14" s="131"/>
      <c r="WWE14" s="131"/>
      <c r="WWF14" s="131"/>
      <c r="WWG14" s="131"/>
      <c r="WWH14" s="131"/>
      <c r="WWI14" s="131"/>
      <c r="WWJ14" s="131"/>
      <c r="WWK14" s="131"/>
      <c r="WWL14" s="131"/>
      <c r="WWM14" s="131"/>
      <c r="WWN14" s="131"/>
      <c r="WWO14" s="131"/>
      <c r="WWP14" s="131"/>
      <c r="WWQ14" s="131"/>
      <c r="WWR14" s="131"/>
      <c r="WWS14" s="131"/>
      <c r="WWT14" s="131"/>
      <c r="WWU14" s="131"/>
      <c r="WWV14" s="131"/>
      <c r="WWW14" s="131"/>
      <c r="WWX14" s="131"/>
      <c r="WWY14" s="131"/>
      <c r="WWZ14" s="131"/>
      <c r="WXA14" s="131"/>
      <c r="WXB14" s="131"/>
      <c r="WXC14" s="131"/>
      <c r="WXD14" s="131"/>
      <c r="WXE14" s="131"/>
      <c r="WXF14" s="131"/>
      <c r="WXG14" s="131"/>
      <c r="WXH14" s="131"/>
      <c r="WXI14" s="131"/>
      <c r="WXJ14" s="131"/>
      <c r="WXK14" s="131"/>
      <c r="WXL14" s="131"/>
      <c r="WXM14" s="131"/>
      <c r="WXN14" s="131"/>
      <c r="WXO14" s="131"/>
      <c r="WXP14" s="131"/>
      <c r="WXQ14" s="131"/>
      <c r="WXR14" s="131"/>
      <c r="WXS14" s="131"/>
      <c r="WXT14" s="131"/>
      <c r="WXU14" s="131"/>
      <c r="WXV14" s="131"/>
      <c r="WXW14" s="131"/>
      <c r="WXX14" s="131"/>
      <c r="WXY14" s="131"/>
      <c r="WXZ14" s="131"/>
      <c r="WYA14" s="131"/>
      <c r="WYB14" s="131"/>
      <c r="WYC14" s="131"/>
      <c r="WYD14" s="131"/>
      <c r="WYE14" s="131"/>
      <c r="WYF14" s="131"/>
      <c r="WYG14" s="131"/>
      <c r="WYH14" s="131"/>
      <c r="WYI14" s="131"/>
      <c r="WYJ14" s="131"/>
      <c r="WYK14" s="131"/>
      <c r="WYL14" s="131"/>
      <c r="WYM14" s="131"/>
      <c r="WYN14" s="131"/>
      <c r="WYO14" s="131"/>
      <c r="WYP14" s="131"/>
      <c r="WYQ14" s="131"/>
      <c r="WYR14" s="131"/>
      <c r="WYS14" s="131"/>
      <c r="WYT14" s="131"/>
      <c r="WYU14" s="131"/>
      <c r="WYV14" s="131"/>
      <c r="WYW14" s="131"/>
      <c r="WYX14" s="131"/>
      <c r="WYY14" s="131"/>
      <c r="WYZ14" s="131"/>
      <c r="WZA14" s="131"/>
      <c r="WZB14" s="131"/>
      <c r="WZC14" s="131"/>
      <c r="WZD14" s="131"/>
      <c r="WZE14" s="131"/>
      <c r="WZF14" s="131"/>
      <c r="WZG14" s="131"/>
      <c r="WZH14" s="131"/>
      <c r="WZI14" s="131"/>
      <c r="WZJ14" s="131"/>
      <c r="WZK14" s="131"/>
      <c r="WZL14" s="131"/>
      <c r="WZM14" s="131"/>
      <c r="WZN14" s="131"/>
      <c r="WZO14" s="131"/>
      <c r="WZP14" s="131"/>
      <c r="WZQ14" s="131"/>
      <c r="WZR14" s="131"/>
      <c r="WZS14" s="131"/>
      <c r="WZT14" s="131"/>
      <c r="WZU14" s="131"/>
      <c r="WZV14" s="131"/>
      <c r="WZW14" s="131"/>
      <c r="WZX14" s="131"/>
      <c r="WZY14" s="131"/>
      <c r="WZZ14" s="131"/>
      <c r="XAA14" s="131"/>
      <c r="XAB14" s="131"/>
      <c r="XAC14" s="131"/>
      <c r="XAD14" s="131"/>
      <c r="XAE14" s="131"/>
      <c r="XAF14" s="131"/>
      <c r="XAG14" s="131"/>
      <c r="XAH14" s="131"/>
      <c r="XAI14" s="131"/>
      <c r="XAJ14" s="131"/>
      <c r="XAK14" s="131"/>
      <c r="XAL14" s="131"/>
      <c r="XAM14" s="131"/>
      <c r="XAN14" s="131"/>
      <c r="XAO14" s="131"/>
      <c r="XAP14" s="131"/>
      <c r="XAQ14" s="131"/>
      <c r="XAR14" s="131"/>
      <c r="XAS14" s="131"/>
      <c r="XAT14" s="131"/>
      <c r="XAU14" s="131"/>
      <c r="XAV14" s="131"/>
      <c r="XAW14" s="131"/>
      <c r="XAX14" s="131"/>
      <c r="XAY14" s="131"/>
      <c r="XAZ14" s="131"/>
      <c r="XBA14" s="131"/>
      <c r="XBB14" s="131"/>
      <c r="XBC14" s="131"/>
      <c r="XBD14" s="131"/>
      <c r="XBE14" s="131"/>
      <c r="XBF14" s="131"/>
      <c r="XBG14" s="131"/>
      <c r="XBH14" s="131"/>
      <c r="XBI14" s="131"/>
      <c r="XBJ14" s="131"/>
      <c r="XBK14" s="131"/>
      <c r="XBL14" s="131"/>
      <c r="XBM14" s="131"/>
      <c r="XBN14" s="131"/>
      <c r="XBO14" s="131"/>
      <c r="XBP14" s="131"/>
      <c r="XBQ14" s="131"/>
      <c r="XBR14" s="131"/>
      <c r="XBS14" s="131"/>
      <c r="XBT14" s="131"/>
      <c r="XBU14" s="131"/>
      <c r="XBV14" s="131"/>
      <c r="XBW14" s="131"/>
      <c r="XBX14" s="131"/>
      <c r="XBY14" s="131"/>
      <c r="XBZ14" s="131"/>
      <c r="XCA14" s="131"/>
      <c r="XCB14" s="131"/>
      <c r="XCC14" s="131"/>
      <c r="XCD14" s="131"/>
      <c r="XCE14" s="131"/>
      <c r="XCF14" s="131"/>
      <c r="XCG14" s="131"/>
      <c r="XCH14" s="131"/>
      <c r="XCI14" s="131"/>
      <c r="XCJ14" s="131"/>
      <c r="XCK14" s="131"/>
      <c r="XCL14" s="131"/>
      <c r="XCM14" s="131"/>
      <c r="XCN14" s="131"/>
      <c r="XCO14" s="131"/>
      <c r="XCP14" s="131"/>
      <c r="XCQ14" s="131"/>
      <c r="XCR14" s="131"/>
      <c r="XCS14" s="131"/>
      <c r="XCT14" s="131"/>
      <c r="XCU14" s="131"/>
      <c r="XCV14" s="131"/>
      <c r="XCW14" s="131"/>
      <c r="XCX14" s="131"/>
      <c r="XCY14" s="131"/>
      <c r="XCZ14" s="131"/>
      <c r="XDA14" s="131"/>
      <c r="XDB14" s="131"/>
      <c r="XDC14" s="131"/>
      <c r="XDD14" s="131"/>
      <c r="XDE14" s="131"/>
      <c r="XDF14" s="131"/>
      <c r="XDG14" s="131"/>
      <c r="XDH14" s="131"/>
      <c r="XDI14" s="131"/>
      <c r="XDJ14" s="131"/>
      <c r="XDK14" s="131"/>
      <c r="XDL14" s="131"/>
      <c r="XDM14" s="131"/>
      <c r="XDN14" s="131"/>
      <c r="XDO14" s="131"/>
      <c r="XDP14" s="131"/>
      <c r="XDQ14" s="131"/>
      <c r="XDR14" s="131"/>
      <c r="XDS14" s="131"/>
      <c r="XDT14" s="131"/>
      <c r="XDU14" s="131"/>
      <c r="XDV14" s="131"/>
      <c r="XDW14" s="131"/>
      <c r="XDX14" s="131"/>
      <c r="XDY14" s="131"/>
      <c r="XDZ14" s="131"/>
      <c r="XEA14" s="131"/>
      <c r="XEB14" s="131"/>
      <c r="XEC14" s="131"/>
      <c r="XED14" s="131"/>
      <c r="XEE14" s="131"/>
      <c r="XEF14" s="131"/>
      <c r="XEG14" s="131"/>
      <c r="XEH14" s="131"/>
      <c r="XEI14" s="131"/>
      <c r="XEJ14" s="131"/>
      <c r="XEK14" s="131"/>
      <c r="XEL14" s="131"/>
      <c r="XEM14" s="131"/>
      <c r="XEN14" s="131"/>
      <c r="XEO14" s="131"/>
      <c r="XEP14" s="131"/>
      <c r="XEQ14" s="131"/>
      <c r="XER14" s="131"/>
      <c r="XES14" s="131"/>
      <c r="XET14" s="131"/>
      <c r="XEU14" s="131"/>
      <c r="XEV14" s="131"/>
      <c r="XEW14" s="131"/>
    </row>
    <row r="15" spans="2:16377" ht="3" customHeight="1" thickBot="1">
      <c r="B15" s="27"/>
      <c r="C15" s="27"/>
      <c r="D15" s="27"/>
      <c r="E15" s="28"/>
      <c r="F15" s="101"/>
      <c r="G15" s="28"/>
      <c r="H15" s="94"/>
      <c r="I15" s="48"/>
      <c r="J15" s="49"/>
    </row>
    <row r="16" spans="2:16377" ht="30" customHeight="1">
      <c r="B16" s="682" t="s">
        <v>104</v>
      </c>
      <c r="C16" s="683"/>
      <c r="D16" s="680" t="s">
        <v>123</v>
      </c>
      <c r="E16" s="681"/>
      <c r="F16" s="102"/>
      <c r="G16" s="668"/>
      <c r="H16" s="669"/>
      <c r="I16" s="670"/>
      <c r="J16" s="49"/>
    </row>
    <row r="17" spans="2:10" ht="13.5" customHeight="1">
      <c r="B17" s="684"/>
      <c r="C17" s="685"/>
      <c r="D17" s="690" t="s">
        <v>129</v>
      </c>
      <c r="E17" s="691"/>
      <c r="F17" s="41"/>
      <c r="G17" s="671"/>
      <c r="H17" s="672"/>
      <c r="I17" s="673"/>
      <c r="J17" s="49"/>
    </row>
    <row r="18" spans="2:10">
      <c r="B18" s="684"/>
      <c r="C18" s="685"/>
      <c r="D18" s="690" t="s">
        <v>131</v>
      </c>
      <c r="E18" s="691"/>
      <c r="F18" s="103"/>
      <c r="G18" s="671"/>
      <c r="H18" s="672"/>
      <c r="I18" s="673"/>
      <c r="J18" s="49"/>
    </row>
    <row r="19" spans="2:10">
      <c r="B19" s="684"/>
      <c r="C19" s="685"/>
      <c r="D19" s="690" t="s">
        <v>132</v>
      </c>
      <c r="E19" s="691"/>
      <c r="F19" s="104"/>
      <c r="G19" s="671"/>
      <c r="H19" s="672"/>
      <c r="I19" s="673"/>
      <c r="J19" s="49"/>
    </row>
    <row r="20" spans="2:10" ht="17.25" customHeight="1">
      <c r="B20" s="686"/>
      <c r="C20" s="687"/>
      <c r="D20" s="690" t="s">
        <v>133</v>
      </c>
      <c r="E20" s="691"/>
      <c r="F20" s="105"/>
      <c r="G20" s="671"/>
      <c r="H20" s="672"/>
      <c r="I20" s="673"/>
      <c r="J20" s="49"/>
    </row>
    <row r="21" spans="2:10" ht="15.75" thickBot="1">
      <c r="B21" s="688"/>
      <c r="C21" s="689"/>
      <c r="D21" s="666" t="s">
        <v>134</v>
      </c>
      <c r="E21" s="667"/>
      <c r="F21" s="106"/>
      <c r="G21" s="674"/>
      <c r="H21" s="675"/>
      <c r="I21" s="676"/>
      <c r="J21" s="49"/>
    </row>
    <row r="22" spans="2:10" ht="3" customHeight="1" thickBot="1">
      <c r="B22" s="49"/>
      <c r="C22" s="49"/>
      <c r="D22" s="49"/>
      <c r="E22" s="49"/>
      <c r="F22" s="107"/>
      <c r="G22" s="49"/>
      <c r="H22" s="95"/>
      <c r="I22" s="65"/>
      <c r="J22" s="50"/>
    </row>
    <row r="23" spans="2:10" s="21" customFormat="1">
      <c r="B23" s="662" t="s">
        <v>105</v>
      </c>
      <c r="C23" s="664" t="s">
        <v>6</v>
      </c>
      <c r="D23" s="662" t="s">
        <v>12</v>
      </c>
      <c r="E23" s="662" t="s">
        <v>13</v>
      </c>
      <c r="F23" s="664" t="s">
        <v>2</v>
      </c>
      <c r="G23" s="90" t="s">
        <v>219</v>
      </c>
      <c r="H23" s="717" t="s">
        <v>15</v>
      </c>
      <c r="I23" s="719" t="s">
        <v>220</v>
      </c>
      <c r="J23" s="50"/>
    </row>
    <row r="24" spans="2:10" s="21" customFormat="1" ht="15.75" thickBot="1">
      <c r="B24" s="663"/>
      <c r="C24" s="665" t="s">
        <v>6</v>
      </c>
      <c r="D24" s="663"/>
      <c r="E24" s="663" t="s">
        <v>13</v>
      </c>
      <c r="F24" s="665"/>
      <c r="G24" s="173" t="s">
        <v>14</v>
      </c>
      <c r="H24" s="718"/>
      <c r="I24" s="720"/>
      <c r="J24" s="50"/>
    </row>
    <row r="25" spans="2:10" s="21" customFormat="1" ht="51">
      <c r="B25" s="725" t="s">
        <v>123</v>
      </c>
      <c r="C25" s="729" t="s">
        <v>7</v>
      </c>
      <c r="D25" s="180" t="s">
        <v>26</v>
      </c>
      <c r="E25" s="181" t="s">
        <v>267</v>
      </c>
      <c r="F25" s="180" t="s">
        <v>268</v>
      </c>
      <c r="G25" s="45" t="s">
        <v>16</v>
      </c>
      <c r="H25" s="321" t="s">
        <v>124</v>
      </c>
      <c r="I25" s="322" t="s">
        <v>228</v>
      </c>
      <c r="J25" s="50"/>
    </row>
    <row r="26" spans="2:10" s="21" customFormat="1" ht="60" customHeight="1">
      <c r="B26" s="613"/>
      <c r="C26" s="609"/>
      <c r="D26" s="611" t="s">
        <v>28</v>
      </c>
      <c r="E26" s="184" t="s">
        <v>304</v>
      </c>
      <c r="F26" s="185" t="s">
        <v>107</v>
      </c>
      <c r="G26" s="45" t="s">
        <v>18</v>
      </c>
      <c r="H26" s="321" t="s">
        <v>124</v>
      </c>
      <c r="I26" s="323" t="s">
        <v>409</v>
      </c>
      <c r="J26" s="50"/>
    </row>
    <row r="27" spans="2:10" s="21" customFormat="1" ht="38.25">
      <c r="B27" s="613"/>
      <c r="C27" s="609"/>
      <c r="D27" s="609"/>
      <c r="E27" s="184" t="s">
        <v>29</v>
      </c>
      <c r="F27" s="185" t="s">
        <v>107</v>
      </c>
      <c r="G27" s="45" t="s">
        <v>16</v>
      </c>
      <c r="H27" s="321" t="s">
        <v>124</v>
      </c>
      <c r="I27" s="324" t="s">
        <v>228</v>
      </c>
      <c r="J27" s="50"/>
    </row>
    <row r="28" spans="2:10" s="21" customFormat="1" ht="25.5">
      <c r="B28" s="613"/>
      <c r="C28" s="609"/>
      <c r="D28" s="610"/>
      <c r="E28" s="184" t="s">
        <v>139</v>
      </c>
      <c r="F28" s="185" t="s">
        <v>30</v>
      </c>
      <c r="G28" s="45" t="s">
        <v>16</v>
      </c>
      <c r="H28" s="321" t="s">
        <v>124</v>
      </c>
      <c r="I28" s="324" t="s">
        <v>228</v>
      </c>
      <c r="J28" s="50"/>
    </row>
    <row r="29" spans="2:10" s="21" customFormat="1" ht="106.5" customHeight="1">
      <c r="B29" s="613"/>
      <c r="C29" s="609"/>
      <c r="D29" s="185" t="s">
        <v>25</v>
      </c>
      <c r="E29" s="184" t="s">
        <v>89</v>
      </c>
      <c r="F29" s="185" t="s">
        <v>269</v>
      </c>
      <c r="G29" s="45" t="s">
        <v>16</v>
      </c>
      <c r="H29" s="321" t="s">
        <v>124</v>
      </c>
      <c r="I29" s="324" t="s">
        <v>228</v>
      </c>
      <c r="J29" s="50"/>
    </row>
    <row r="30" spans="2:10" s="21" customFormat="1" ht="63.75">
      <c r="B30" s="613"/>
      <c r="C30" s="609"/>
      <c r="D30" s="611" t="s">
        <v>148</v>
      </c>
      <c r="E30" s="184" t="s">
        <v>262</v>
      </c>
      <c r="F30" s="186" t="s">
        <v>270</v>
      </c>
      <c r="G30" s="45" t="s">
        <v>16</v>
      </c>
      <c r="H30" s="321" t="s">
        <v>124</v>
      </c>
      <c r="I30" s="324" t="s">
        <v>228</v>
      </c>
      <c r="J30" s="50"/>
    </row>
    <row r="31" spans="2:10" s="21" customFormat="1" ht="90.75" customHeight="1">
      <c r="B31" s="613"/>
      <c r="C31" s="609"/>
      <c r="D31" s="609"/>
      <c r="E31" s="184" t="s">
        <v>305</v>
      </c>
      <c r="F31" s="186" t="s">
        <v>3</v>
      </c>
      <c r="G31" s="45" t="s">
        <v>18</v>
      </c>
      <c r="H31" s="321" t="s">
        <v>124</v>
      </c>
      <c r="I31" s="323" t="s">
        <v>410</v>
      </c>
      <c r="J31" s="50"/>
    </row>
    <row r="32" spans="2:10" s="21" customFormat="1" ht="76.5" customHeight="1">
      <c r="B32" s="613"/>
      <c r="C32" s="610"/>
      <c r="D32" s="610"/>
      <c r="E32" s="184" t="s">
        <v>201</v>
      </c>
      <c r="F32" s="187" t="s">
        <v>3</v>
      </c>
      <c r="G32" s="45" t="s">
        <v>16</v>
      </c>
      <c r="H32" s="321" t="s">
        <v>124</v>
      </c>
      <c r="I32" s="324" t="s">
        <v>228</v>
      </c>
      <c r="J32" s="50"/>
    </row>
    <row r="33" spans="2:10" s="21" customFormat="1" ht="51">
      <c r="B33" s="613"/>
      <c r="C33" s="188" t="s">
        <v>204</v>
      </c>
      <c r="D33" s="185" t="s">
        <v>203</v>
      </c>
      <c r="E33" s="184" t="s">
        <v>218</v>
      </c>
      <c r="F33" s="185" t="s">
        <v>8</v>
      </c>
      <c r="G33" s="45" t="s">
        <v>16</v>
      </c>
      <c r="H33" s="321" t="s">
        <v>124</v>
      </c>
      <c r="I33" s="325" t="s">
        <v>228</v>
      </c>
      <c r="J33" s="50"/>
    </row>
    <row r="34" spans="2:10" s="21" customFormat="1" ht="42.75">
      <c r="B34" s="613"/>
      <c r="C34" s="611" t="s">
        <v>10</v>
      </c>
      <c r="D34" s="611" t="s">
        <v>31</v>
      </c>
      <c r="E34" s="184" t="s">
        <v>149</v>
      </c>
      <c r="F34" s="185" t="s">
        <v>3</v>
      </c>
      <c r="G34" s="45" t="s">
        <v>16</v>
      </c>
      <c r="H34" s="326" t="s">
        <v>271</v>
      </c>
      <c r="I34" s="325" t="s">
        <v>228</v>
      </c>
      <c r="J34" s="50"/>
    </row>
    <row r="35" spans="2:10" s="21" customFormat="1" ht="68.25" customHeight="1">
      <c r="B35" s="613"/>
      <c r="C35" s="609"/>
      <c r="D35" s="609"/>
      <c r="E35" s="184" t="s">
        <v>150</v>
      </c>
      <c r="F35" s="185" t="s">
        <v>9</v>
      </c>
      <c r="G35" s="45" t="s">
        <v>16</v>
      </c>
      <c r="H35" s="326" t="s">
        <v>208</v>
      </c>
      <c r="I35" s="324" t="s">
        <v>228</v>
      </c>
      <c r="J35" s="50"/>
    </row>
    <row r="36" spans="2:10" s="21" customFormat="1" ht="38.25">
      <c r="B36" s="613"/>
      <c r="C36" s="609"/>
      <c r="D36" s="609"/>
      <c r="E36" s="184" t="s">
        <v>151</v>
      </c>
      <c r="F36" s="185" t="s">
        <v>9</v>
      </c>
      <c r="G36" s="45" t="s">
        <v>16</v>
      </c>
      <c r="H36" s="326" t="s">
        <v>209</v>
      </c>
      <c r="I36" s="324" t="s">
        <v>228</v>
      </c>
      <c r="J36" s="50"/>
    </row>
    <row r="37" spans="2:10" s="21" customFormat="1" ht="38.25">
      <c r="B37" s="613"/>
      <c r="C37" s="609"/>
      <c r="D37" s="609"/>
      <c r="E37" s="184" t="s">
        <v>152</v>
      </c>
      <c r="F37" s="185" t="s">
        <v>9</v>
      </c>
      <c r="G37" s="45" t="s">
        <v>16</v>
      </c>
      <c r="H37" s="326" t="s">
        <v>125</v>
      </c>
      <c r="I37" s="324" t="s">
        <v>228</v>
      </c>
      <c r="J37" s="50"/>
    </row>
    <row r="38" spans="2:10" s="21" customFormat="1" ht="38.25">
      <c r="B38" s="613"/>
      <c r="C38" s="609"/>
      <c r="D38" s="609"/>
      <c r="E38" s="184" t="s">
        <v>153</v>
      </c>
      <c r="F38" s="185" t="s">
        <v>9</v>
      </c>
      <c r="G38" s="45" t="s">
        <v>16</v>
      </c>
      <c r="H38" s="326" t="s">
        <v>126</v>
      </c>
      <c r="I38" s="324" t="s">
        <v>228</v>
      </c>
      <c r="J38" s="50"/>
    </row>
    <row r="39" spans="2:10" s="21" customFormat="1" ht="38.25">
      <c r="B39" s="613"/>
      <c r="C39" s="609"/>
      <c r="D39" s="610"/>
      <c r="E39" s="184" t="s">
        <v>272</v>
      </c>
      <c r="F39" s="185" t="s">
        <v>9</v>
      </c>
      <c r="G39" s="45" t="s">
        <v>16</v>
      </c>
      <c r="H39" s="326" t="s">
        <v>127</v>
      </c>
      <c r="I39" s="324" t="s">
        <v>228</v>
      </c>
      <c r="J39" s="50"/>
    </row>
    <row r="40" spans="2:10" s="21" customFormat="1" ht="38.25">
      <c r="B40" s="613"/>
      <c r="C40" s="609"/>
      <c r="D40" s="611" t="s">
        <v>32</v>
      </c>
      <c r="E40" s="184" t="s">
        <v>33</v>
      </c>
      <c r="F40" s="185" t="s">
        <v>107</v>
      </c>
      <c r="G40" s="45" t="s">
        <v>16</v>
      </c>
      <c r="H40" s="321" t="s">
        <v>124</v>
      </c>
      <c r="I40" s="324" t="s">
        <v>228</v>
      </c>
      <c r="J40" s="50"/>
    </row>
    <row r="41" spans="2:10" s="21" customFormat="1" ht="72">
      <c r="B41" s="613"/>
      <c r="C41" s="609"/>
      <c r="D41" s="609"/>
      <c r="E41" s="184" t="s">
        <v>306</v>
      </c>
      <c r="F41" s="185" t="s">
        <v>107</v>
      </c>
      <c r="G41" s="45" t="s">
        <v>18</v>
      </c>
      <c r="H41" s="321" t="s">
        <v>124</v>
      </c>
      <c r="I41" s="323" t="s">
        <v>411</v>
      </c>
      <c r="J41" s="50"/>
    </row>
    <row r="42" spans="2:10" s="21" customFormat="1" ht="114.75">
      <c r="B42" s="613"/>
      <c r="C42" s="609"/>
      <c r="D42" s="610"/>
      <c r="E42" s="184" t="s">
        <v>307</v>
      </c>
      <c r="F42" s="185" t="s">
        <v>142</v>
      </c>
      <c r="G42" s="45" t="s">
        <v>18</v>
      </c>
      <c r="H42" s="321" t="s">
        <v>124</v>
      </c>
      <c r="I42" s="323" t="s">
        <v>412</v>
      </c>
      <c r="J42" s="50"/>
    </row>
    <row r="43" spans="2:10" s="21" customFormat="1" ht="171" customHeight="1">
      <c r="B43" s="613"/>
      <c r="C43" s="609"/>
      <c r="D43" s="611" t="s">
        <v>34</v>
      </c>
      <c r="E43" s="184" t="s">
        <v>154</v>
      </c>
      <c r="F43" s="185" t="s">
        <v>35</v>
      </c>
      <c r="G43" s="45" t="s">
        <v>16</v>
      </c>
      <c r="H43" s="321" t="s">
        <v>124</v>
      </c>
      <c r="I43" s="323" t="s">
        <v>228</v>
      </c>
      <c r="J43" s="50"/>
    </row>
    <row r="44" spans="2:10" s="21" customFormat="1" ht="91.5" customHeight="1">
      <c r="B44" s="613"/>
      <c r="C44" s="609"/>
      <c r="D44" s="609"/>
      <c r="E44" s="184" t="s">
        <v>308</v>
      </c>
      <c r="F44" s="185" t="s">
        <v>35</v>
      </c>
      <c r="G44" s="45" t="s">
        <v>16</v>
      </c>
      <c r="H44" s="321" t="s">
        <v>124</v>
      </c>
      <c r="I44" s="324" t="s">
        <v>228</v>
      </c>
      <c r="J44" s="50"/>
    </row>
    <row r="45" spans="2:10" s="21" customFormat="1" ht="94.5" customHeight="1">
      <c r="B45" s="613"/>
      <c r="C45" s="609"/>
      <c r="D45" s="609"/>
      <c r="E45" s="184" t="s">
        <v>309</v>
      </c>
      <c r="F45" s="185" t="s">
        <v>35</v>
      </c>
      <c r="G45" s="45" t="s">
        <v>18</v>
      </c>
      <c r="H45" s="321" t="s">
        <v>124</v>
      </c>
      <c r="I45" s="323" t="s">
        <v>413</v>
      </c>
      <c r="J45" s="50"/>
    </row>
    <row r="46" spans="2:10" s="21" customFormat="1" ht="275.25" customHeight="1">
      <c r="B46" s="613"/>
      <c r="C46" s="609"/>
      <c r="D46" s="609"/>
      <c r="E46" s="184" t="s">
        <v>310</v>
      </c>
      <c r="F46" s="185" t="s">
        <v>35</v>
      </c>
      <c r="G46" s="45" t="s">
        <v>18</v>
      </c>
      <c r="H46" s="321" t="s">
        <v>124</v>
      </c>
      <c r="I46" s="323" t="s">
        <v>413</v>
      </c>
      <c r="J46" s="50"/>
    </row>
    <row r="47" spans="2:10" s="21" customFormat="1" ht="38.25">
      <c r="B47" s="613"/>
      <c r="C47" s="609"/>
      <c r="D47" s="610"/>
      <c r="E47" s="184" t="s">
        <v>36</v>
      </c>
      <c r="F47" s="185" t="s">
        <v>37</v>
      </c>
      <c r="G47" s="45" t="s">
        <v>16</v>
      </c>
      <c r="H47" s="321" t="s">
        <v>124</v>
      </c>
      <c r="I47" s="324" t="s">
        <v>228</v>
      </c>
      <c r="J47" s="50"/>
    </row>
    <row r="48" spans="2:10" s="21" customFormat="1" ht="102">
      <c r="B48" s="613"/>
      <c r="C48" s="609"/>
      <c r="D48" s="611" t="s">
        <v>38</v>
      </c>
      <c r="E48" s="184" t="s">
        <v>311</v>
      </c>
      <c r="F48" s="185" t="s">
        <v>145</v>
      </c>
      <c r="G48" s="45" t="s">
        <v>16</v>
      </c>
      <c r="H48" s="326" t="s">
        <v>273</v>
      </c>
      <c r="I48" s="324" t="s">
        <v>228</v>
      </c>
      <c r="J48" s="50"/>
    </row>
    <row r="49" spans="2:10" s="21" customFormat="1" ht="38.25">
      <c r="B49" s="613"/>
      <c r="C49" s="609"/>
      <c r="D49" s="609"/>
      <c r="E49" s="184" t="s">
        <v>274</v>
      </c>
      <c r="F49" s="185" t="s">
        <v>145</v>
      </c>
      <c r="G49" s="45" t="s">
        <v>16</v>
      </c>
      <c r="H49" s="326" t="s">
        <v>273</v>
      </c>
      <c r="I49" s="324" t="s">
        <v>228</v>
      </c>
      <c r="J49" s="50"/>
    </row>
    <row r="50" spans="2:10" s="21" customFormat="1" ht="38.25">
      <c r="B50" s="613"/>
      <c r="C50" s="609"/>
      <c r="D50" s="609"/>
      <c r="E50" s="184" t="s">
        <v>155</v>
      </c>
      <c r="F50" s="185" t="s">
        <v>90</v>
      </c>
      <c r="G50" s="45" t="s">
        <v>16</v>
      </c>
      <c r="H50" s="321" t="s">
        <v>124</v>
      </c>
      <c r="I50" s="324" t="s">
        <v>228</v>
      </c>
      <c r="J50" s="50"/>
    </row>
    <row r="51" spans="2:10" s="21" customFormat="1" ht="93" customHeight="1">
      <c r="B51" s="613"/>
      <c r="C51" s="609"/>
      <c r="D51" s="609"/>
      <c r="E51" s="184" t="s">
        <v>275</v>
      </c>
      <c r="F51" s="185" t="s">
        <v>145</v>
      </c>
      <c r="G51" s="45" t="s">
        <v>16</v>
      </c>
      <c r="H51" s="321" t="s">
        <v>276</v>
      </c>
      <c r="I51" s="324" t="s">
        <v>228</v>
      </c>
      <c r="J51" s="50"/>
    </row>
    <row r="52" spans="2:10" s="21" customFormat="1" ht="38.25">
      <c r="B52" s="613"/>
      <c r="C52" s="609"/>
      <c r="D52" s="610"/>
      <c r="E52" s="184" t="s">
        <v>277</v>
      </c>
      <c r="F52" s="185" t="s">
        <v>145</v>
      </c>
      <c r="G52" s="45" t="s">
        <v>16</v>
      </c>
      <c r="H52" s="326" t="s">
        <v>273</v>
      </c>
      <c r="I52" s="324" t="s">
        <v>228</v>
      </c>
      <c r="J52" s="50"/>
    </row>
    <row r="53" spans="2:10" s="21" customFormat="1" ht="114.75">
      <c r="B53" s="613"/>
      <c r="C53" s="609"/>
      <c r="D53" s="611" t="s">
        <v>40</v>
      </c>
      <c r="E53" s="189" t="s">
        <v>156</v>
      </c>
      <c r="F53" s="186" t="s">
        <v>41</v>
      </c>
      <c r="G53" s="45" t="s">
        <v>18</v>
      </c>
      <c r="H53" s="326" t="s">
        <v>210</v>
      </c>
      <c r="I53" s="323" t="s">
        <v>414</v>
      </c>
      <c r="J53" s="50"/>
    </row>
    <row r="54" spans="2:10" s="21" customFormat="1" ht="38.25">
      <c r="B54" s="613"/>
      <c r="C54" s="609"/>
      <c r="D54" s="609"/>
      <c r="E54" s="189" t="s">
        <v>157</v>
      </c>
      <c r="F54" s="185" t="s">
        <v>93</v>
      </c>
      <c r="G54" s="45" t="s">
        <v>16</v>
      </c>
      <c r="H54" s="326" t="s">
        <v>211</v>
      </c>
      <c r="I54" s="324" t="s">
        <v>228</v>
      </c>
      <c r="J54" s="50"/>
    </row>
    <row r="55" spans="2:10" s="21" customFormat="1" ht="38.25">
      <c r="B55" s="613"/>
      <c r="C55" s="609"/>
      <c r="D55" s="609"/>
      <c r="E55" s="189" t="s">
        <v>312</v>
      </c>
      <c r="F55" s="185" t="s">
        <v>47</v>
      </c>
      <c r="G55" s="45" t="s">
        <v>16</v>
      </c>
      <c r="H55" s="326" t="s">
        <v>278</v>
      </c>
      <c r="I55" s="324" t="s">
        <v>228</v>
      </c>
      <c r="J55" s="50"/>
    </row>
    <row r="56" spans="2:10" s="21" customFormat="1" ht="63.75">
      <c r="B56" s="613"/>
      <c r="C56" s="609"/>
      <c r="D56" s="609"/>
      <c r="E56" s="189" t="s">
        <v>313</v>
      </c>
      <c r="F56" s="185" t="s">
        <v>9</v>
      </c>
      <c r="G56" s="45" t="s">
        <v>16</v>
      </c>
      <c r="H56" s="326" t="s">
        <v>128</v>
      </c>
      <c r="I56" s="324" t="s">
        <v>228</v>
      </c>
      <c r="J56" s="50"/>
    </row>
    <row r="57" spans="2:10" s="21" customFormat="1" ht="38.25">
      <c r="B57" s="613"/>
      <c r="C57" s="609"/>
      <c r="D57" s="609"/>
      <c r="E57" s="189" t="s">
        <v>314</v>
      </c>
      <c r="F57" s="185" t="s">
        <v>158</v>
      </c>
      <c r="G57" s="45" t="s">
        <v>16</v>
      </c>
      <c r="H57" s="321" t="s">
        <v>124</v>
      </c>
      <c r="I57" s="324" t="s">
        <v>228</v>
      </c>
      <c r="J57" s="50"/>
    </row>
    <row r="58" spans="2:10" s="21" customFormat="1" ht="63.75">
      <c r="B58" s="613"/>
      <c r="C58" s="609"/>
      <c r="D58" s="609"/>
      <c r="E58" s="189" t="s">
        <v>315</v>
      </c>
      <c r="F58" s="185" t="s">
        <v>27</v>
      </c>
      <c r="G58" s="45" t="s">
        <v>16</v>
      </c>
      <c r="H58" s="321" t="s">
        <v>124</v>
      </c>
      <c r="I58" s="324" t="s">
        <v>228</v>
      </c>
      <c r="J58" s="50"/>
    </row>
    <row r="59" spans="2:10" s="21" customFormat="1" ht="126" customHeight="1">
      <c r="B59" s="613"/>
      <c r="C59" s="609"/>
      <c r="D59" s="610"/>
      <c r="E59" s="184" t="s">
        <v>316</v>
      </c>
      <c r="F59" s="185" t="s">
        <v>27</v>
      </c>
      <c r="G59" s="45" t="s">
        <v>16</v>
      </c>
      <c r="H59" s="326" t="s">
        <v>273</v>
      </c>
      <c r="I59" s="324" t="s">
        <v>228</v>
      </c>
      <c r="J59" s="50"/>
    </row>
    <row r="60" spans="2:10" s="21" customFormat="1" ht="48.75" customHeight="1">
      <c r="B60" s="613"/>
      <c r="C60" s="609"/>
      <c r="D60" s="611" t="s">
        <v>46</v>
      </c>
      <c r="E60" s="184" t="s">
        <v>159</v>
      </c>
      <c r="F60" s="185" t="s">
        <v>3</v>
      </c>
      <c r="G60" s="45" t="s">
        <v>16</v>
      </c>
      <c r="H60" s="321" t="s">
        <v>124</v>
      </c>
      <c r="I60" s="324" t="s">
        <v>228</v>
      </c>
      <c r="J60" s="50"/>
    </row>
    <row r="61" spans="2:10" s="21" customFormat="1" ht="51">
      <c r="B61" s="613"/>
      <c r="C61" s="609"/>
      <c r="D61" s="609"/>
      <c r="E61" s="184" t="s">
        <v>317</v>
      </c>
      <c r="F61" s="185" t="s">
        <v>160</v>
      </c>
      <c r="G61" s="45" t="s">
        <v>16</v>
      </c>
      <c r="H61" s="321" t="s">
        <v>124</v>
      </c>
      <c r="I61" s="324" t="s">
        <v>228</v>
      </c>
      <c r="J61" s="50"/>
    </row>
    <row r="62" spans="2:10" s="21" customFormat="1" ht="51">
      <c r="B62" s="613"/>
      <c r="C62" s="610"/>
      <c r="D62" s="610"/>
      <c r="E62" s="184" t="s">
        <v>279</v>
      </c>
      <c r="F62" s="185" t="s">
        <v>145</v>
      </c>
      <c r="G62" s="45" t="s">
        <v>16</v>
      </c>
      <c r="H62" s="326" t="s">
        <v>273</v>
      </c>
      <c r="I62" s="324" t="s">
        <v>228</v>
      </c>
      <c r="J62" s="50"/>
    </row>
    <row r="63" spans="2:10" s="21" customFormat="1" ht="89.25">
      <c r="B63" s="613"/>
      <c r="C63" s="611" t="s">
        <v>43</v>
      </c>
      <c r="D63" s="611" t="s">
        <v>44</v>
      </c>
      <c r="E63" s="184" t="s">
        <v>45</v>
      </c>
      <c r="F63" s="185" t="s">
        <v>47</v>
      </c>
      <c r="G63" s="45" t="s">
        <v>16</v>
      </c>
      <c r="H63" s="321" t="s">
        <v>124</v>
      </c>
      <c r="I63" s="325" t="s">
        <v>228</v>
      </c>
      <c r="J63" s="50"/>
    </row>
    <row r="64" spans="2:10" s="21" customFormat="1" ht="114.75">
      <c r="B64" s="613"/>
      <c r="C64" s="610"/>
      <c r="D64" s="610"/>
      <c r="E64" s="184" t="s">
        <v>161</v>
      </c>
      <c r="F64" s="185" t="s">
        <v>162</v>
      </c>
      <c r="G64" s="45" t="s">
        <v>18</v>
      </c>
      <c r="H64" s="321" t="s">
        <v>124</v>
      </c>
      <c r="I64" s="323" t="s">
        <v>415</v>
      </c>
      <c r="J64" s="50"/>
    </row>
    <row r="65" spans="2:10" s="21" customFormat="1" ht="63.75">
      <c r="B65" s="613"/>
      <c r="C65" s="627" t="s">
        <v>53</v>
      </c>
      <c r="D65" s="627" t="s">
        <v>39</v>
      </c>
      <c r="E65" s="184" t="s">
        <v>280</v>
      </c>
      <c r="F65" s="185" t="s">
        <v>145</v>
      </c>
      <c r="G65" s="45" t="s">
        <v>16</v>
      </c>
      <c r="H65" s="321" t="s">
        <v>276</v>
      </c>
      <c r="I65" s="327" t="s">
        <v>228</v>
      </c>
      <c r="J65" s="50"/>
    </row>
    <row r="66" spans="2:10" s="21" customFormat="1" ht="75" customHeight="1">
      <c r="B66" s="613"/>
      <c r="C66" s="609"/>
      <c r="D66" s="609"/>
      <c r="E66" s="184" t="s">
        <v>281</v>
      </c>
      <c r="F66" s="185" t="s">
        <v>144</v>
      </c>
      <c r="G66" s="45" t="s">
        <v>18</v>
      </c>
      <c r="H66" s="321" t="s">
        <v>276</v>
      </c>
      <c r="I66" s="323" t="s">
        <v>416</v>
      </c>
      <c r="J66" s="50"/>
    </row>
    <row r="67" spans="2:10" s="21" customFormat="1" ht="38.25">
      <c r="B67" s="613"/>
      <c r="C67" s="609"/>
      <c r="D67" s="609"/>
      <c r="E67" s="184" t="s">
        <v>282</v>
      </c>
      <c r="F67" s="185" t="s">
        <v>283</v>
      </c>
      <c r="G67" s="45" t="s">
        <v>16</v>
      </c>
      <c r="H67" s="326" t="s">
        <v>273</v>
      </c>
      <c r="I67" s="324" t="s">
        <v>228</v>
      </c>
      <c r="J67" s="50"/>
    </row>
    <row r="68" spans="2:10" s="21" customFormat="1" ht="84" customHeight="1">
      <c r="B68" s="613"/>
      <c r="C68" s="609"/>
      <c r="D68" s="609"/>
      <c r="E68" s="184" t="s">
        <v>318</v>
      </c>
      <c r="F68" s="185" t="s">
        <v>147</v>
      </c>
      <c r="G68" s="45" t="s">
        <v>16</v>
      </c>
      <c r="H68" s="321" t="s">
        <v>124</v>
      </c>
      <c r="I68" s="324" t="s">
        <v>228</v>
      </c>
      <c r="J68" s="50"/>
    </row>
    <row r="69" spans="2:10" s="21" customFormat="1" ht="38.25">
      <c r="B69" s="613"/>
      <c r="C69" s="609"/>
      <c r="D69" s="609"/>
      <c r="E69" s="184" t="s">
        <v>319</v>
      </c>
      <c r="F69" s="185" t="s">
        <v>90</v>
      </c>
      <c r="G69" s="45" t="s">
        <v>16</v>
      </c>
      <c r="H69" s="321" t="s">
        <v>124</v>
      </c>
      <c r="I69" s="324" t="s">
        <v>228</v>
      </c>
      <c r="J69" s="50"/>
    </row>
    <row r="70" spans="2:10" s="21" customFormat="1" ht="86.25">
      <c r="B70" s="613"/>
      <c r="C70" s="609"/>
      <c r="D70" s="609"/>
      <c r="E70" s="184" t="s">
        <v>320</v>
      </c>
      <c r="F70" s="185" t="s">
        <v>42</v>
      </c>
      <c r="G70" s="45" t="s">
        <v>18</v>
      </c>
      <c r="H70" s="321" t="s">
        <v>124</v>
      </c>
      <c r="I70" s="323" t="s">
        <v>417</v>
      </c>
      <c r="J70" s="50"/>
    </row>
    <row r="71" spans="2:10" s="21" customFormat="1" ht="57" customHeight="1">
      <c r="B71" s="613"/>
      <c r="C71" s="610"/>
      <c r="D71" s="610"/>
      <c r="E71" s="184" t="s">
        <v>163</v>
      </c>
      <c r="F71" s="185" t="s">
        <v>164</v>
      </c>
      <c r="G71" s="45" t="s">
        <v>16</v>
      </c>
      <c r="H71" s="321" t="s">
        <v>124</v>
      </c>
      <c r="I71" s="324" t="s">
        <v>228</v>
      </c>
      <c r="J71" s="50"/>
    </row>
    <row r="72" spans="2:10" s="21" customFormat="1" ht="25.5">
      <c r="B72" s="613"/>
      <c r="C72" s="627" t="s">
        <v>55</v>
      </c>
      <c r="D72" s="627" t="s">
        <v>56</v>
      </c>
      <c r="E72" s="184" t="s">
        <v>102</v>
      </c>
      <c r="F72" s="185" t="s">
        <v>147</v>
      </c>
      <c r="G72" s="45" t="s">
        <v>16</v>
      </c>
      <c r="H72" s="321" t="s">
        <v>124</v>
      </c>
      <c r="I72" s="327" t="s">
        <v>228</v>
      </c>
      <c r="J72" s="50"/>
    </row>
    <row r="73" spans="2:10" s="21" customFormat="1" ht="52.5" customHeight="1">
      <c r="B73" s="613"/>
      <c r="C73" s="610"/>
      <c r="D73" s="610"/>
      <c r="E73" s="184" t="s">
        <v>57</v>
      </c>
      <c r="F73" s="185" t="s">
        <v>146</v>
      </c>
      <c r="G73" s="45" t="s">
        <v>16</v>
      </c>
      <c r="H73" s="321" t="s">
        <v>124</v>
      </c>
      <c r="I73" s="324" t="s">
        <v>228</v>
      </c>
      <c r="J73" s="50"/>
    </row>
    <row r="74" spans="2:10" s="21" customFormat="1" ht="48" customHeight="1">
      <c r="B74" s="613"/>
      <c r="C74" s="611" t="s">
        <v>212</v>
      </c>
      <c r="D74" s="627" t="s">
        <v>61</v>
      </c>
      <c r="E74" s="184" t="s">
        <v>165</v>
      </c>
      <c r="F74" s="185" t="s">
        <v>141</v>
      </c>
      <c r="G74" s="45" t="s">
        <v>16</v>
      </c>
      <c r="H74" s="321" t="s">
        <v>124</v>
      </c>
      <c r="I74" s="325" t="s">
        <v>228</v>
      </c>
      <c r="J74" s="50"/>
    </row>
    <row r="75" spans="2:10" s="21" customFormat="1" ht="44.25" customHeight="1">
      <c r="B75" s="613"/>
      <c r="C75" s="609"/>
      <c r="D75" s="609"/>
      <c r="E75" s="184" t="s">
        <v>166</v>
      </c>
      <c r="F75" s="185" t="s">
        <v>141</v>
      </c>
      <c r="G75" s="45" t="s">
        <v>16</v>
      </c>
      <c r="H75" s="321" t="s">
        <v>124</v>
      </c>
      <c r="I75" s="324" t="s">
        <v>228</v>
      </c>
      <c r="J75" s="50"/>
    </row>
    <row r="76" spans="2:10" s="21" customFormat="1" ht="73.5" customHeight="1">
      <c r="B76" s="613"/>
      <c r="C76" s="609"/>
      <c r="D76" s="610"/>
      <c r="E76" s="184" t="s">
        <v>167</v>
      </c>
      <c r="F76" s="185" t="s">
        <v>168</v>
      </c>
      <c r="G76" s="45" t="s">
        <v>16</v>
      </c>
      <c r="H76" s="321" t="s">
        <v>124</v>
      </c>
      <c r="I76" s="324" t="s">
        <v>228</v>
      </c>
      <c r="J76" s="50"/>
    </row>
    <row r="77" spans="2:10" s="21" customFormat="1" ht="25.5">
      <c r="B77" s="613"/>
      <c r="C77" s="609"/>
      <c r="D77" s="186" t="s">
        <v>62</v>
      </c>
      <c r="E77" s="184" t="s">
        <v>169</v>
      </c>
      <c r="F77" s="185" t="s">
        <v>168</v>
      </c>
      <c r="G77" s="45" t="s">
        <v>16</v>
      </c>
      <c r="H77" s="321" t="s">
        <v>124</v>
      </c>
      <c r="I77" s="324" t="s">
        <v>228</v>
      </c>
      <c r="J77" s="50"/>
    </row>
    <row r="78" spans="2:10" s="21" customFormat="1" ht="65.25" customHeight="1">
      <c r="B78" s="613"/>
      <c r="C78" s="610"/>
      <c r="D78" s="186" t="s">
        <v>63</v>
      </c>
      <c r="E78" s="184" t="s">
        <v>64</v>
      </c>
      <c r="F78" s="185" t="s">
        <v>170</v>
      </c>
      <c r="G78" s="45" t="s">
        <v>16</v>
      </c>
      <c r="H78" s="321" t="s">
        <v>124</v>
      </c>
      <c r="I78" s="324" t="s">
        <v>228</v>
      </c>
      <c r="J78" s="50"/>
    </row>
    <row r="79" spans="2:10" s="21" customFormat="1" ht="96.75" customHeight="1">
      <c r="B79" s="613"/>
      <c r="C79" s="627" t="s">
        <v>35</v>
      </c>
      <c r="D79" s="186" t="s">
        <v>202</v>
      </c>
      <c r="E79" s="184" t="s">
        <v>65</v>
      </c>
      <c r="F79" s="185" t="s">
        <v>35</v>
      </c>
      <c r="G79" s="45" t="s">
        <v>16</v>
      </c>
      <c r="H79" s="321" t="s">
        <v>124</v>
      </c>
      <c r="I79" s="327" t="s">
        <v>228</v>
      </c>
      <c r="J79" s="50"/>
    </row>
    <row r="80" spans="2:10" s="21" customFormat="1" ht="80.25" customHeight="1">
      <c r="B80" s="613"/>
      <c r="C80" s="609"/>
      <c r="D80" s="627" t="s">
        <v>66</v>
      </c>
      <c r="E80" s="184" t="s">
        <v>171</v>
      </c>
      <c r="F80" s="185" t="s">
        <v>284</v>
      </c>
      <c r="G80" s="45" t="s">
        <v>16</v>
      </c>
      <c r="H80" s="321" t="s">
        <v>124</v>
      </c>
      <c r="I80" s="324" t="s">
        <v>228</v>
      </c>
      <c r="J80" s="50"/>
    </row>
    <row r="81" spans="2:10" s="21" customFormat="1" ht="96.75" customHeight="1">
      <c r="B81" s="613"/>
      <c r="C81" s="609"/>
      <c r="D81" s="609"/>
      <c r="E81" s="184" t="s">
        <v>172</v>
      </c>
      <c r="F81" s="185" t="s">
        <v>175</v>
      </c>
      <c r="G81" s="45" t="s">
        <v>16</v>
      </c>
      <c r="H81" s="321" t="s">
        <v>124</v>
      </c>
      <c r="I81" s="324" t="s">
        <v>228</v>
      </c>
      <c r="J81" s="50"/>
    </row>
    <row r="82" spans="2:10" s="21" customFormat="1" ht="66" customHeight="1">
      <c r="B82" s="613"/>
      <c r="C82" s="609"/>
      <c r="D82" s="609"/>
      <c r="E82" s="184" t="s">
        <v>173</v>
      </c>
      <c r="F82" s="185" t="s">
        <v>68</v>
      </c>
      <c r="G82" s="45" t="s">
        <v>16</v>
      </c>
      <c r="H82" s="321" t="s">
        <v>124</v>
      </c>
      <c r="I82" s="324" t="s">
        <v>228</v>
      </c>
      <c r="J82" s="50"/>
    </row>
    <row r="83" spans="2:10" s="21" customFormat="1" ht="38.25">
      <c r="B83" s="613"/>
      <c r="C83" s="609"/>
      <c r="D83" s="610"/>
      <c r="E83" s="184" t="s">
        <v>174</v>
      </c>
      <c r="F83" s="185" t="s">
        <v>42</v>
      </c>
      <c r="G83" s="45" t="s">
        <v>16</v>
      </c>
      <c r="H83" s="321" t="s">
        <v>124</v>
      </c>
      <c r="I83" s="324" t="s">
        <v>228</v>
      </c>
      <c r="J83" s="50"/>
    </row>
    <row r="84" spans="2:10" s="21" customFormat="1" ht="83.25" customHeight="1">
      <c r="B84" s="613"/>
      <c r="C84" s="609"/>
      <c r="D84" s="627" t="s">
        <v>67</v>
      </c>
      <c r="E84" s="184" t="s">
        <v>176</v>
      </c>
      <c r="F84" s="185" t="s">
        <v>35</v>
      </c>
      <c r="G84" s="45" t="s">
        <v>16</v>
      </c>
      <c r="H84" s="321" t="s">
        <v>124</v>
      </c>
      <c r="I84" s="324" t="s">
        <v>228</v>
      </c>
      <c r="J84" s="50"/>
    </row>
    <row r="85" spans="2:10" s="21" customFormat="1" ht="191.25" customHeight="1">
      <c r="B85" s="613"/>
      <c r="C85" s="609"/>
      <c r="D85" s="610"/>
      <c r="E85" s="184" t="s">
        <v>177</v>
      </c>
      <c r="F85" s="185" t="s">
        <v>68</v>
      </c>
      <c r="G85" s="45" t="s">
        <v>16</v>
      </c>
      <c r="H85" s="321" t="s">
        <v>124</v>
      </c>
      <c r="I85" s="324" t="s">
        <v>228</v>
      </c>
      <c r="J85" s="50"/>
    </row>
    <row r="86" spans="2:10" s="21" customFormat="1" ht="87.75" customHeight="1">
      <c r="B86" s="613"/>
      <c r="C86" s="609"/>
      <c r="D86" s="627" t="s">
        <v>69</v>
      </c>
      <c r="E86" s="184" t="s">
        <v>178</v>
      </c>
      <c r="F86" s="185" t="s">
        <v>35</v>
      </c>
      <c r="G86" s="45" t="s">
        <v>16</v>
      </c>
      <c r="H86" s="321" t="s">
        <v>124</v>
      </c>
      <c r="I86" s="324" t="s">
        <v>228</v>
      </c>
      <c r="J86" s="50"/>
    </row>
    <row r="87" spans="2:10" s="21" customFormat="1" ht="25.5">
      <c r="B87" s="613"/>
      <c r="C87" s="609"/>
      <c r="D87" s="609"/>
      <c r="E87" s="184" t="s">
        <v>70</v>
      </c>
      <c r="F87" s="185" t="s">
        <v>35</v>
      </c>
      <c r="G87" s="45" t="s">
        <v>16</v>
      </c>
      <c r="H87" s="321" t="s">
        <v>124</v>
      </c>
      <c r="I87" s="324" t="s">
        <v>228</v>
      </c>
      <c r="J87" s="50"/>
    </row>
    <row r="88" spans="2:10" s="21" customFormat="1" ht="149.25" customHeight="1">
      <c r="B88" s="613"/>
      <c r="C88" s="609"/>
      <c r="D88" s="609"/>
      <c r="E88" s="184" t="s">
        <v>71</v>
      </c>
      <c r="F88" s="185" t="s">
        <v>68</v>
      </c>
      <c r="G88" s="45" t="s">
        <v>16</v>
      </c>
      <c r="H88" s="321" t="s">
        <v>124</v>
      </c>
      <c r="I88" s="324" t="s">
        <v>228</v>
      </c>
      <c r="J88" s="50"/>
    </row>
    <row r="89" spans="2:10" s="21" customFormat="1" ht="115.5" customHeight="1">
      <c r="B89" s="613"/>
      <c r="C89" s="610"/>
      <c r="D89" s="610"/>
      <c r="E89" s="184" t="s">
        <v>179</v>
      </c>
      <c r="F89" s="185" t="s">
        <v>68</v>
      </c>
      <c r="G89" s="45" t="s">
        <v>16</v>
      </c>
      <c r="H89" s="321" t="s">
        <v>124</v>
      </c>
      <c r="I89" s="324" t="s">
        <v>228</v>
      </c>
      <c r="J89" s="50"/>
    </row>
    <row r="90" spans="2:10" s="21" customFormat="1" ht="73.5" customHeight="1">
      <c r="B90" s="613"/>
      <c r="C90" s="611" t="s">
        <v>80</v>
      </c>
      <c r="D90" s="185" t="s">
        <v>81</v>
      </c>
      <c r="E90" s="184" t="s">
        <v>180</v>
      </c>
      <c r="F90" s="185" t="s">
        <v>90</v>
      </c>
      <c r="G90" s="45" t="s">
        <v>16</v>
      </c>
      <c r="H90" s="321" t="s">
        <v>124</v>
      </c>
      <c r="I90" s="325" t="s">
        <v>228</v>
      </c>
      <c r="J90" s="50"/>
    </row>
    <row r="91" spans="2:10" s="21" customFormat="1" ht="148.5" customHeight="1">
      <c r="B91" s="613"/>
      <c r="C91" s="610"/>
      <c r="D91" s="185" t="s">
        <v>82</v>
      </c>
      <c r="E91" s="184" t="s">
        <v>181</v>
      </c>
      <c r="F91" s="185" t="s">
        <v>182</v>
      </c>
      <c r="G91" s="45" t="s">
        <v>16</v>
      </c>
      <c r="H91" s="321" t="s">
        <v>124</v>
      </c>
      <c r="I91" s="324" t="s">
        <v>228</v>
      </c>
      <c r="J91" s="50"/>
    </row>
    <row r="92" spans="2:10" s="21" customFormat="1" ht="99" customHeight="1">
      <c r="B92" s="613"/>
      <c r="C92" s="611" t="s">
        <v>83</v>
      </c>
      <c r="D92" s="611" t="s">
        <v>84</v>
      </c>
      <c r="E92" s="184" t="s">
        <v>285</v>
      </c>
      <c r="F92" s="185" t="s">
        <v>145</v>
      </c>
      <c r="G92" s="45" t="s">
        <v>16</v>
      </c>
      <c r="H92" s="326" t="s">
        <v>286</v>
      </c>
      <c r="I92" s="325" t="s">
        <v>228</v>
      </c>
      <c r="J92" s="50"/>
    </row>
    <row r="93" spans="2:10" s="21" customFormat="1" ht="280.5">
      <c r="B93" s="613"/>
      <c r="C93" s="609"/>
      <c r="D93" s="609"/>
      <c r="E93" s="184" t="s">
        <v>287</v>
      </c>
      <c r="F93" s="185" t="s">
        <v>145</v>
      </c>
      <c r="G93" s="45" t="s">
        <v>16</v>
      </c>
      <c r="H93" s="321" t="s">
        <v>276</v>
      </c>
      <c r="I93" s="324" t="s">
        <v>228</v>
      </c>
      <c r="J93" s="50"/>
    </row>
    <row r="94" spans="2:10" s="21" customFormat="1" ht="79.5" customHeight="1">
      <c r="B94" s="613"/>
      <c r="C94" s="609"/>
      <c r="D94" s="609"/>
      <c r="E94" s="184" t="s">
        <v>288</v>
      </c>
      <c r="F94" s="185" t="s">
        <v>145</v>
      </c>
      <c r="G94" s="45" t="s">
        <v>16</v>
      </c>
      <c r="H94" s="326" t="s">
        <v>273</v>
      </c>
      <c r="I94" s="324" t="s">
        <v>228</v>
      </c>
      <c r="J94" s="50"/>
    </row>
    <row r="95" spans="2:10" s="21" customFormat="1" ht="46.5" customHeight="1">
      <c r="B95" s="613"/>
      <c r="C95" s="609"/>
      <c r="D95" s="610"/>
      <c r="E95" s="184" t="s">
        <v>289</v>
      </c>
      <c r="F95" s="185" t="s">
        <v>145</v>
      </c>
      <c r="G95" s="45" t="s">
        <v>16</v>
      </c>
      <c r="H95" s="326" t="s">
        <v>273</v>
      </c>
      <c r="I95" s="324" t="s">
        <v>228</v>
      </c>
      <c r="J95" s="50"/>
    </row>
    <row r="96" spans="2:10" s="21" customFormat="1" ht="59.25" customHeight="1">
      <c r="B96" s="613"/>
      <c r="C96" s="190"/>
      <c r="D96" s="185" t="s">
        <v>290</v>
      </c>
      <c r="E96" s="184" t="s">
        <v>183</v>
      </c>
      <c r="F96" s="185" t="s">
        <v>290</v>
      </c>
      <c r="G96" s="45" t="s">
        <v>16</v>
      </c>
      <c r="H96" s="321" t="s">
        <v>124</v>
      </c>
      <c r="I96" s="325" t="s">
        <v>228</v>
      </c>
      <c r="J96" s="50"/>
    </row>
    <row r="97" spans="2:10" s="21" customFormat="1" ht="28.5">
      <c r="B97" s="613"/>
      <c r="C97" s="611" t="s">
        <v>86</v>
      </c>
      <c r="D97" s="611" t="s">
        <v>184</v>
      </c>
      <c r="E97" s="184" t="s">
        <v>291</v>
      </c>
      <c r="F97" s="185" t="s">
        <v>145</v>
      </c>
      <c r="G97" s="45" t="s">
        <v>16</v>
      </c>
      <c r="H97" s="326" t="s">
        <v>273</v>
      </c>
      <c r="I97" s="325" t="s">
        <v>228</v>
      </c>
      <c r="J97" s="50"/>
    </row>
    <row r="98" spans="2:10" s="21" customFormat="1" ht="67.5" customHeight="1">
      <c r="B98" s="613"/>
      <c r="C98" s="609"/>
      <c r="D98" s="610"/>
      <c r="E98" s="184" t="s">
        <v>292</v>
      </c>
      <c r="F98" s="185" t="s">
        <v>145</v>
      </c>
      <c r="G98" s="45" t="s">
        <v>16</v>
      </c>
      <c r="H98" s="326" t="s">
        <v>273</v>
      </c>
      <c r="I98" s="324" t="s">
        <v>228</v>
      </c>
      <c r="J98" s="50"/>
    </row>
    <row r="99" spans="2:10" s="21" customFormat="1" ht="25.5">
      <c r="B99" s="613"/>
      <c r="C99" s="609"/>
      <c r="D99" s="611" t="s">
        <v>200</v>
      </c>
      <c r="E99" s="189" t="s">
        <v>206</v>
      </c>
      <c r="F99" s="185" t="s">
        <v>290</v>
      </c>
      <c r="G99" s="45" t="s">
        <v>16</v>
      </c>
      <c r="H99" s="321"/>
      <c r="I99" s="324" t="s">
        <v>228</v>
      </c>
      <c r="J99" s="50"/>
    </row>
    <row r="100" spans="2:10" s="21" customFormat="1" ht="26.25" thickBot="1">
      <c r="B100" s="614"/>
      <c r="C100" s="628"/>
      <c r="D100" s="628"/>
      <c r="E100" s="241" t="s">
        <v>207</v>
      </c>
      <c r="F100" s="242" t="s">
        <v>290</v>
      </c>
      <c r="G100" s="46" t="s">
        <v>16</v>
      </c>
      <c r="H100" s="328" t="s">
        <v>124</v>
      </c>
      <c r="I100" s="324" t="s">
        <v>228</v>
      </c>
      <c r="J100" s="50"/>
    </row>
    <row r="101" spans="2:10" s="21" customFormat="1" ht="60" customHeight="1">
      <c r="B101" s="629" t="s">
        <v>129</v>
      </c>
      <c r="C101" s="630" t="s">
        <v>74</v>
      </c>
      <c r="D101" s="236" t="s">
        <v>75</v>
      </c>
      <c r="E101" s="237" t="s">
        <v>321</v>
      </c>
      <c r="F101" s="236" t="s">
        <v>47</v>
      </c>
      <c r="G101" s="44" t="s">
        <v>16</v>
      </c>
      <c r="H101" s="329" t="s">
        <v>273</v>
      </c>
      <c r="I101" s="330" t="s">
        <v>228</v>
      </c>
      <c r="J101" s="156"/>
    </row>
    <row r="102" spans="2:10" s="21" customFormat="1" ht="81.75" customHeight="1">
      <c r="B102" s="616"/>
      <c r="C102" s="609"/>
      <c r="D102" s="191" t="s">
        <v>85</v>
      </c>
      <c r="E102" s="192" t="s">
        <v>185</v>
      </c>
      <c r="F102" s="191" t="s">
        <v>290</v>
      </c>
      <c r="G102" s="45" t="s">
        <v>16</v>
      </c>
      <c r="H102" s="193" t="s">
        <v>124</v>
      </c>
      <c r="I102" s="324" t="s">
        <v>228</v>
      </c>
      <c r="J102" s="157"/>
    </row>
    <row r="103" spans="2:10" s="21" customFormat="1" ht="148.5" customHeight="1" thickBot="1">
      <c r="B103" s="616"/>
      <c r="C103" s="610"/>
      <c r="D103" s="194" t="s">
        <v>130</v>
      </c>
      <c r="E103" s="195" t="s">
        <v>322</v>
      </c>
      <c r="F103" s="194" t="s">
        <v>41</v>
      </c>
      <c r="G103" s="46" t="s">
        <v>16</v>
      </c>
      <c r="H103" s="196" t="s">
        <v>124</v>
      </c>
      <c r="I103" s="324" t="s">
        <v>228</v>
      </c>
      <c r="J103" s="158"/>
    </row>
    <row r="104" spans="2:10" s="21" customFormat="1" ht="51">
      <c r="B104" s="631" t="s">
        <v>131</v>
      </c>
      <c r="C104" s="632" t="s">
        <v>48</v>
      </c>
      <c r="D104" s="632" t="s">
        <v>49</v>
      </c>
      <c r="E104" s="197" t="s">
        <v>323</v>
      </c>
      <c r="F104" s="198" t="s">
        <v>93</v>
      </c>
      <c r="G104" s="44" t="s">
        <v>16</v>
      </c>
      <c r="H104" s="199" t="s">
        <v>124</v>
      </c>
      <c r="I104" s="330" t="s">
        <v>228</v>
      </c>
      <c r="J104" s="50"/>
    </row>
    <row r="105" spans="2:10" s="21" customFormat="1" ht="25.5">
      <c r="B105" s="616"/>
      <c r="C105" s="609"/>
      <c r="D105" s="610"/>
      <c r="E105" s="200" t="s">
        <v>324</v>
      </c>
      <c r="F105" s="201" t="s">
        <v>290</v>
      </c>
      <c r="G105" s="45" t="s">
        <v>16</v>
      </c>
      <c r="H105" s="202" t="s">
        <v>124</v>
      </c>
      <c r="I105" s="324" t="s">
        <v>228</v>
      </c>
      <c r="J105" s="50"/>
    </row>
    <row r="106" spans="2:10" s="21" customFormat="1" ht="89.25">
      <c r="B106" s="616"/>
      <c r="C106" s="609"/>
      <c r="D106" s="633" t="s">
        <v>50</v>
      </c>
      <c r="E106" s="200" t="s">
        <v>293</v>
      </c>
      <c r="F106" s="201" t="s">
        <v>47</v>
      </c>
      <c r="G106" s="45" t="s">
        <v>16</v>
      </c>
      <c r="H106" s="203" t="s">
        <v>294</v>
      </c>
      <c r="I106" s="324" t="s">
        <v>228</v>
      </c>
      <c r="J106" s="50"/>
    </row>
    <row r="107" spans="2:10" s="21" customFormat="1" ht="90.75" customHeight="1">
      <c r="B107" s="616"/>
      <c r="C107" s="609"/>
      <c r="D107" s="609"/>
      <c r="E107" s="200" t="s">
        <v>325</v>
      </c>
      <c r="F107" s="201" t="s">
        <v>290</v>
      </c>
      <c r="G107" s="45" t="s">
        <v>16</v>
      </c>
      <c r="H107" s="331" t="s">
        <v>124</v>
      </c>
      <c r="I107" s="332" t="s">
        <v>228</v>
      </c>
      <c r="J107" s="50"/>
    </row>
    <row r="108" spans="2:10" s="21" customFormat="1" ht="72" customHeight="1">
      <c r="B108" s="616"/>
      <c r="C108" s="609"/>
      <c r="D108" s="609"/>
      <c r="E108" s="200" t="s">
        <v>295</v>
      </c>
      <c r="F108" s="201" t="s">
        <v>3</v>
      </c>
      <c r="G108" s="45" t="s">
        <v>16</v>
      </c>
      <c r="H108" s="333" t="s">
        <v>296</v>
      </c>
      <c r="I108" s="324" t="s">
        <v>228</v>
      </c>
      <c r="J108" s="50"/>
    </row>
    <row r="109" spans="2:10" s="21" customFormat="1" ht="90">
      <c r="B109" s="616"/>
      <c r="C109" s="609"/>
      <c r="D109" s="609"/>
      <c r="E109" s="200" t="s">
        <v>186</v>
      </c>
      <c r="F109" s="201" t="s">
        <v>3</v>
      </c>
      <c r="G109" s="45" t="s">
        <v>18</v>
      </c>
      <c r="H109" s="334" t="s">
        <v>124</v>
      </c>
      <c r="I109" s="335" t="s">
        <v>418</v>
      </c>
      <c r="J109" s="50"/>
    </row>
    <row r="110" spans="2:10" s="21" customFormat="1" ht="63.75">
      <c r="B110" s="616"/>
      <c r="C110" s="609"/>
      <c r="D110" s="609"/>
      <c r="E110" s="204" t="s">
        <v>187</v>
      </c>
      <c r="F110" s="201" t="s">
        <v>3</v>
      </c>
      <c r="G110" s="45" t="s">
        <v>16</v>
      </c>
      <c r="H110" s="334" t="s">
        <v>124</v>
      </c>
      <c r="I110" s="324" t="s">
        <v>228</v>
      </c>
      <c r="J110" s="50"/>
    </row>
    <row r="111" spans="2:10" s="21" customFormat="1" ht="72">
      <c r="B111" s="616"/>
      <c r="C111" s="609"/>
      <c r="D111" s="609"/>
      <c r="E111" s="200" t="s">
        <v>188</v>
      </c>
      <c r="F111" s="201" t="s">
        <v>3</v>
      </c>
      <c r="G111" s="45" t="s">
        <v>18</v>
      </c>
      <c r="H111" s="336" t="s">
        <v>124</v>
      </c>
      <c r="I111" s="337" t="s">
        <v>419</v>
      </c>
      <c r="J111" s="50"/>
    </row>
    <row r="112" spans="2:10" s="21" customFormat="1" ht="126.75" customHeight="1">
      <c r="B112" s="616"/>
      <c r="C112" s="609"/>
      <c r="D112" s="610"/>
      <c r="E112" s="200" t="s">
        <v>326</v>
      </c>
      <c r="F112" s="201" t="s">
        <v>189</v>
      </c>
      <c r="G112" s="45" t="s">
        <v>16</v>
      </c>
      <c r="H112" s="203" t="s">
        <v>327</v>
      </c>
      <c r="I112" s="324" t="s">
        <v>228</v>
      </c>
      <c r="J112" s="50"/>
    </row>
    <row r="113" spans="2:10" s="21" customFormat="1" ht="160.5" customHeight="1">
      <c r="B113" s="616"/>
      <c r="C113" s="609"/>
      <c r="D113" s="633" t="s">
        <v>51</v>
      </c>
      <c r="E113" s="204" t="s">
        <v>328</v>
      </c>
      <c r="F113" s="201" t="s">
        <v>93</v>
      </c>
      <c r="G113" s="45" t="s">
        <v>16</v>
      </c>
      <c r="H113" s="202" t="s">
        <v>124</v>
      </c>
      <c r="I113" s="324" t="s">
        <v>228</v>
      </c>
      <c r="J113" s="50"/>
    </row>
    <row r="114" spans="2:10" s="21" customFormat="1" ht="39" thickBot="1">
      <c r="B114" s="623"/>
      <c r="C114" s="625"/>
      <c r="D114" s="625"/>
      <c r="E114" s="205" t="s">
        <v>52</v>
      </c>
      <c r="F114" s="206" t="s">
        <v>93</v>
      </c>
      <c r="G114" s="46" t="s">
        <v>16</v>
      </c>
      <c r="H114" s="207" t="s">
        <v>124</v>
      </c>
      <c r="I114" s="324" t="s">
        <v>228</v>
      </c>
      <c r="J114" s="50"/>
    </row>
    <row r="115" spans="2:10" s="21" customFormat="1" ht="38.25">
      <c r="B115" s="615" t="s">
        <v>132</v>
      </c>
      <c r="C115" s="617" t="s">
        <v>76</v>
      </c>
      <c r="D115" s="208" t="s">
        <v>77</v>
      </c>
      <c r="E115" s="209" t="s">
        <v>329</v>
      </c>
      <c r="F115" s="208" t="s">
        <v>107</v>
      </c>
      <c r="G115" s="44" t="s">
        <v>16</v>
      </c>
      <c r="H115" s="210" t="s">
        <v>124</v>
      </c>
      <c r="I115" s="330" t="s">
        <v>228</v>
      </c>
      <c r="J115" s="50"/>
    </row>
    <row r="116" spans="2:10" s="21" customFormat="1" ht="51">
      <c r="B116" s="616"/>
      <c r="C116" s="609"/>
      <c r="D116" s="618" t="s">
        <v>78</v>
      </c>
      <c r="E116" s="211" t="s">
        <v>190</v>
      </c>
      <c r="F116" s="212" t="s">
        <v>107</v>
      </c>
      <c r="G116" s="45" t="s">
        <v>16</v>
      </c>
      <c r="H116" s="213" t="s">
        <v>124</v>
      </c>
      <c r="I116" s="324" t="s">
        <v>228</v>
      </c>
      <c r="J116" s="51"/>
    </row>
    <row r="117" spans="2:10" s="21" customFormat="1" ht="25.5">
      <c r="B117" s="616"/>
      <c r="C117" s="609"/>
      <c r="D117" s="609"/>
      <c r="E117" s="211" t="s">
        <v>191</v>
      </c>
      <c r="F117" s="212" t="s">
        <v>107</v>
      </c>
      <c r="G117" s="45" t="s">
        <v>16</v>
      </c>
      <c r="H117" s="213" t="s">
        <v>124</v>
      </c>
      <c r="I117" s="324" t="s">
        <v>228</v>
      </c>
      <c r="J117" s="51"/>
    </row>
    <row r="118" spans="2:10" s="21" customFormat="1" ht="102.75" customHeight="1">
      <c r="B118" s="616"/>
      <c r="C118" s="609"/>
      <c r="D118" s="610"/>
      <c r="E118" s="211" t="s">
        <v>297</v>
      </c>
      <c r="F118" s="212" t="s">
        <v>144</v>
      </c>
      <c r="G118" s="45" t="s">
        <v>16</v>
      </c>
      <c r="H118" s="214" t="s">
        <v>273</v>
      </c>
      <c r="I118" s="324" t="s">
        <v>228</v>
      </c>
      <c r="J118" s="51"/>
    </row>
    <row r="119" spans="2:10" s="21" customFormat="1" ht="115.5" thickBot="1">
      <c r="B119" s="616"/>
      <c r="C119" s="609"/>
      <c r="D119" s="215" t="s">
        <v>79</v>
      </c>
      <c r="E119" s="216" t="s">
        <v>192</v>
      </c>
      <c r="F119" s="215" t="s">
        <v>107</v>
      </c>
      <c r="G119" s="46" t="s">
        <v>16</v>
      </c>
      <c r="H119" s="217" t="s">
        <v>124</v>
      </c>
      <c r="I119" s="324" t="s">
        <v>228</v>
      </c>
      <c r="J119" s="49"/>
    </row>
    <row r="120" spans="2:10" s="21" customFormat="1" ht="58.5" customHeight="1" thickBot="1">
      <c r="B120" s="619" t="s">
        <v>133</v>
      </c>
      <c r="C120" s="620" t="s">
        <v>133</v>
      </c>
      <c r="D120" s="621" t="s">
        <v>138</v>
      </c>
      <c r="E120" s="218" t="s">
        <v>298</v>
      </c>
      <c r="F120" s="219" t="s">
        <v>249</v>
      </c>
      <c r="G120" s="44" t="s">
        <v>16</v>
      </c>
      <c r="H120" s="220" t="s">
        <v>273</v>
      </c>
      <c r="I120" s="325" t="s">
        <v>228</v>
      </c>
      <c r="J120" s="49"/>
    </row>
    <row r="121" spans="2:10" s="21" customFormat="1" ht="58.5" customHeight="1" thickBot="1">
      <c r="B121" s="616"/>
      <c r="C121" s="609"/>
      <c r="D121" s="609"/>
      <c r="E121" s="221" t="s">
        <v>299</v>
      </c>
      <c r="F121" s="219" t="s">
        <v>249</v>
      </c>
      <c r="G121" s="46" t="s">
        <v>16</v>
      </c>
      <c r="H121" s="222" t="s">
        <v>273</v>
      </c>
      <c r="I121" s="324" t="s">
        <v>228</v>
      </c>
      <c r="J121" s="49"/>
    </row>
    <row r="122" spans="2:10" s="21" customFormat="1" ht="38.25">
      <c r="B122" s="622" t="s">
        <v>134</v>
      </c>
      <c r="C122" s="624" t="s">
        <v>58</v>
      </c>
      <c r="D122" s="624" t="s">
        <v>59</v>
      </c>
      <c r="E122" s="223" t="s">
        <v>263</v>
      </c>
      <c r="F122" s="224" t="s">
        <v>94</v>
      </c>
      <c r="G122" s="44" t="s">
        <v>16</v>
      </c>
      <c r="H122" s="225" t="s">
        <v>124</v>
      </c>
      <c r="I122" s="327" t="s">
        <v>228</v>
      </c>
      <c r="J122" s="49"/>
    </row>
    <row r="123" spans="2:10" s="21" customFormat="1" ht="60" customHeight="1">
      <c r="B123" s="616"/>
      <c r="C123" s="609"/>
      <c r="D123" s="610"/>
      <c r="E123" s="226" t="s">
        <v>54</v>
      </c>
      <c r="F123" s="227" t="s">
        <v>37</v>
      </c>
      <c r="G123" s="45" t="s">
        <v>16</v>
      </c>
      <c r="H123" s="228" t="s">
        <v>124</v>
      </c>
      <c r="I123" s="324" t="s">
        <v>228</v>
      </c>
      <c r="J123" s="49"/>
    </row>
    <row r="124" spans="2:10" s="21" customFormat="1" ht="114.75">
      <c r="B124" s="616"/>
      <c r="C124" s="609"/>
      <c r="D124" s="626" t="s">
        <v>60</v>
      </c>
      <c r="E124" s="226" t="s">
        <v>193</v>
      </c>
      <c r="F124" s="227" t="s">
        <v>27</v>
      </c>
      <c r="G124" s="45" t="s">
        <v>16</v>
      </c>
      <c r="H124" s="228" t="s">
        <v>124</v>
      </c>
      <c r="I124" s="324" t="s">
        <v>228</v>
      </c>
      <c r="J124" s="49"/>
    </row>
    <row r="125" spans="2:10" ht="38.25">
      <c r="B125" s="616"/>
      <c r="C125" s="609"/>
      <c r="D125" s="609"/>
      <c r="E125" s="226" t="s">
        <v>194</v>
      </c>
      <c r="F125" s="227" t="s">
        <v>27</v>
      </c>
      <c r="G125" s="45" t="s">
        <v>16</v>
      </c>
      <c r="H125" s="228" t="s">
        <v>124</v>
      </c>
      <c r="I125" s="324" t="s">
        <v>228</v>
      </c>
      <c r="J125" s="49"/>
    </row>
    <row r="126" spans="2:10" ht="134.25" customHeight="1">
      <c r="B126" s="616"/>
      <c r="C126" s="609"/>
      <c r="D126" s="610"/>
      <c r="E126" s="226" t="s">
        <v>195</v>
      </c>
      <c r="F126" s="227" t="s">
        <v>27</v>
      </c>
      <c r="G126" s="45" t="s">
        <v>16</v>
      </c>
      <c r="H126" s="228" t="s">
        <v>124</v>
      </c>
      <c r="I126" s="324" t="s">
        <v>228</v>
      </c>
      <c r="J126" s="52"/>
    </row>
    <row r="127" spans="2:10" ht="120" customHeight="1">
      <c r="B127" s="616"/>
      <c r="C127" s="609"/>
      <c r="D127" s="626" t="s">
        <v>72</v>
      </c>
      <c r="E127" s="226" t="s">
        <v>73</v>
      </c>
      <c r="F127" s="227" t="s">
        <v>107</v>
      </c>
      <c r="G127" s="45" t="s">
        <v>16</v>
      </c>
      <c r="H127" s="228" t="s">
        <v>124</v>
      </c>
      <c r="I127" s="324" t="s">
        <v>228</v>
      </c>
      <c r="J127" s="52"/>
    </row>
    <row r="128" spans="2:10" ht="84.75" customHeight="1">
      <c r="B128" s="616"/>
      <c r="C128" s="609"/>
      <c r="D128" s="609"/>
      <c r="E128" s="226" t="s">
        <v>196</v>
      </c>
      <c r="F128" s="227" t="s">
        <v>27</v>
      </c>
      <c r="G128" s="45" t="s">
        <v>16</v>
      </c>
      <c r="H128" s="228" t="s">
        <v>124</v>
      </c>
      <c r="I128" s="324" t="s">
        <v>228</v>
      </c>
      <c r="J128" s="52"/>
    </row>
    <row r="129" spans="2:10" ht="306.75" customHeight="1">
      <c r="B129" s="616"/>
      <c r="C129" s="609"/>
      <c r="D129" s="609"/>
      <c r="E129" s="226" t="s">
        <v>197</v>
      </c>
      <c r="F129" s="227" t="s">
        <v>37</v>
      </c>
      <c r="G129" s="45" t="s">
        <v>16</v>
      </c>
      <c r="H129" s="228" t="s">
        <v>124</v>
      </c>
      <c r="I129" s="324" t="s">
        <v>228</v>
      </c>
      <c r="J129" s="52"/>
    </row>
    <row r="130" spans="2:10" ht="90.75" customHeight="1" thickBot="1">
      <c r="B130" s="623"/>
      <c r="C130" s="625"/>
      <c r="D130" s="625"/>
      <c r="E130" s="226" t="s">
        <v>198</v>
      </c>
      <c r="F130" s="227" t="s">
        <v>90</v>
      </c>
      <c r="G130" s="46" t="s">
        <v>16</v>
      </c>
      <c r="H130" s="233" t="s">
        <v>124</v>
      </c>
      <c r="I130" s="324" t="s">
        <v>228</v>
      </c>
      <c r="J130" s="52"/>
    </row>
    <row r="131" spans="2:10">
      <c r="B131" s="43"/>
      <c r="C131" s="52"/>
      <c r="D131" s="52"/>
      <c r="E131" s="43"/>
      <c r="F131" s="108"/>
      <c r="G131" s="52"/>
      <c r="H131" s="96"/>
      <c r="I131" s="66"/>
      <c r="J131" s="52"/>
    </row>
    <row r="132" spans="2:10">
      <c r="B132" s="43"/>
      <c r="C132" s="52"/>
      <c r="D132" s="52"/>
      <c r="E132" s="43"/>
      <c r="F132" s="108"/>
      <c r="G132" s="52"/>
      <c r="H132" s="96"/>
      <c r="I132" s="66"/>
      <c r="J132" s="52"/>
    </row>
    <row r="133" spans="2:10">
      <c r="B133" s="43"/>
      <c r="C133" s="52"/>
      <c r="D133" s="52"/>
      <c r="E133" s="43"/>
      <c r="F133" s="108"/>
      <c r="G133" s="52"/>
      <c r="H133" s="96"/>
      <c r="I133" s="66"/>
      <c r="J133" s="52"/>
    </row>
    <row r="134" spans="2:10">
      <c r="B134" s="43"/>
      <c r="C134" s="52"/>
      <c r="D134" s="52"/>
      <c r="E134" s="43"/>
      <c r="F134" s="108"/>
      <c r="G134" s="52"/>
      <c r="H134" s="96"/>
      <c r="I134" s="66"/>
      <c r="J134" s="52"/>
    </row>
    <row r="135" spans="2:10">
      <c r="E135" s="138" t="s">
        <v>217</v>
      </c>
      <c r="F135" s="139" t="s">
        <v>225</v>
      </c>
      <c r="G135" s="139" t="s">
        <v>115</v>
      </c>
      <c r="H135" s="140" t="s">
        <v>227</v>
      </c>
      <c r="I135" s="141" t="s">
        <v>217</v>
      </c>
    </row>
    <row r="136" spans="2:10">
      <c r="E136" s="142">
        <f>(H136/$H$139)</f>
        <v>0.8867924528301887</v>
      </c>
      <c r="F136" s="143" t="s">
        <v>16</v>
      </c>
      <c r="G136" s="144">
        <v>1</v>
      </c>
      <c r="H136" s="91">
        <f>COUNTIF($G$25:$G$130,"Cumple")</f>
        <v>94</v>
      </c>
      <c r="I136" s="145">
        <f>+(H136*G136/$H$139)</f>
        <v>0.8867924528301887</v>
      </c>
    </row>
    <row r="137" spans="2:10">
      <c r="E137" s="142">
        <f>(H137/$H$139)</f>
        <v>0.11320754716981132</v>
      </c>
      <c r="F137" s="146" t="s">
        <v>18</v>
      </c>
      <c r="G137" s="144">
        <v>0.6</v>
      </c>
      <c r="H137" s="91">
        <f>COUNTIF($G$25:$G$130, "Parcial")</f>
        <v>12</v>
      </c>
      <c r="I137" s="145">
        <f>+(H137*G137/$H$139)</f>
        <v>6.7924528301886791E-2</v>
      </c>
    </row>
    <row r="138" spans="2:10">
      <c r="E138" s="142">
        <f>(H138/$H$139)</f>
        <v>0</v>
      </c>
      <c r="F138" s="147" t="s">
        <v>17</v>
      </c>
      <c r="G138" s="148">
        <v>0</v>
      </c>
      <c r="H138" s="91">
        <f>COUNTIF($G$25:$G$130, "No Cumple")</f>
        <v>0</v>
      </c>
      <c r="I138" s="145">
        <f>+(H138*G138/$H$139)</f>
        <v>0</v>
      </c>
    </row>
    <row r="139" spans="2:10" ht="22.5" customHeight="1">
      <c r="E139" s="149">
        <f>SUM(E136:E138)</f>
        <v>1</v>
      </c>
      <c r="F139" s="150" t="s">
        <v>19</v>
      </c>
      <c r="H139" s="151">
        <f>SUM(H136:H138)</f>
        <v>106</v>
      </c>
      <c r="I139" s="152">
        <f>SUM(I136:I138)</f>
        <v>0.95471698113207548</v>
      </c>
    </row>
    <row r="148" spans="5:5">
      <c r="E148">
        <f>94+12</f>
        <v>106</v>
      </c>
    </row>
  </sheetData>
  <autoFilter ref="B23:I130" xr:uid="{00000000-0009-0000-0000-000003000000}"/>
  <mergeCells count="82">
    <mergeCell ref="C72:C73"/>
    <mergeCell ref="B12:D12"/>
    <mergeCell ref="B13:D13"/>
    <mergeCell ref="B25:B100"/>
    <mergeCell ref="E13:I13"/>
    <mergeCell ref="C97:C100"/>
    <mergeCell ref="D97:D98"/>
    <mergeCell ref="D99:D100"/>
    <mergeCell ref="C25:C32"/>
    <mergeCell ref="D26:D28"/>
    <mergeCell ref="D30:D32"/>
    <mergeCell ref="C34:C62"/>
    <mergeCell ref="D48:D52"/>
    <mergeCell ref="D53:D59"/>
    <mergeCell ref="D60:D62"/>
    <mergeCell ref="C63:C64"/>
    <mergeCell ref="F23:F24"/>
    <mergeCell ref="D19:E19"/>
    <mergeCell ref="D63:D64"/>
    <mergeCell ref="C65:C71"/>
    <mergeCell ref="B6:H6"/>
    <mergeCell ref="G7:H7"/>
    <mergeCell ref="D8:F8"/>
    <mergeCell ref="G8:H8"/>
    <mergeCell ref="G10:I10"/>
    <mergeCell ref="B7:C7"/>
    <mergeCell ref="B8:C8"/>
    <mergeCell ref="D7:F7"/>
    <mergeCell ref="B10:D10"/>
    <mergeCell ref="E12:I12"/>
    <mergeCell ref="H23:H24"/>
    <mergeCell ref="I23:I24"/>
    <mergeCell ref="C1:H1"/>
    <mergeCell ref="C2:H2"/>
    <mergeCell ref="C3:H3"/>
    <mergeCell ref="C4:H4"/>
    <mergeCell ref="C5:H5"/>
    <mergeCell ref="B122:B130"/>
    <mergeCell ref="C122:C130"/>
    <mergeCell ref="D122:D123"/>
    <mergeCell ref="D124:D126"/>
    <mergeCell ref="D127:D130"/>
    <mergeCell ref="B115:B119"/>
    <mergeCell ref="C115:C119"/>
    <mergeCell ref="D116:D118"/>
    <mergeCell ref="B120:B121"/>
    <mergeCell ref="C120:C121"/>
    <mergeCell ref="D120:D121"/>
    <mergeCell ref="B104:B114"/>
    <mergeCell ref="C104:C114"/>
    <mergeCell ref="D104:D105"/>
    <mergeCell ref="D106:D112"/>
    <mergeCell ref="D113:D114"/>
    <mergeCell ref="B101:B103"/>
    <mergeCell ref="C101:C103"/>
    <mergeCell ref="D34:D39"/>
    <mergeCell ref="D40:D42"/>
    <mergeCell ref="D43:D47"/>
    <mergeCell ref="C90:C91"/>
    <mergeCell ref="C92:C95"/>
    <mergeCell ref="C79:C89"/>
    <mergeCell ref="D80:D83"/>
    <mergeCell ref="D84:D85"/>
    <mergeCell ref="D86:D89"/>
    <mergeCell ref="D92:D95"/>
    <mergeCell ref="D72:D73"/>
    <mergeCell ref="C74:C78"/>
    <mergeCell ref="D74:D76"/>
    <mergeCell ref="D65:D71"/>
    <mergeCell ref="G16:I21"/>
    <mergeCell ref="B14:D14"/>
    <mergeCell ref="D16:E16"/>
    <mergeCell ref="B16:C21"/>
    <mergeCell ref="D17:E17"/>
    <mergeCell ref="D18:E18"/>
    <mergeCell ref="D20:E20"/>
    <mergeCell ref="E14:I14"/>
    <mergeCell ref="B23:B24"/>
    <mergeCell ref="C23:C24"/>
    <mergeCell ref="D23:D24"/>
    <mergeCell ref="E23:E24"/>
    <mergeCell ref="D21:E21"/>
  </mergeCells>
  <conditionalFormatting sqref="G123 G70 G92 G32:G33 G112">
    <cfRule type="containsText" dxfId="1730" priority="1034" operator="containsText" text="Parcial">
      <formula>NOT(ISERROR(SEARCH("Parcial",G32)))</formula>
    </cfRule>
    <cfRule type="containsText" dxfId="1729" priority="1035" operator="containsText" text="No cumple">
      <formula>NOT(ISERROR(SEARCH("No cumple",G32)))</formula>
    </cfRule>
    <cfRule type="containsText" dxfId="1728" priority="1036" operator="containsText" text="Cumple">
      <formula>NOT(ISERROR(SEARCH("Cumple",G32)))</formula>
    </cfRule>
  </conditionalFormatting>
  <conditionalFormatting sqref="G123 G70 G92 G32:G33 G112">
    <cfRule type="expression" dxfId="1727" priority="1030">
      <formula>G32="NO INICIADO"</formula>
    </cfRule>
    <cfRule type="expression" dxfId="1726" priority="1031">
      <formula>G32="VENCIDO"</formula>
    </cfRule>
    <cfRule type="expression" dxfId="1725" priority="1032">
      <formula>G32="EN PROCESO"</formula>
    </cfRule>
    <cfRule type="expression" dxfId="1724" priority="1033">
      <formula>G32="FINALIZADO"</formula>
    </cfRule>
  </conditionalFormatting>
  <conditionalFormatting sqref="G118">
    <cfRule type="containsText" dxfId="1723" priority="964" operator="containsText" text="Parcial">
      <formula>NOT(ISERROR(SEARCH("Parcial",G118)))</formula>
    </cfRule>
    <cfRule type="containsText" dxfId="1722" priority="965" operator="containsText" text="No cumple">
      <formula>NOT(ISERROR(SEARCH("No cumple",G118)))</formula>
    </cfRule>
    <cfRule type="containsText" dxfId="1721" priority="966" operator="containsText" text="Cumple">
      <formula>NOT(ISERROR(SEARCH("Cumple",G118)))</formula>
    </cfRule>
  </conditionalFormatting>
  <conditionalFormatting sqref="G118">
    <cfRule type="expression" dxfId="1720" priority="960">
      <formula>G118="NO INICIADO"</formula>
    </cfRule>
    <cfRule type="expression" dxfId="1719" priority="961">
      <formula>G118="VENCIDO"</formula>
    </cfRule>
    <cfRule type="expression" dxfId="1718" priority="962">
      <formula>G118="EN PROCESO"</formula>
    </cfRule>
    <cfRule type="expression" dxfId="1717" priority="963">
      <formula>G118="FINALIZADO"</formula>
    </cfRule>
  </conditionalFormatting>
  <conditionalFormatting sqref="G120:G121">
    <cfRule type="expression" dxfId="1716" priority="953">
      <formula>G120="NO INICIADO"</formula>
    </cfRule>
    <cfRule type="expression" dxfId="1715" priority="954">
      <formula>G120="VENCIDO"</formula>
    </cfRule>
    <cfRule type="expression" dxfId="1714" priority="955">
      <formula>G120="EN PROCESO"</formula>
    </cfRule>
    <cfRule type="expression" dxfId="1713" priority="956">
      <formula>G120="FINALIZADO"</formula>
    </cfRule>
  </conditionalFormatting>
  <conditionalFormatting sqref="G48:G51">
    <cfRule type="containsText" dxfId="1712" priority="1006" operator="containsText" text="Parcial">
      <formula>NOT(ISERROR(SEARCH("Parcial",G48)))</formula>
    </cfRule>
    <cfRule type="containsText" dxfId="1711" priority="1007" operator="containsText" text="No cumple">
      <formula>NOT(ISERROR(SEARCH("No cumple",G48)))</formula>
    </cfRule>
    <cfRule type="containsText" dxfId="1710" priority="1008" operator="containsText" text="Cumple">
      <formula>NOT(ISERROR(SEARCH("Cumple",G48)))</formula>
    </cfRule>
  </conditionalFormatting>
  <conditionalFormatting sqref="G48:G51">
    <cfRule type="expression" dxfId="1709" priority="1002">
      <formula>G48="NO INICIADO"</formula>
    </cfRule>
    <cfRule type="expression" dxfId="1708" priority="1003">
      <formula>G48="VENCIDO"</formula>
    </cfRule>
    <cfRule type="expression" dxfId="1707" priority="1004">
      <formula>G48="EN PROCESO"</formula>
    </cfRule>
    <cfRule type="expression" dxfId="1706" priority="1005">
      <formula>G48="FINALIZADO"</formula>
    </cfRule>
  </conditionalFormatting>
  <conditionalFormatting sqref="G53">
    <cfRule type="containsText" dxfId="1705" priority="999" operator="containsText" text="Parcial">
      <formula>NOT(ISERROR(SEARCH("Parcial",G53)))</formula>
    </cfRule>
    <cfRule type="containsText" dxfId="1704" priority="1000" operator="containsText" text="No cumple">
      <formula>NOT(ISERROR(SEARCH("No cumple",G53)))</formula>
    </cfRule>
    <cfRule type="containsText" dxfId="1703" priority="1001" operator="containsText" text="Cumple">
      <formula>NOT(ISERROR(SEARCH("Cumple",G53)))</formula>
    </cfRule>
  </conditionalFormatting>
  <conditionalFormatting sqref="G53">
    <cfRule type="expression" dxfId="1702" priority="995">
      <formula>G53="NO INICIADO"</formula>
    </cfRule>
    <cfRule type="expression" dxfId="1701" priority="996">
      <formula>G53="VENCIDO"</formula>
    </cfRule>
    <cfRule type="expression" dxfId="1700" priority="997">
      <formula>G53="EN PROCESO"</formula>
    </cfRule>
    <cfRule type="expression" dxfId="1699" priority="998">
      <formula>G53="FINALIZADO"</formula>
    </cfRule>
  </conditionalFormatting>
  <conditionalFormatting sqref="G63">
    <cfRule type="containsText" dxfId="1698" priority="985" operator="containsText" text="Parcial">
      <formula>NOT(ISERROR(SEARCH("Parcial",G63)))</formula>
    </cfRule>
    <cfRule type="containsText" dxfId="1697" priority="986" operator="containsText" text="No cumple">
      <formula>NOT(ISERROR(SEARCH("No cumple",G63)))</formula>
    </cfRule>
    <cfRule type="containsText" dxfId="1696" priority="987" operator="containsText" text="Cumple">
      <formula>NOT(ISERROR(SEARCH("Cumple",G63)))</formula>
    </cfRule>
  </conditionalFormatting>
  <conditionalFormatting sqref="G63">
    <cfRule type="expression" dxfId="1695" priority="981">
      <formula>G63="NO INICIADO"</formula>
    </cfRule>
    <cfRule type="expression" dxfId="1694" priority="982">
      <formula>G63="VENCIDO"</formula>
    </cfRule>
    <cfRule type="expression" dxfId="1693" priority="983">
      <formula>G63="EN PROCESO"</formula>
    </cfRule>
    <cfRule type="expression" dxfId="1692" priority="984">
      <formula>G63="FINALIZADO"</formula>
    </cfRule>
  </conditionalFormatting>
  <conditionalFormatting sqref="G66">
    <cfRule type="containsText" dxfId="1691" priority="978" operator="containsText" text="Parcial">
      <formula>NOT(ISERROR(SEARCH("Parcial",G66)))</formula>
    </cfRule>
    <cfRule type="containsText" dxfId="1690" priority="979" operator="containsText" text="No cumple">
      <formula>NOT(ISERROR(SEARCH("No cumple",G66)))</formula>
    </cfRule>
    <cfRule type="containsText" dxfId="1689" priority="980" operator="containsText" text="Cumple">
      <formula>NOT(ISERROR(SEARCH("Cumple",G66)))</formula>
    </cfRule>
  </conditionalFormatting>
  <conditionalFormatting sqref="G66">
    <cfRule type="expression" dxfId="1688" priority="974">
      <formula>G66="NO INICIADO"</formula>
    </cfRule>
    <cfRule type="expression" dxfId="1687" priority="975">
      <formula>G66="VENCIDO"</formula>
    </cfRule>
    <cfRule type="expression" dxfId="1686" priority="976">
      <formula>G66="EN PROCESO"</formula>
    </cfRule>
    <cfRule type="expression" dxfId="1685" priority="977">
      <formula>G66="FINALIZADO"</formula>
    </cfRule>
  </conditionalFormatting>
  <conditionalFormatting sqref="G93:G94 G96:G97">
    <cfRule type="containsText" dxfId="1684" priority="971" operator="containsText" text="Parcial">
      <formula>NOT(ISERROR(SEARCH("Parcial",G93)))</formula>
    </cfRule>
    <cfRule type="containsText" dxfId="1683" priority="972" operator="containsText" text="No cumple">
      <formula>NOT(ISERROR(SEARCH("No cumple",G93)))</formula>
    </cfRule>
    <cfRule type="containsText" dxfId="1682" priority="973" operator="containsText" text="Cumple">
      <formula>NOT(ISERROR(SEARCH("Cumple",G93)))</formula>
    </cfRule>
  </conditionalFormatting>
  <conditionalFormatting sqref="G93:G94 G96:G97">
    <cfRule type="expression" dxfId="1681" priority="967">
      <formula>G93="NO INICIADO"</formula>
    </cfRule>
    <cfRule type="expression" dxfId="1680" priority="968">
      <formula>G93="VENCIDO"</formula>
    </cfRule>
    <cfRule type="expression" dxfId="1679" priority="969">
      <formula>G93="EN PROCESO"</formula>
    </cfRule>
    <cfRule type="expression" dxfId="1678" priority="970">
      <formula>G93="FINALIZADO"</formula>
    </cfRule>
  </conditionalFormatting>
  <conditionalFormatting sqref="G120:G121">
    <cfRule type="containsText" dxfId="1677" priority="957" operator="containsText" text="Parcial">
      <formula>NOT(ISERROR(SEARCH("Parcial",G120)))</formula>
    </cfRule>
    <cfRule type="containsText" dxfId="1676" priority="958" operator="containsText" text="No cumple">
      <formula>NOT(ISERROR(SEARCH("No cumple",G120)))</formula>
    </cfRule>
    <cfRule type="containsText" dxfId="1675" priority="959" operator="containsText" text="Cumple">
      <formula>NOT(ISERROR(SEARCH("Cumple",G120)))</formula>
    </cfRule>
  </conditionalFormatting>
  <conditionalFormatting sqref="G55">
    <cfRule type="containsText" dxfId="1674" priority="950" operator="containsText" text="Parcial">
      <formula>NOT(ISERROR(SEARCH("Parcial",G55)))</formula>
    </cfRule>
    <cfRule type="containsText" dxfId="1673" priority="951" operator="containsText" text="No cumple">
      <formula>NOT(ISERROR(SEARCH("No cumple",G55)))</formula>
    </cfRule>
    <cfRule type="containsText" dxfId="1672" priority="952" operator="containsText" text="Cumple">
      <formula>NOT(ISERROR(SEARCH("Cumple",G55)))</formula>
    </cfRule>
  </conditionalFormatting>
  <conditionalFormatting sqref="G55">
    <cfRule type="expression" dxfId="1671" priority="946">
      <formula>G55="NO INICIADO"</formula>
    </cfRule>
    <cfRule type="expression" dxfId="1670" priority="947">
      <formula>G55="VENCIDO"</formula>
    </cfRule>
    <cfRule type="expression" dxfId="1669" priority="948">
      <formula>G55="EN PROCESO"</formula>
    </cfRule>
    <cfRule type="expression" dxfId="1668" priority="949">
      <formula>G55="FINALIZADO"</formula>
    </cfRule>
  </conditionalFormatting>
  <conditionalFormatting sqref="G104">
    <cfRule type="containsText" dxfId="1667" priority="943" operator="containsText" text="Parcial">
      <formula>NOT(ISERROR(SEARCH("Parcial",G104)))</formula>
    </cfRule>
    <cfRule type="containsText" dxfId="1666" priority="944" operator="containsText" text="No cumple">
      <formula>NOT(ISERROR(SEARCH("No cumple",G104)))</formula>
    </cfRule>
    <cfRule type="containsText" dxfId="1665" priority="945" operator="containsText" text="Cumple">
      <formula>NOT(ISERROR(SEARCH("Cumple",G104)))</formula>
    </cfRule>
  </conditionalFormatting>
  <conditionalFormatting sqref="G104">
    <cfRule type="expression" dxfId="1664" priority="939">
      <formula>G104="NO INICIADO"</formula>
    </cfRule>
    <cfRule type="expression" dxfId="1663" priority="940">
      <formula>G104="VENCIDO"</formula>
    </cfRule>
    <cfRule type="expression" dxfId="1662" priority="941">
      <formula>G104="EN PROCESO"</formula>
    </cfRule>
    <cfRule type="expression" dxfId="1661" priority="942">
      <formula>G104="FINALIZADO"</formula>
    </cfRule>
  </conditionalFormatting>
  <conditionalFormatting sqref="G113">
    <cfRule type="containsText" dxfId="1660" priority="936" operator="containsText" text="Parcial">
      <formula>NOT(ISERROR(SEARCH("Parcial",G113)))</formula>
    </cfRule>
    <cfRule type="containsText" dxfId="1659" priority="937" operator="containsText" text="No cumple">
      <formula>NOT(ISERROR(SEARCH("No cumple",G113)))</formula>
    </cfRule>
    <cfRule type="containsText" dxfId="1658" priority="938" operator="containsText" text="Cumple">
      <formula>NOT(ISERROR(SEARCH("Cumple",G113)))</formula>
    </cfRule>
  </conditionalFormatting>
  <conditionalFormatting sqref="G113">
    <cfRule type="expression" dxfId="1657" priority="932">
      <formula>G113="NO INICIADO"</formula>
    </cfRule>
    <cfRule type="expression" dxfId="1656" priority="933">
      <formula>G113="VENCIDO"</formula>
    </cfRule>
    <cfRule type="expression" dxfId="1655" priority="934">
      <formula>G113="EN PROCESO"</formula>
    </cfRule>
    <cfRule type="expression" dxfId="1654" priority="935">
      <formula>G113="FINALIZADO"</formula>
    </cfRule>
  </conditionalFormatting>
  <conditionalFormatting sqref="G114">
    <cfRule type="containsText" dxfId="1653" priority="929" operator="containsText" text="Parcial">
      <formula>NOT(ISERROR(SEARCH("Parcial",G114)))</formula>
    </cfRule>
    <cfRule type="containsText" dxfId="1652" priority="930" operator="containsText" text="No cumple">
      <formula>NOT(ISERROR(SEARCH("No cumple",G114)))</formula>
    </cfRule>
    <cfRule type="containsText" dxfId="1651" priority="931" operator="containsText" text="Cumple">
      <formula>NOT(ISERROR(SEARCH("Cumple",G114)))</formula>
    </cfRule>
  </conditionalFormatting>
  <conditionalFormatting sqref="G114">
    <cfRule type="expression" dxfId="1650" priority="925">
      <formula>G114="NO INICIADO"</formula>
    </cfRule>
    <cfRule type="expression" dxfId="1649" priority="926">
      <formula>G114="VENCIDO"</formula>
    </cfRule>
    <cfRule type="expression" dxfId="1648" priority="927">
      <formula>G114="EN PROCESO"</formula>
    </cfRule>
    <cfRule type="expression" dxfId="1647" priority="928">
      <formula>G114="FINALIZADO"</formula>
    </cfRule>
  </conditionalFormatting>
  <conditionalFormatting sqref="G34">
    <cfRule type="containsText" dxfId="1646" priority="922" operator="containsText" text="Parcial">
      <formula>NOT(ISERROR(SEARCH("Parcial",G34)))</formula>
    </cfRule>
    <cfRule type="containsText" dxfId="1645" priority="923" operator="containsText" text="No cumple">
      <formula>NOT(ISERROR(SEARCH("No cumple",G34)))</formula>
    </cfRule>
    <cfRule type="containsText" dxfId="1644" priority="924" operator="containsText" text="Cumple">
      <formula>NOT(ISERROR(SEARCH("Cumple",G34)))</formula>
    </cfRule>
  </conditionalFormatting>
  <conditionalFormatting sqref="G34">
    <cfRule type="expression" dxfId="1643" priority="918">
      <formula>G34="NO INICIADO"</formula>
    </cfRule>
    <cfRule type="expression" dxfId="1642" priority="919">
      <formula>G34="VENCIDO"</formula>
    </cfRule>
    <cfRule type="expression" dxfId="1641" priority="920">
      <formula>G34="EN PROCESO"</formula>
    </cfRule>
    <cfRule type="expression" dxfId="1640" priority="921">
      <formula>G34="FINALIZADO"</formula>
    </cfRule>
  </conditionalFormatting>
  <conditionalFormatting sqref="G122">
    <cfRule type="containsText" dxfId="1639" priority="915" operator="containsText" text="Parcial">
      <formula>NOT(ISERROR(SEARCH("Parcial",G122)))</formula>
    </cfRule>
    <cfRule type="containsText" dxfId="1638" priority="916" operator="containsText" text="No cumple">
      <formula>NOT(ISERROR(SEARCH("No cumple",G122)))</formula>
    </cfRule>
    <cfRule type="containsText" dxfId="1637" priority="917" operator="containsText" text="Cumple">
      <formula>NOT(ISERROR(SEARCH("Cumple",G122)))</formula>
    </cfRule>
  </conditionalFormatting>
  <conditionalFormatting sqref="G122">
    <cfRule type="expression" dxfId="1636" priority="911">
      <formula>G122="NO INICIADO"</formula>
    </cfRule>
    <cfRule type="expression" dxfId="1635" priority="912">
      <formula>G122="VENCIDO"</formula>
    </cfRule>
    <cfRule type="expression" dxfId="1634" priority="913">
      <formula>G122="EN PROCESO"</formula>
    </cfRule>
    <cfRule type="expression" dxfId="1633" priority="914">
      <formula>G122="FINALIZADO"</formula>
    </cfRule>
  </conditionalFormatting>
  <conditionalFormatting sqref="G75:G76">
    <cfRule type="containsText" dxfId="1632" priority="908" operator="containsText" text="Parcial">
      <formula>NOT(ISERROR(SEARCH("Parcial",G75)))</formula>
    </cfRule>
    <cfRule type="containsText" dxfId="1631" priority="909" operator="containsText" text="No cumple">
      <formula>NOT(ISERROR(SEARCH("No cumple",G75)))</formula>
    </cfRule>
    <cfRule type="containsText" dxfId="1630" priority="910" operator="containsText" text="Cumple">
      <formula>NOT(ISERROR(SEARCH("Cumple",G75)))</formula>
    </cfRule>
  </conditionalFormatting>
  <conditionalFormatting sqref="G75:G76">
    <cfRule type="expression" dxfId="1629" priority="904">
      <formula>G75="NO INICIADO"</formula>
    </cfRule>
    <cfRule type="expression" dxfId="1628" priority="905">
      <formula>G75="VENCIDO"</formula>
    </cfRule>
    <cfRule type="expression" dxfId="1627" priority="906">
      <formula>G75="EN PROCESO"</formula>
    </cfRule>
    <cfRule type="expression" dxfId="1626" priority="907">
      <formula>G75="FINALIZADO"</formula>
    </cfRule>
  </conditionalFormatting>
  <conditionalFormatting sqref="G52">
    <cfRule type="containsText" dxfId="1625" priority="901" operator="containsText" text="Parcial">
      <formula>NOT(ISERROR(SEARCH("Parcial",G52)))</formula>
    </cfRule>
    <cfRule type="containsText" dxfId="1624" priority="902" operator="containsText" text="No cumple">
      <formula>NOT(ISERROR(SEARCH("No cumple",G52)))</formula>
    </cfRule>
    <cfRule type="containsText" dxfId="1623" priority="903" operator="containsText" text="Cumple">
      <formula>NOT(ISERROR(SEARCH("Cumple",G52)))</formula>
    </cfRule>
  </conditionalFormatting>
  <conditionalFormatting sqref="G52">
    <cfRule type="expression" dxfId="1622" priority="897">
      <formula>G52="NO INICIADO"</formula>
    </cfRule>
    <cfRule type="expression" dxfId="1621" priority="898">
      <formula>G52="VENCIDO"</formula>
    </cfRule>
    <cfRule type="expression" dxfId="1620" priority="899">
      <formula>G52="EN PROCESO"</formula>
    </cfRule>
    <cfRule type="expression" dxfId="1619" priority="900">
      <formula>G52="FINALIZADO"</formula>
    </cfRule>
  </conditionalFormatting>
  <conditionalFormatting sqref="G68">
    <cfRule type="containsText" dxfId="1618" priority="894" operator="containsText" text="Parcial">
      <formula>NOT(ISERROR(SEARCH("Parcial",G68)))</formula>
    </cfRule>
    <cfRule type="containsText" dxfId="1617" priority="895" operator="containsText" text="No cumple">
      <formula>NOT(ISERROR(SEARCH("No cumple",G68)))</formula>
    </cfRule>
    <cfRule type="containsText" dxfId="1616" priority="896" operator="containsText" text="Cumple">
      <formula>NOT(ISERROR(SEARCH("Cumple",G68)))</formula>
    </cfRule>
  </conditionalFormatting>
  <conditionalFormatting sqref="G68">
    <cfRule type="expression" dxfId="1615" priority="890">
      <formula>G68="NO INICIADO"</formula>
    </cfRule>
    <cfRule type="expression" dxfId="1614" priority="891">
      <formula>G68="VENCIDO"</formula>
    </cfRule>
    <cfRule type="expression" dxfId="1613" priority="892">
      <formula>G68="EN PROCESO"</formula>
    </cfRule>
    <cfRule type="expression" dxfId="1612" priority="893">
      <formula>G68="FINALIZADO"</formula>
    </cfRule>
  </conditionalFormatting>
  <conditionalFormatting sqref="G90">
    <cfRule type="containsText" dxfId="1611" priority="887" operator="containsText" text="Parcial">
      <formula>NOT(ISERROR(SEARCH("Parcial",G90)))</formula>
    </cfRule>
    <cfRule type="containsText" dxfId="1610" priority="888" operator="containsText" text="No cumple">
      <formula>NOT(ISERROR(SEARCH("No cumple",G90)))</formula>
    </cfRule>
    <cfRule type="containsText" dxfId="1609" priority="889" operator="containsText" text="Cumple">
      <formula>NOT(ISERROR(SEARCH("Cumple",G90)))</formula>
    </cfRule>
  </conditionalFormatting>
  <conditionalFormatting sqref="G90">
    <cfRule type="expression" dxfId="1608" priority="883">
      <formula>G90="NO INICIADO"</formula>
    </cfRule>
    <cfRule type="expression" dxfId="1607" priority="884">
      <formula>G90="VENCIDO"</formula>
    </cfRule>
    <cfRule type="expression" dxfId="1606" priority="885">
      <formula>G90="EN PROCESO"</formula>
    </cfRule>
    <cfRule type="expression" dxfId="1605" priority="886">
      <formula>G90="FINALIZADO"</formula>
    </cfRule>
  </conditionalFormatting>
  <conditionalFormatting sqref="G130">
    <cfRule type="containsText" dxfId="1604" priority="880" operator="containsText" text="Parcial">
      <formula>NOT(ISERROR(SEARCH("Parcial",G130)))</formula>
    </cfRule>
    <cfRule type="containsText" dxfId="1603" priority="881" operator="containsText" text="No cumple">
      <formula>NOT(ISERROR(SEARCH("No cumple",G130)))</formula>
    </cfRule>
    <cfRule type="containsText" dxfId="1602" priority="882" operator="containsText" text="Cumple">
      <formula>NOT(ISERROR(SEARCH("Cumple",G130)))</formula>
    </cfRule>
  </conditionalFormatting>
  <conditionalFormatting sqref="G130">
    <cfRule type="expression" dxfId="1601" priority="876">
      <formula>G130="NO INICIADO"</formula>
    </cfRule>
    <cfRule type="expression" dxfId="1600" priority="877">
      <formula>G130="VENCIDO"</formula>
    </cfRule>
    <cfRule type="expression" dxfId="1599" priority="878">
      <formula>G130="EN PROCESO"</formula>
    </cfRule>
    <cfRule type="expression" dxfId="1598" priority="879">
      <formula>G130="FINALIZADO"</formula>
    </cfRule>
  </conditionalFormatting>
  <conditionalFormatting sqref="G72">
    <cfRule type="containsText" dxfId="1597" priority="873" operator="containsText" text="Parcial">
      <formula>NOT(ISERROR(SEARCH("Parcial",G72)))</formula>
    </cfRule>
    <cfRule type="containsText" dxfId="1596" priority="874" operator="containsText" text="No cumple">
      <formula>NOT(ISERROR(SEARCH("No cumple",G72)))</formula>
    </cfRule>
    <cfRule type="containsText" dxfId="1595" priority="875" operator="containsText" text="Cumple">
      <formula>NOT(ISERROR(SEARCH("Cumple",G72)))</formula>
    </cfRule>
  </conditionalFormatting>
  <conditionalFormatting sqref="G72">
    <cfRule type="expression" dxfId="1594" priority="869">
      <formula>G72="NO INICIADO"</formula>
    </cfRule>
    <cfRule type="expression" dxfId="1593" priority="870">
      <formula>G72="VENCIDO"</formula>
    </cfRule>
    <cfRule type="expression" dxfId="1592" priority="871">
      <formula>G72="EN PROCESO"</formula>
    </cfRule>
    <cfRule type="expression" dxfId="1591" priority="872">
      <formula>G72="FINALIZADO"</formula>
    </cfRule>
  </conditionalFormatting>
  <conditionalFormatting sqref="G65">
    <cfRule type="containsText" dxfId="1590" priority="866" operator="containsText" text="Parcial">
      <formula>NOT(ISERROR(SEARCH("Parcial",G65)))</formula>
    </cfRule>
    <cfRule type="containsText" dxfId="1589" priority="867" operator="containsText" text="No cumple">
      <formula>NOT(ISERROR(SEARCH("No cumple",G65)))</formula>
    </cfRule>
    <cfRule type="containsText" dxfId="1588" priority="868" operator="containsText" text="Cumple">
      <formula>NOT(ISERROR(SEARCH("Cumple",G65)))</formula>
    </cfRule>
  </conditionalFormatting>
  <conditionalFormatting sqref="G65">
    <cfRule type="expression" dxfId="1587" priority="862">
      <formula>G65="NO INICIADO"</formula>
    </cfRule>
    <cfRule type="expression" dxfId="1586" priority="863">
      <formula>G65="VENCIDO"</formula>
    </cfRule>
    <cfRule type="expression" dxfId="1585" priority="864">
      <formula>G65="EN PROCESO"</formula>
    </cfRule>
    <cfRule type="expression" dxfId="1584" priority="865">
      <formula>G65="FINALIZADO"</formula>
    </cfRule>
  </conditionalFormatting>
  <conditionalFormatting sqref="G43:G47">
    <cfRule type="containsText" dxfId="1583" priority="859" operator="containsText" text="Parcial">
      <formula>NOT(ISERROR(SEARCH("Parcial",G43)))</formula>
    </cfRule>
    <cfRule type="containsText" dxfId="1582" priority="860" operator="containsText" text="No cumple">
      <formula>NOT(ISERROR(SEARCH("No cumple",G43)))</formula>
    </cfRule>
    <cfRule type="containsText" dxfId="1581" priority="861" operator="containsText" text="Cumple">
      <formula>NOT(ISERROR(SEARCH("Cumple",G43)))</formula>
    </cfRule>
  </conditionalFormatting>
  <conditionalFormatting sqref="G43:G47">
    <cfRule type="expression" dxfId="1580" priority="855">
      <formula>G43="NO INICIADO"</formula>
    </cfRule>
    <cfRule type="expression" dxfId="1579" priority="856">
      <formula>G43="VENCIDO"</formula>
    </cfRule>
    <cfRule type="expression" dxfId="1578" priority="857">
      <formula>G43="EN PROCESO"</formula>
    </cfRule>
    <cfRule type="expression" dxfId="1577" priority="858">
      <formula>G43="FINALIZADO"</formula>
    </cfRule>
  </conditionalFormatting>
  <conditionalFormatting sqref="G79">
    <cfRule type="containsText" dxfId="1576" priority="852" operator="containsText" text="Parcial">
      <formula>NOT(ISERROR(SEARCH("Parcial",G79)))</formula>
    </cfRule>
    <cfRule type="containsText" dxfId="1575" priority="853" operator="containsText" text="No cumple">
      <formula>NOT(ISERROR(SEARCH("No cumple",G79)))</formula>
    </cfRule>
    <cfRule type="containsText" dxfId="1574" priority="854" operator="containsText" text="Cumple">
      <formula>NOT(ISERROR(SEARCH("Cumple",G79)))</formula>
    </cfRule>
  </conditionalFormatting>
  <conditionalFormatting sqref="G79">
    <cfRule type="expression" dxfId="1573" priority="848">
      <formula>G79="NO INICIADO"</formula>
    </cfRule>
    <cfRule type="expression" dxfId="1572" priority="849">
      <formula>G79="VENCIDO"</formula>
    </cfRule>
    <cfRule type="expression" dxfId="1571" priority="850">
      <formula>G79="EN PROCESO"</formula>
    </cfRule>
    <cfRule type="expression" dxfId="1570" priority="851">
      <formula>G79="FINALIZADO"</formula>
    </cfRule>
  </conditionalFormatting>
  <conditionalFormatting sqref="G81">
    <cfRule type="containsText" dxfId="1569" priority="845" operator="containsText" text="Parcial">
      <formula>NOT(ISERROR(SEARCH("Parcial",G81)))</formula>
    </cfRule>
    <cfRule type="containsText" dxfId="1568" priority="846" operator="containsText" text="No cumple">
      <formula>NOT(ISERROR(SEARCH("No cumple",G81)))</formula>
    </cfRule>
    <cfRule type="containsText" dxfId="1567" priority="847" operator="containsText" text="Cumple">
      <formula>NOT(ISERROR(SEARCH("Cumple",G81)))</formula>
    </cfRule>
  </conditionalFormatting>
  <conditionalFormatting sqref="G81">
    <cfRule type="expression" dxfId="1566" priority="841">
      <formula>G81="NO INICIADO"</formula>
    </cfRule>
    <cfRule type="expression" dxfId="1565" priority="842">
      <formula>G81="VENCIDO"</formula>
    </cfRule>
    <cfRule type="expression" dxfId="1564" priority="843">
      <formula>G81="EN PROCESO"</formula>
    </cfRule>
    <cfRule type="expression" dxfId="1563" priority="844">
      <formula>G81="FINALIZADO"</formula>
    </cfRule>
  </conditionalFormatting>
  <conditionalFormatting sqref="G84">
    <cfRule type="containsText" dxfId="1562" priority="838" operator="containsText" text="Parcial">
      <formula>NOT(ISERROR(SEARCH("Parcial",G84)))</formula>
    </cfRule>
    <cfRule type="containsText" dxfId="1561" priority="839" operator="containsText" text="No cumple">
      <formula>NOT(ISERROR(SEARCH("No cumple",G84)))</formula>
    </cfRule>
    <cfRule type="containsText" dxfId="1560" priority="840" operator="containsText" text="Cumple">
      <formula>NOT(ISERROR(SEARCH("Cumple",G84)))</formula>
    </cfRule>
  </conditionalFormatting>
  <conditionalFormatting sqref="G84">
    <cfRule type="expression" dxfId="1559" priority="834">
      <formula>G84="NO INICIADO"</formula>
    </cfRule>
    <cfRule type="expression" dxfId="1558" priority="835">
      <formula>G84="VENCIDO"</formula>
    </cfRule>
    <cfRule type="expression" dxfId="1557" priority="836">
      <formula>G84="EN PROCESO"</formula>
    </cfRule>
    <cfRule type="expression" dxfId="1556" priority="837">
      <formula>G84="FINALIZADO"</formula>
    </cfRule>
  </conditionalFormatting>
  <conditionalFormatting sqref="G86:G87">
    <cfRule type="containsText" dxfId="1555" priority="831" operator="containsText" text="Parcial">
      <formula>NOT(ISERROR(SEARCH("Parcial",G86)))</formula>
    </cfRule>
    <cfRule type="containsText" dxfId="1554" priority="832" operator="containsText" text="No cumple">
      <formula>NOT(ISERROR(SEARCH("No cumple",G86)))</formula>
    </cfRule>
    <cfRule type="containsText" dxfId="1553" priority="833" operator="containsText" text="Cumple">
      <formula>NOT(ISERROR(SEARCH("Cumple",G86)))</formula>
    </cfRule>
  </conditionalFormatting>
  <conditionalFormatting sqref="G86:G87">
    <cfRule type="expression" dxfId="1552" priority="827">
      <formula>G86="NO INICIADO"</formula>
    </cfRule>
    <cfRule type="expression" dxfId="1551" priority="828">
      <formula>G86="VENCIDO"</formula>
    </cfRule>
    <cfRule type="expression" dxfId="1550" priority="829">
      <formula>G86="EN PROCESO"</formula>
    </cfRule>
    <cfRule type="expression" dxfId="1549" priority="830">
      <formula>G86="FINALIZADO"</formula>
    </cfRule>
  </conditionalFormatting>
  <conditionalFormatting sqref="G129">
    <cfRule type="containsText" dxfId="1548" priority="824" operator="containsText" text="Parcial">
      <formula>NOT(ISERROR(SEARCH("Parcial",G129)))</formula>
    </cfRule>
    <cfRule type="containsText" dxfId="1547" priority="825" operator="containsText" text="No cumple">
      <formula>NOT(ISERROR(SEARCH("No cumple",G129)))</formula>
    </cfRule>
    <cfRule type="containsText" dxfId="1546" priority="826" operator="containsText" text="Cumple">
      <formula>NOT(ISERROR(SEARCH("Cumple",G129)))</formula>
    </cfRule>
  </conditionalFormatting>
  <conditionalFormatting sqref="G129">
    <cfRule type="expression" dxfId="1545" priority="820">
      <formula>G129="NO INICIADO"</formula>
    </cfRule>
    <cfRule type="expression" dxfId="1544" priority="821">
      <formula>G129="VENCIDO"</formula>
    </cfRule>
    <cfRule type="expression" dxfId="1543" priority="822">
      <formula>G129="EN PROCESO"</formula>
    </cfRule>
    <cfRule type="expression" dxfId="1542" priority="823">
      <formula>G129="FINALIZADO"</formula>
    </cfRule>
  </conditionalFormatting>
  <conditionalFormatting sqref="G80">
    <cfRule type="containsText" dxfId="1541" priority="817" operator="containsText" text="Parcial">
      <formula>NOT(ISERROR(SEARCH("Parcial",G80)))</formula>
    </cfRule>
    <cfRule type="containsText" dxfId="1540" priority="818" operator="containsText" text="No cumple">
      <formula>NOT(ISERROR(SEARCH("No cumple",G80)))</formula>
    </cfRule>
    <cfRule type="containsText" dxfId="1539" priority="819" operator="containsText" text="Cumple">
      <formula>NOT(ISERROR(SEARCH("Cumple",G80)))</formula>
    </cfRule>
  </conditionalFormatting>
  <conditionalFormatting sqref="G80">
    <cfRule type="expression" dxfId="1538" priority="813">
      <formula>G80="NO INICIADO"</formula>
    </cfRule>
    <cfRule type="expression" dxfId="1537" priority="814">
      <formula>G80="VENCIDO"</formula>
    </cfRule>
    <cfRule type="expression" dxfId="1536" priority="815">
      <formula>G80="EN PROCESO"</formula>
    </cfRule>
    <cfRule type="expression" dxfId="1535" priority="816">
      <formula>G80="FINALIZADO"</formula>
    </cfRule>
  </conditionalFormatting>
  <conditionalFormatting sqref="G28">
    <cfRule type="containsText" dxfId="1534" priority="810" operator="containsText" text="Parcial">
      <formula>NOT(ISERROR(SEARCH("Parcial",G28)))</formula>
    </cfRule>
    <cfRule type="containsText" dxfId="1533" priority="811" operator="containsText" text="No cumple">
      <formula>NOT(ISERROR(SEARCH("No cumple",G28)))</formula>
    </cfRule>
    <cfRule type="containsText" dxfId="1532" priority="812" operator="containsText" text="Cumple">
      <formula>NOT(ISERROR(SEARCH("Cumple",G28)))</formula>
    </cfRule>
  </conditionalFormatting>
  <conditionalFormatting sqref="G28">
    <cfRule type="expression" dxfId="1531" priority="806">
      <formula>G28="NO INICIADO"</formula>
    </cfRule>
    <cfRule type="expression" dxfId="1530" priority="807">
      <formula>G28="VENCIDO"</formula>
    </cfRule>
    <cfRule type="expression" dxfId="1529" priority="808">
      <formula>G28="EN PROCESO"</formula>
    </cfRule>
    <cfRule type="expression" dxfId="1528" priority="809">
      <formula>G28="FINALIZADO"</formula>
    </cfRule>
  </conditionalFormatting>
  <conditionalFormatting sqref="G29">
    <cfRule type="containsText" dxfId="1527" priority="803" operator="containsText" text="Parcial">
      <formula>NOT(ISERROR(SEARCH("Parcial",G29)))</formula>
    </cfRule>
    <cfRule type="containsText" dxfId="1526" priority="804" operator="containsText" text="No cumple">
      <formula>NOT(ISERROR(SEARCH("No cumple",G29)))</formula>
    </cfRule>
    <cfRule type="containsText" dxfId="1525" priority="805" operator="containsText" text="Cumple">
      <formula>NOT(ISERROR(SEARCH("Cumple",G29)))</formula>
    </cfRule>
  </conditionalFormatting>
  <conditionalFormatting sqref="G29">
    <cfRule type="expression" dxfId="1524" priority="799">
      <formula>G29="NO INICIADO"</formula>
    </cfRule>
    <cfRule type="expression" dxfId="1523" priority="800">
      <formula>G29="VENCIDO"</formula>
    </cfRule>
    <cfRule type="expression" dxfId="1522" priority="801">
      <formula>G29="EN PROCESO"</formula>
    </cfRule>
    <cfRule type="expression" dxfId="1521" priority="802">
      <formula>G29="FINALIZADO"</formula>
    </cfRule>
  </conditionalFormatting>
  <conditionalFormatting sqref="G95">
    <cfRule type="containsText" dxfId="1520" priority="796" operator="containsText" text="Parcial">
      <formula>NOT(ISERROR(SEARCH("Parcial",G95)))</formula>
    </cfRule>
    <cfRule type="containsText" dxfId="1519" priority="797" operator="containsText" text="No cumple">
      <formula>NOT(ISERROR(SEARCH("No cumple",G95)))</formula>
    </cfRule>
    <cfRule type="containsText" dxfId="1518" priority="798" operator="containsText" text="Cumple">
      <formula>NOT(ISERROR(SEARCH("Cumple",G95)))</formula>
    </cfRule>
  </conditionalFormatting>
  <conditionalFormatting sqref="G95">
    <cfRule type="expression" dxfId="1517" priority="792">
      <formula>G95="NO INICIADO"</formula>
    </cfRule>
    <cfRule type="expression" dxfId="1516" priority="793">
      <formula>G95="VENCIDO"</formula>
    </cfRule>
    <cfRule type="expression" dxfId="1515" priority="794">
      <formula>G95="EN PROCESO"</formula>
    </cfRule>
    <cfRule type="expression" dxfId="1514" priority="795">
      <formula>G95="FINALIZADO"</formula>
    </cfRule>
  </conditionalFormatting>
  <conditionalFormatting sqref="G98:G99">
    <cfRule type="containsText" dxfId="1513" priority="789" operator="containsText" text="Parcial">
      <formula>NOT(ISERROR(SEARCH("Parcial",G98)))</formula>
    </cfRule>
    <cfRule type="containsText" dxfId="1512" priority="790" operator="containsText" text="No cumple">
      <formula>NOT(ISERROR(SEARCH("No cumple",G98)))</formula>
    </cfRule>
    <cfRule type="containsText" dxfId="1511" priority="791" operator="containsText" text="Cumple">
      <formula>NOT(ISERROR(SEARCH("Cumple",G98)))</formula>
    </cfRule>
  </conditionalFormatting>
  <conditionalFormatting sqref="G98:G99">
    <cfRule type="expression" dxfId="1510" priority="785">
      <formula>G98="NO INICIADO"</formula>
    </cfRule>
    <cfRule type="expression" dxfId="1509" priority="786">
      <formula>G98="VENCIDO"</formula>
    </cfRule>
    <cfRule type="expression" dxfId="1508" priority="787">
      <formula>G98="EN PROCESO"</formula>
    </cfRule>
    <cfRule type="expression" dxfId="1507" priority="788">
      <formula>G98="FINALIZADO"</formula>
    </cfRule>
  </conditionalFormatting>
  <conditionalFormatting sqref="G105">
    <cfRule type="containsText" dxfId="1506" priority="782" operator="containsText" text="Parcial">
      <formula>NOT(ISERROR(SEARCH("Parcial",G105)))</formula>
    </cfRule>
    <cfRule type="containsText" dxfId="1505" priority="783" operator="containsText" text="No cumple">
      <formula>NOT(ISERROR(SEARCH("No cumple",G105)))</formula>
    </cfRule>
    <cfRule type="containsText" dxfId="1504" priority="784" operator="containsText" text="Cumple">
      <formula>NOT(ISERROR(SEARCH("Cumple",G105)))</formula>
    </cfRule>
  </conditionalFormatting>
  <conditionalFormatting sqref="G105">
    <cfRule type="expression" dxfId="1503" priority="778">
      <formula>G105="NO INICIADO"</formula>
    </cfRule>
    <cfRule type="expression" dxfId="1502" priority="779">
      <formula>G105="VENCIDO"</formula>
    </cfRule>
    <cfRule type="expression" dxfId="1501" priority="780">
      <formula>G105="EN PROCESO"</formula>
    </cfRule>
    <cfRule type="expression" dxfId="1500" priority="781">
      <formula>G105="FINALIZADO"</formula>
    </cfRule>
  </conditionalFormatting>
  <conditionalFormatting sqref="G107">
    <cfRule type="containsText" dxfId="1499" priority="775" operator="containsText" text="Parcial">
      <formula>NOT(ISERROR(SEARCH("Parcial",G107)))</formula>
    </cfRule>
    <cfRule type="containsText" dxfId="1498" priority="776" operator="containsText" text="No cumple">
      <formula>NOT(ISERROR(SEARCH("No cumple",G107)))</formula>
    </cfRule>
    <cfRule type="containsText" dxfId="1497" priority="777" operator="containsText" text="Cumple">
      <formula>NOT(ISERROR(SEARCH("Cumple",G107)))</formula>
    </cfRule>
  </conditionalFormatting>
  <conditionalFormatting sqref="G107">
    <cfRule type="expression" dxfId="1496" priority="771">
      <formula>G107="NO INICIADO"</formula>
    </cfRule>
    <cfRule type="expression" dxfId="1495" priority="772">
      <formula>G107="VENCIDO"</formula>
    </cfRule>
    <cfRule type="expression" dxfId="1494" priority="773">
      <formula>G107="EN PROCESO"</formula>
    </cfRule>
    <cfRule type="expression" dxfId="1493" priority="774">
      <formula>G107="FINALIZADO"</formula>
    </cfRule>
  </conditionalFormatting>
  <conditionalFormatting sqref="G73:G74">
    <cfRule type="containsText" dxfId="1492" priority="768" operator="containsText" text="Parcial">
      <formula>NOT(ISERROR(SEARCH("Parcial",G73)))</formula>
    </cfRule>
    <cfRule type="containsText" dxfId="1491" priority="769" operator="containsText" text="No cumple">
      <formula>NOT(ISERROR(SEARCH("No cumple",G73)))</formula>
    </cfRule>
    <cfRule type="containsText" dxfId="1490" priority="770" operator="containsText" text="Cumple">
      <formula>NOT(ISERROR(SEARCH("Cumple",G73)))</formula>
    </cfRule>
  </conditionalFormatting>
  <conditionalFormatting sqref="G73:G74">
    <cfRule type="expression" dxfId="1489" priority="764">
      <formula>G73="NO INICIADO"</formula>
    </cfRule>
    <cfRule type="expression" dxfId="1488" priority="765">
      <formula>G73="VENCIDO"</formula>
    </cfRule>
    <cfRule type="expression" dxfId="1487" priority="766">
      <formula>G73="EN PROCESO"</formula>
    </cfRule>
    <cfRule type="expression" dxfId="1486" priority="767">
      <formula>G73="FINALIZADO"</formula>
    </cfRule>
  </conditionalFormatting>
  <conditionalFormatting sqref="G62">
    <cfRule type="containsText" dxfId="1485" priority="761" operator="containsText" text="Parcial">
      <formula>NOT(ISERROR(SEARCH("Parcial",G62)))</formula>
    </cfRule>
    <cfRule type="containsText" dxfId="1484" priority="762" operator="containsText" text="No cumple">
      <formula>NOT(ISERROR(SEARCH("No cumple",G62)))</formula>
    </cfRule>
    <cfRule type="containsText" dxfId="1483" priority="763" operator="containsText" text="Cumple">
      <formula>NOT(ISERROR(SEARCH("Cumple",G62)))</formula>
    </cfRule>
  </conditionalFormatting>
  <conditionalFormatting sqref="G62">
    <cfRule type="expression" dxfId="1482" priority="757">
      <formula>G62="NO INICIADO"</formula>
    </cfRule>
    <cfRule type="expression" dxfId="1481" priority="758">
      <formula>G62="VENCIDO"</formula>
    </cfRule>
    <cfRule type="expression" dxfId="1480" priority="759">
      <formula>G62="EN PROCESO"</formula>
    </cfRule>
    <cfRule type="expression" dxfId="1479" priority="760">
      <formula>G62="FINALIZADO"</formula>
    </cfRule>
  </conditionalFormatting>
  <conditionalFormatting sqref="G78">
    <cfRule type="containsText" dxfId="1478" priority="754" operator="containsText" text="Parcial">
      <formula>NOT(ISERROR(SEARCH("Parcial",G78)))</formula>
    </cfRule>
    <cfRule type="containsText" dxfId="1477" priority="755" operator="containsText" text="No cumple">
      <formula>NOT(ISERROR(SEARCH("No cumple",G78)))</formula>
    </cfRule>
    <cfRule type="containsText" dxfId="1476" priority="756" operator="containsText" text="Cumple">
      <formula>NOT(ISERROR(SEARCH("Cumple",G78)))</formula>
    </cfRule>
  </conditionalFormatting>
  <conditionalFormatting sqref="G78">
    <cfRule type="expression" dxfId="1475" priority="750">
      <formula>G78="NO INICIADO"</formula>
    </cfRule>
    <cfRule type="expression" dxfId="1474" priority="751">
      <formula>G78="VENCIDO"</formula>
    </cfRule>
    <cfRule type="expression" dxfId="1473" priority="752">
      <formula>G78="EN PROCESO"</formula>
    </cfRule>
    <cfRule type="expression" dxfId="1472" priority="753">
      <formula>G78="FINALIZADO"</formula>
    </cfRule>
  </conditionalFormatting>
  <conditionalFormatting sqref="G25:G26">
    <cfRule type="containsText" dxfId="1471" priority="747" operator="containsText" text="Parcial">
      <formula>NOT(ISERROR(SEARCH("Parcial",G25)))</formula>
    </cfRule>
    <cfRule type="containsText" dxfId="1470" priority="748" operator="containsText" text="No cumple">
      <formula>NOT(ISERROR(SEARCH("No cumple",G25)))</formula>
    </cfRule>
    <cfRule type="containsText" dxfId="1469" priority="749" operator="containsText" text="Cumple">
      <formula>NOT(ISERROR(SEARCH("Cumple",G25)))</formula>
    </cfRule>
  </conditionalFormatting>
  <conditionalFormatting sqref="G25:G26">
    <cfRule type="expression" dxfId="1468" priority="743">
      <formula>G25="NO INICIADO"</formula>
    </cfRule>
    <cfRule type="expression" dxfId="1467" priority="744">
      <formula>G25="VENCIDO"</formula>
    </cfRule>
    <cfRule type="expression" dxfId="1466" priority="745">
      <formula>G25="EN PROCESO"</formula>
    </cfRule>
    <cfRule type="expression" dxfId="1465" priority="746">
      <formula>G25="FINALIZADO"</formula>
    </cfRule>
  </conditionalFormatting>
  <conditionalFormatting sqref="G40:G42">
    <cfRule type="containsText" dxfId="1464" priority="740" operator="containsText" text="Parcial">
      <formula>NOT(ISERROR(SEARCH("Parcial",G40)))</formula>
    </cfRule>
    <cfRule type="containsText" dxfId="1463" priority="741" operator="containsText" text="No cumple">
      <formula>NOT(ISERROR(SEARCH("No cumple",G40)))</formula>
    </cfRule>
    <cfRule type="containsText" dxfId="1462" priority="742" operator="containsText" text="Cumple">
      <formula>NOT(ISERROR(SEARCH("Cumple",G40)))</formula>
    </cfRule>
  </conditionalFormatting>
  <conditionalFormatting sqref="G40:G42">
    <cfRule type="expression" dxfId="1461" priority="736">
      <formula>G40="NO INICIADO"</formula>
    </cfRule>
    <cfRule type="expression" dxfId="1460" priority="737">
      <formula>G40="VENCIDO"</formula>
    </cfRule>
    <cfRule type="expression" dxfId="1459" priority="738">
      <formula>G40="EN PROCESO"</formula>
    </cfRule>
    <cfRule type="expression" dxfId="1458" priority="739">
      <formula>G40="FINALIZADO"</formula>
    </cfRule>
  </conditionalFormatting>
  <conditionalFormatting sqref="G67">
    <cfRule type="containsText" dxfId="1457" priority="733" operator="containsText" text="Parcial">
      <formula>NOT(ISERROR(SEARCH("Parcial",G67)))</formula>
    </cfRule>
    <cfRule type="containsText" dxfId="1456" priority="734" operator="containsText" text="No cumple">
      <formula>NOT(ISERROR(SEARCH("No cumple",G67)))</formula>
    </cfRule>
    <cfRule type="containsText" dxfId="1455" priority="735" operator="containsText" text="Cumple">
      <formula>NOT(ISERROR(SEARCH("Cumple",G67)))</formula>
    </cfRule>
  </conditionalFormatting>
  <conditionalFormatting sqref="G67">
    <cfRule type="expression" dxfId="1454" priority="729">
      <formula>G67="NO INICIADO"</formula>
    </cfRule>
    <cfRule type="expression" dxfId="1453" priority="730">
      <formula>G67="VENCIDO"</formula>
    </cfRule>
    <cfRule type="expression" dxfId="1452" priority="731">
      <formula>G67="EN PROCESO"</formula>
    </cfRule>
    <cfRule type="expression" dxfId="1451" priority="732">
      <formula>G67="FINALIZADO"</formula>
    </cfRule>
  </conditionalFormatting>
  <conditionalFormatting sqref="G71">
    <cfRule type="containsText" dxfId="1450" priority="726" operator="containsText" text="Parcial">
      <formula>NOT(ISERROR(SEARCH("Parcial",G71)))</formula>
    </cfRule>
    <cfRule type="containsText" dxfId="1449" priority="727" operator="containsText" text="No cumple">
      <formula>NOT(ISERROR(SEARCH("No cumple",G71)))</formula>
    </cfRule>
    <cfRule type="containsText" dxfId="1448" priority="728" operator="containsText" text="Cumple">
      <formula>NOT(ISERROR(SEARCH("Cumple",G71)))</formula>
    </cfRule>
  </conditionalFormatting>
  <conditionalFormatting sqref="G71">
    <cfRule type="expression" dxfId="1447" priority="722">
      <formula>G71="NO INICIADO"</formula>
    </cfRule>
    <cfRule type="expression" dxfId="1446" priority="723">
      <formula>G71="VENCIDO"</formula>
    </cfRule>
    <cfRule type="expression" dxfId="1445" priority="724">
      <formula>G71="EN PROCESO"</formula>
    </cfRule>
    <cfRule type="expression" dxfId="1444" priority="725">
      <formula>G71="FINALIZADO"</formula>
    </cfRule>
  </conditionalFormatting>
  <conditionalFormatting sqref="G115:G117">
    <cfRule type="containsText" dxfId="1443" priority="719" operator="containsText" text="Parcial">
      <formula>NOT(ISERROR(SEARCH("Parcial",G115)))</formula>
    </cfRule>
    <cfRule type="containsText" dxfId="1442" priority="720" operator="containsText" text="No cumple">
      <formula>NOT(ISERROR(SEARCH("No cumple",G115)))</formula>
    </cfRule>
    <cfRule type="containsText" dxfId="1441" priority="721" operator="containsText" text="Cumple">
      <formula>NOT(ISERROR(SEARCH("Cumple",G115)))</formula>
    </cfRule>
  </conditionalFormatting>
  <conditionalFormatting sqref="G115:G117">
    <cfRule type="expression" dxfId="1440" priority="715">
      <formula>G115="NO INICIADO"</formula>
    </cfRule>
    <cfRule type="expression" dxfId="1439" priority="716">
      <formula>G115="VENCIDO"</formula>
    </cfRule>
    <cfRule type="expression" dxfId="1438" priority="717">
      <formula>G115="EN PROCESO"</formula>
    </cfRule>
    <cfRule type="expression" dxfId="1437" priority="718">
      <formula>G115="FINALIZADO"</formula>
    </cfRule>
  </conditionalFormatting>
  <conditionalFormatting sqref="G119">
    <cfRule type="containsText" dxfId="1436" priority="712" operator="containsText" text="Parcial">
      <formula>NOT(ISERROR(SEARCH("Parcial",G119)))</formula>
    </cfRule>
    <cfRule type="containsText" dxfId="1435" priority="713" operator="containsText" text="No cumple">
      <formula>NOT(ISERROR(SEARCH("No cumple",G119)))</formula>
    </cfRule>
    <cfRule type="containsText" dxfId="1434" priority="714" operator="containsText" text="Cumple">
      <formula>NOT(ISERROR(SEARCH("Cumple",G119)))</formula>
    </cfRule>
  </conditionalFormatting>
  <conditionalFormatting sqref="G119">
    <cfRule type="expression" dxfId="1433" priority="708">
      <formula>G119="NO INICIADO"</formula>
    </cfRule>
    <cfRule type="expression" dxfId="1432" priority="709">
      <formula>G119="VENCIDO"</formula>
    </cfRule>
    <cfRule type="expression" dxfId="1431" priority="710">
      <formula>G119="EN PROCESO"</formula>
    </cfRule>
    <cfRule type="expression" dxfId="1430" priority="711">
      <formula>G119="FINALIZADO"</formula>
    </cfRule>
  </conditionalFormatting>
  <conditionalFormatting sqref="G127">
    <cfRule type="containsText" dxfId="1429" priority="705" operator="containsText" text="Parcial">
      <formula>NOT(ISERROR(SEARCH("Parcial",G127)))</formula>
    </cfRule>
    <cfRule type="containsText" dxfId="1428" priority="706" operator="containsText" text="No cumple">
      <formula>NOT(ISERROR(SEARCH("No cumple",G127)))</formula>
    </cfRule>
    <cfRule type="containsText" dxfId="1427" priority="707" operator="containsText" text="Cumple">
      <formula>NOT(ISERROR(SEARCH("Cumple",G127)))</formula>
    </cfRule>
  </conditionalFormatting>
  <conditionalFormatting sqref="G127">
    <cfRule type="expression" dxfId="1426" priority="701">
      <formula>G127="NO INICIADO"</formula>
    </cfRule>
    <cfRule type="expression" dxfId="1425" priority="702">
      <formula>G127="VENCIDO"</formula>
    </cfRule>
    <cfRule type="expression" dxfId="1424" priority="703">
      <formula>G127="EN PROCESO"</formula>
    </cfRule>
    <cfRule type="expression" dxfId="1423" priority="704">
      <formula>G127="FINALIZADO"</formula>
    </cfRule>
  </conditionalFormatting>
  <conditionalFormatting sqref="G91">
    <cfRule type="containsText" dxfId="1422" priority="698" operator="containsText" text="Parcial">
      <formula>NOT(ISERROR(SEARCH("Parcial",G91)))</formula>
    </cfRule>
    <cfRule type="containsText" dxfId="1421" priority="699" operator="containsText" text="No cumple">
      <formula>NOT(ISERROR(SEARCH("No cumple",G91)))</formula>
    </cfRule>
    <cfRule type="containsText" dxfId="1420" priority="700" operator="containsText" text="Cumple">
      <formula>NOT(ISERROR(SEARCH("Cumple",G91)))</formula>
    </cfRule>
  </conditionalFormatting>
  <conditionalFormatting sqref="G91">
    <cfRule type="expression" dxfId="1419" priority="694">
      <formula>G91="NO INICIADO"</formula>
    </cfRule>
    <cfRule type="expression" dxfId="1418" priority="695">
      <formula>G91="VENCIDO"</formula>
    </cfRule>
    <cfRule type="expression" dxfId="1417" priority="696">
      <formula>G91="EN PROCESO"</formula>
    </cfRule>
    <cfRule type="expression" dxfId="1416" priority="697">
      <formula>G91="FINALIZADO"</formula>
    </cfRule>
  </conditionalFormatting>
  <conditionalFormatting sqref="G30:G31">
    <cfRule type="containsText" dxfId="1415" priority="691" operator="containsText" text="Parcial">
      <formula>NOT(ISERROR(SEARCH("Parcial",G30)))</formula>
    </cfRule>
    <cfRule type="containsText" dxfId="1414" priority="692" operator="containsText" text="No cumple">
      <formula>NOT(ISERROR(SEARCH("No cumple",G30)))</formula>
    </cfRule>
    <cfRule type="containsText" dxfId="1413" priority="693" operator="containsText" text="Cumple">
      <formula>NOT(ISERROR(SEARCH("Cumple",G30)))</formula>
    </cfRule>
  </conditionalFormatting>
  <conditionalFormatting sqref="G30:G31">
    <cfRule type="expression" dxfId="1412" priority="687">
      <formula>G30="NO INICIADO"</formula>
    </cfRule>
    <cfRule type="expression" dxfId="1411" priority="688">
      <formula>G30="VENCIDO"</formula>
    </cfRule>
    <cfRule type="expression" dxfId="1410" priority="689">
      <formula>G30="EN PROCESO"</formula>
    </cfRule>
    <cfRule type="expression" dxfId="1409" priority="690">
      <formula>G30="FINALIZADO"</formula>
    </cfRule>
  </conditionalFormatting>
  <conditionalFormatting sqref="G61">
    <cfRule type="containsText" dxfId="1408" priority="684" operator="containsText" text="Parcial">
      <formula>NOT(ISERROR(SEARCH("Parcial",G61)))</formula>
    </cfRule>
    <cfRule type="containsText" dxfId="1407" priority="685" operator="containsText" text="No cumple">
      <formula>NOT(ISERROR(SEARCH("No cumple",G61)))</formula>
    </cfRule>
    <cfRule type="containsText" dxfId="1406" priority="686" operator="containsText" text="Cumple">
      <formula>NOT(ISERROR(SEARCH("Cumple",G61)))</formula>
    </cfRule>
  </conditionalFormatting>
  <conditionalFormatting sqref="G61">
    <cfRule type="expression" dxfId="1405" priority="680">
      <formula>G61="NO INICIADO"</formula>
    </cfRule>
    <cfRule type="expression" dxfId="1404" priority="681">
      <formula>G61="VENCIDO"</formula>
    </cfRule>
    <cfRule type="expression" dxfId="1403" priority="682">
      <formula>G61="EN PROCESO"</formula>
    </cfRule>
    <cfRule type="expression" dxfId="1402" priority="683">
      <formula>G61="FINALIZADO"</formula>
    </cfRule>
  </conditionalFormatting>
  <conditionalFormatting sqref="G108:G111">
    <cfRule type="containsText" dxfId="1401" priority="677" operator="containsText" text="Parcial">
      <formula>NOT(ISERROR(SEARCH("Parcial",G108)))</formula>
    </cfRule>
    <cfRule type="containsText" dxfId="1400" priority="678" operator="containsText" text="No cumple">
      <formula>NOT(ISERROR(SEARCH("No cumple",G108)))</formula>
    </cfRule>
    <cfRule type="containsText" dxfId="1399" priority="679" operator="containsText" text="Cumple">
      <formula>NOT(ISERROR(SEARCH("Cumple",G108)))</formula>
    </cfRule>
  </conditionalFormatting>
  <conditionalFormatting sqref="G108:G111">
    <cfRule type="expression" dxfId="1398" priority="673">
      <formula>G108="NO INICIADO"</formula>
    </cfRule>
    <cfRule type="expression" dxfId="1397" priority="674">
      <formula>G108="VENCIDO"</formula>
    </cfRule>
    <cfRule type="expression" dxfId="1396" priority="675">
      <formula>G108="EN PROCESO"</formula>
    </cfRule>
    <cfRule type="expression" dxfId="1395" priority="676">
      <formula>G108="FINALIZADO"</formula>
    </cfRule>
  </conditionalFormatting>
  <conditionalFormatting sqref="G27">
    <cfRule type="containsText" dxfId="1394" priority="670" operator="containsText" text="Parcial">
      <formula>NOT(ISERROR(SEARCH("Parcial",G27)))</formula>
    </cfRule>
    <cfRule type="containsText" dxfId="1393" priority="671" operator="containsText" text="No cumple">
      <formula>NOT(ISERROR(SEARCH("No cumple",G27)))</formula>
    </cfRule>
    <cfRule type="containsText" dxfId="1392" priority="672" operator="containsText" text="Cumple">
      <formula>NOT(ISERROR(SEARCH("Cumple",G27)))</formula>
    </cfRule>
  </conditionalFormatting>
  <conditionalFormatting sqref="G27">
    <cfRule type="expression" dxfId="1391" priority="666">
      <formula>G27="NO INICIADO"</formula>
    </cfRule>
    <cfRule type="expression" dxfId="1390" priority="667">
      <formula>G27="VENCIDO"</formula>
    </cfRule>
    <cfRule type="expression" dxfId="1389" priority="668">
      <formula>G27="EN PROCESO"</formula>
    </cfRule>
    <cfRule type="expression" dxfId="1388" priority="669">
      <formula>G27="FINALIZADO"</formula>
    </cfRule>
  </conditionalFormatting>
  <conditionalFormatting sqref="G35:G39">
    <cfRule type="containsText" dxfId="1387" priority="663" operator="containsText" text="Parcial">
      <formula>NOT(ISERROR(SEARCH("Parcial",G35)))</formula>
    </cfRule>
    <cfRule type="containsText" dxfId="1386" priority="664" operator="containsText" text="No cumple">
      <formula>NOT(ISERROR(SEARCH("No cumple",G35)))</formula>
    </cfRule>
    <cfRule type="containsText" dxfId="1385" priority="665" operator="containsText" text="Cumple">
      <formula>NOT(ISERROR(SEARCH("Cumple",G35)))</formula>
    </cfRule>
  </conditionalFormatting>
  <conditionalFormatting sqref="G35:G39">
    <cfRule type="expression" dxfId="1384" priority="659">
      <formula>G35="NO INICIADO"</formula>
    </cfRule>
    <cfRule type="expression" dxfId="1383" priority="660">
      <formula>G35="VENCIDO"</formula>
    </cfRule>
    <cfRule type="expression" dxfId="1382" priority="661">
      <formula>G35="EN PROCESO"</formula>
    </cfRule>
    <cfRule type="expression" dxfId="1381" priority="662">
      <formula>G35="FINALIZADO"</formula>
    </cfRule>
  </conditionalFormatting>
  <conditionalFormatting sqref="G57">
    <cfRule type="containsText" dxfId="1380" priority="656" operator="containsText" text="Parcial">
      <formula>NOT(ISERROR(SEARCH("Parcial",G57)))</formula>
    </cfRule>
    <cfRule type="containsText" dxfId="1379" priority="657" operator="containsText" text="No cumple">
      <formula>NOT(ISERROR(SEARCH("No cumple",G57)))</formula>
    </cfRule>
    <cfRule type="containsText" dxfId="1378" priority="658" operator="containsText" text="Cumple">
      <formula>NOT(ISERROR(SEARCH("Cumple",G57)))</formula>
    </cfRule>
  </conditionalFormatting>
  <conditionalFormatting sqref="G57">
    <cfRule type="expression" dxfId="1377" priority="652">
      <formula>G57="NO INICIADO"</formula>
    </cfRule>
    <cfRule type="expression" dxfId="1376" priority="653">
      <formula>G57="VENCIDO"</formula>
    </cfRule>
    <cfRule type="expression" dxfId="1375" priority="654">
      <formula>G57="EN PROCESO"</formula>
    </cfRule>
    <cfRule type="expression" dxfId="1374" priority="655">
      <formula>G57="FINALIZADO"</formula>
    </cfRule>
  </conditionalFormatting>
  <conditionalFormatting sqref="G69">
    <cfRule type="containsText" dxfId="1373" priority="649" operator="containsText" text="Parcial">
      <formula>NOT(ISERROR(SEARCH("Parcial",G69)))</formula>
    </cfRule>
    <cfRule type="containsText" dxfId="1372" priority="650" operator="containsText" text="No cumple">
      <formula>NOT(ISERROR(SEARCH("No cumple",G69)))</formula>
    </cfRule>
    <cfRule type="containsText" dxfId="1371" priority="651" operator="containsText" text="Cumple">
      <formula>NOT(ISERROR(SEARCH("Cumple",G69)))</formula>
    </cfRule>
  </conditionalFormatting>
  <conditionalFormatting sqref="G69">
    <cfRule type="expression" dxfId="1370" priority="645">
      <formula>G69="NO INICIADO"</formula>
    </cfRule>
    <cfRule type="expression" dxfId="1369" priority="646">
      <formula>G69="VENCIDO"</formula>
    </cfRule>
    <cfRule type="expression" dxfId="1368" priority="647">
      <formula>G69="EN PROCESO"</formula>
    </cfRule>
    <cfRule type="expression" dxfId="1367" priority="648">
      <formula>G69="FINALIZADO"</formula>
    </cfRule>
  </conditionalFormatting>
  <conditionalFormatting sqref="G83">
    <cfRule type="containsText" dxfId="1366" priority="642" operator="containsText" text="Parcial">
      <formula>NOT(ISERROR(SEARCH("Parcial",G83)))</formula>
    </cfRule>
    <cfRule type="containsText" dxfId="1365" priority="643" operator="containsText" text="No cumple">
      <formula>NOT(ISERROR(SEARCH("No cumple",G83)))</formula>
    </cfRule>
    <cfRule type="containsText" dxfId="1364" priority="644" operator="containsText" text="Cumple">
      <formula>NOT(ISERROR(SEARCH("Cumple",G83)))</formula>
    </cfRule>
  </conditionalFormatting>
  <conditionalFormatting sqref="G83">
    <cfRule type="expression" dxfId="1363" priority="638">
      <formula>G83="NO INICIADO"</formula>
    </cfRule>
    <cfRule type="expression" dxfId="1362" priority="639">
      <formula>G83="VENCIDO"</formula>
    </cfRule>
    <cfRule type="expression" dxfId="1361" priority="640">
      <formula>G83="EN PROCESO"</formula>
    </cfRule>
    <cfRule type="expression" dxfId="1360" priority="641">
      <formula>G83="FINALIZADO"</formula>
    </cfRule>
  </conditionalFormatting>
  <conditionalFormatting sqref="G102">
    <cfRule type="containsText" dxfId="1359" priority="635" operator="containsText" text="Parcial">
      <formula>NOT(ISERROR(SEARCH("Parcial",G102)))</formula>
    </cfRule>
    <cfRule type="containsText" dxfId="1358" priority="636" operator="containsText" text="No cumple">
      <formula>NOT(ISERROR(SEARCH("No cumple",G102)))</formula>
    </cfRule>
    <cfRule type="containsText" dxfId="1357" priority="637" operator="containsText" text="Cumple">
      <formula>NOT(ISERROR(SEARCH("Cumple",G102)))</formula>
    </cfRule>
  </conditionalFormatting>
  <conditionalFormatting sqref="G102">
    <cfRule type="expression" dxfId="1356" priority="631">
      <formula>G102="NO INICIADO"</formula>
    </cfRule>
    <cfRule type="expression" dxfId="1355" priority="632">
      <formula>G102="VENCIDO"</formula>
    </cfRule>
    <cfRule type="expression" dxfId="1354" priority="633">
      <formula>G102="EN PROCESO"</formula>
    </cfRule>
    <cfRule type="expression" dxfId="1353" priority="634">
      <formula>G102="FINALIZADO"</formula>
    </cfRule>
  </conditionalFormatting>
  <conditionalFormatting sqref="G54">
    <cfRule type="containsText" dxfId="1352" priority="628" operator="containsText" text="Parcial">
      <formula>NOT(ISERROR(SEARCH("Parcial",G54)))</formula>
    </cfRule>
    <cfRule type="containsText" dxfId="1351" priority="629" operator="containsText" text="No cumple">
      <formula>NOT(ISERROR(SEARCH("No cumple",G54)))</formula>
    </cfRule>
    <cfRule type="containsText" dxfId="1350" priority="630" operator="containsText" text="Cumple">
      <formula>NOT(ISERROR(SEARCH("Cumple",G54)))</formula>
    </cfRule>
  </conditionalFormatting>
  <conditionalFormatting sqref="G54">
    <cfRule type="expression" dxfId="1349" priority="624">
      <formula>G54="NO INICIADO"</formula>
    </cfRule>
    <cfRule type="expression" dxfId="1348" priority="625">
      <formula>G54="VENCIDO"</formula>
    </cfRule>
    <cfRule type="expression" dxfId="1347" priority="626">
      <formula>G54="EN PROCESO"</formula>
    </cfRule>
    <cfRule type="expression" dxfId="1346" priority="627">
      <formula>G54="FINALIZADO"</formula>
    </cfRule>
  </conditionalFormatting>
  <conditionalFormatting sqref="G82">
    <cfRule type="containsText" dxfId="1345" priority="621" operator="containsText" text="Parcial">
      <formula>NOT(ISERROR(SEARCH("Parcial",G82)))</formula>
    </cfRule>
    <cfRule type="containsText" dxfId="1344" priority="622" operator="containsText" text="No cumple">
      <formula>NOT(ISERROR(SEARCH("No cumple",G82)))</formula>
    </cfRule>
    <cfRule type="containsText" dxfId="1343" priority="623" operator="containsText" text="Cumple">
      <formula>NOT(ISERROR(SEARCH("Cumple",G82)))</formula>
    </cfRule>
  </conditionalFormatting>
  <conditionalFormatting sqref="G82">
    <cfRule type="expression" dxfId="1342" priority="617">
      <formula>G82="NO INICIADO"</formula>
    </cfRule>
    <cfRule type="expression" dxfId="1341" priority="618">
      <formula>G82="VENCIDO"</formula>
    </cfRule>
    <cfRule type="expression" dxfId="1340" priority="619">
      <formula>G82="EN PROCESO"</formula>
    </cfRule>
    <cfRule type="expression" dxfId="1339" priority="620">
      <formula>G82="FINALIZADO"</formula>
    </cfRule>
  </conditionalFormatting>
  <conditionalFormatting sqref="G85">
    <cfRule type="containsText" dxfId="1338" priority="614" operator="containsText" text="Parcial">
      <formula>NOT(ISERROR(SEARCH("Parcial",G85)))</formula>
    </cfRule>
    <cfRule type="containsText" dxfId="1337" priority="615" operator="containsText" text="No cumple">
      <formula>NOT(ISERROR(SEARCH("No cumple",G85)))</formula>
    </cfRule>
    <cfRule type="containsText" dxfId="1336" priority="616" operator="containsText" text="Cumple">
      <formula>NOT(ISERROR(SEARCH("Cumple",G85)))</formula>
    </cfRule>
  </conditionalFormatting>
  <conditionalFormatting sqref="G85">
    <cfRule type="expression" dxfId="1335" priority="610">
      <formula>G85="NO INICIADO"</formula>
    </cfRule>
    <cfRule type="expression" dxfId="1334" priority="611">
      <formula>G85="VENCIDO"</formula>
    </cfRule>
    <cfRule type="expression" dxfId="1333" priority="612">
      <formula>G85="EN PROCESO"</formula>
    </cfRule>
    <cfRule type="expression" dxfId="1332" priority="613">
      <formula>G85="FINALIZADO"</formula>
    </cfRule>
  </conditionalFormatting>
  <conditionalFormatting sqref="G88">
    <cfRule type="containsText" dxfId="1331" priority="607" operator="containsText" text="Parcial">
      <formula>NOT(ISERROR(SEARCH("Parcial",G88)))</formula>
    </cfRule>
    <cfRule type="containsText" dxfId="1330" priority="608" operator="containsText" text="No cumple">
      <formula>NOT(ISERROR(SEARCH("No cumple",G88)))</formula>
    </cfRule>
    <cfRule type="containsText" dxfId="1329" priority="609" operator="containsText" text="Cumple">
      <formula>NOT(ISERROR(SEARCH("Cumple",G88)))</formula>
    </cfRule>
  </conditionalFormatting>
  <conditionalFormatting sqref="G88">
    <cfRule type="expression" dxfId="1328" priority="603">
      <formula>G88="NO INICIADO"</formula>
    </cfRule>
    <cfRule type="expression" dxfId="1327" priority="604">
      <formula>G88="VENCIDO"</formula>
    </cfRule>
    <cfRule type="expression" dxfId="1326" priority="605">
      <formula>G88="EN PROCESO"</formula>
    </cfRule>
    <cfRule type="expression" dxfId="1325" priority="606">
      <formula>G88="FINALIZADO"</formula>
    </cfRule>
  </conditionalFormatting>
  <conditionalFormatting sqref="G89">
    <cfRule type="containsText" dxfId="1324" priority="600" operator="containsText" text="Parcial">
      <formula>NOT(ISERROR(SEARCH("Parcial",G89)))</formula>
    </cfRule>
    <cfRule type="containsText" dxfId="1323" priority="601" operator="containsText" text="No cumple">
      <formula>NOT(ISERROR(SEARCH("No cumple",G89)))</formula>
    </cfRule>
    <cfRule type="containsText" dxfId="1322" priority="602" operator="containsText" text="Cumple">
      <formula>NOT(ISERROR(SEARCH("Cumple",G89)))</formula>
    </cfRule>
  </conditionalFormatting>
  <conditionalFormatting sqref="G89">
    <cfRule type="expression" dxfId="1321" priority="596">
      <formula>G89="NO INICIADO"</formula>
    </cfRule>
    <cfRule type="expression" dxfId="1320" priority="597">
      <formula>G89="VENCIDO"</formula>
    </cfRule>
    <cfRule type="expression" dxfId="1319" priority="598">
      <formula>G89="EN PROCESO"</formula>
    </cfRule>
    <cfRule type="expression" dxfId="1318" priority="599">
      <formula>G89="FINALIZADO"</formula>
    </cfRule>
  </conditionalFormatting>
  <conditionalFormatting sqref="G103">
    <cfRule type="containsText" dxfId="1317" priority="593" operator="containsText" text="Parcial">
      <formula>NOT(ISERROR(SEARCH("Parcial",G103)))</formula>
    </cfRule>
    <cfRule type="containsText" dxfId="1316" priority="594" operator="containsText" text="No cumple">
      <formula>NOT(ISERROR(SEARCH("No cumple",G103)))</formula>
    </cfRule>
    <cfRule type="containsText" dxfId="1315" priority="595" operator="containsText" text="Cumple">
      <formula>NOT(ISERROR(SEARCH("Cumple",G103)))</formula>
    </cfRule>
  </conditionalFormatting>
  <conditionalFormatting sqref="G103">
    <cfRule type="expression" dxfId="1314" priority="589">
      <formula>G103="NO INICIADO"</formula>
    </cfRule>
    <cfRule type="expression" dxfId="1313" priority="590">
      <formula>G103="VENCIDO"</formula>
    </cfRule>
    <cfRule type="expression" dxfId="1312" priority="591">
      <formula>G103="EN PROCESO"</formula>
    </cfRule>
    <cfRule type="expression" dxfId="1311" priority="592">
      <formula>G103="FINALIZADO"</formula>
    </cfRule>
  </conditionalFormatting>
  <conditionalFormatting sqref="G56">
    <cfRule type="containsText" dxfId="1310" priority="586" operator="containsText" text="Parcial">
      <formula>NOT(ISERROR(SEARCH("Parcial",G56)))</formula>
    </cfRule>
    <cfRule type="containsText" dxfId="1309" priority="587" operator="containsText" text="No cumple">
      <formula>NOT(ISERROR(SEARCH("No cumple",G56)))</formula>
    </cfRule>
    <cfRule type="containsText" dxfId="1308" priority="588" operator="containsText" text="Cumple">
      <formula>NOT(ISERROR(SEARCH("Cumple",G56)))</formula>
    </cfRule>
  </conditionalFormatting>
  <conditionalFormatting sqref="G56">
    <cfRule type="expression" dxfId="1307" priority="582">
      <formula>G56="NO INICIADO"</formula>
    </cfRule>
    <cfRule type="expression" dxfId="1306" priority="583">
      <formula>G56="VENCIDO"</formula>
    </cfRule>
    <cfRule type="expression" dxfId="1305" priority="584">
      <formula>G56="EN PROCESO"</formula>
    </cfRule>
    <cfRule type="expression" dxfId="1304" priority="585">
      <formula>G56="FINALIZADO"</formula>
    </cfRule>
  </conditionalFormatting>
  <conditionalFormatting sqref="G64">
    <cfRule type="containsText" dxfId="1303" priority="579" operator="containsText" text="Parcial">
      <formula>NOT(ISERROR(SEARCH("Parcial",G64)))</formula>
    </cfRule>
    <cfRule type="containsText" dxfId="1302" priority="580" operator="containsText" text="No cumple">
      <formula>NOT(ISERROR(SEARCH("No cumple",G64)))</formula>
    </cfRule>
    <cfRule type="containsText" dxfId="1301" priority="581" operator="containsText" text="Cumple">
      <formula>NOT(ISERROR(SEARCH("Cumple",G64)))</formula>
    </cfRule>
  </conditionalFormatting>
  <conditionalFormatting sqref="G64">
    <cfRule type="expression" dxfId="1300" priority="575">
      <formula>G64="NO INICIADO"</formula>
    </cfRule>
    <cfRule type="expression" dxfId="1299" priority="576">
      <formula>G64="VENCIDO"</formula>
    </cfRule>
    <cfRule type="expression" dxfId="1298" priority="577">
      <formula>G64="EN PROCESO"</formula>
    </cfRule>
    <cfRule type="expression" dxfId="1297" priority="578">
      <formula>G64="FINALIZADO"</formula>
    </cfRule>
  </conditionalFormatting>
  <conditionalFormatting sqref="G77">
    <cfRule type="containsText" dxfId="1296" priority="572" operator="containsText" text="Parcial">
      <formula>NOT(ISERROR(SEARCH("Parcial",G77)))</formula>
    </cfRule>
    <cfRule type="containsText" dxfId="1295" priority="573" operator="containsText" text="No cumple">
      <formula>NOT(ISERROR(SEARCH("No cumple",G77)))</formula>
    </cfRule>
    <cfRule type="containsText" dxfId="1294" priority="574" operator="containsText" text="Cumple">
      <formula>NOT(ISERROR(SEARCH("Cumple",G77)))</formula>
    </cfRule>
  </conditionalFormatting>
  <conditionalFormatting sqref="G77">
    <cfRule type="expression" dxfId="1293" priority="568">
      <formula>G77="NO INICIADO"</formula>
    </cfRule>
    <cfRule type="expression" dxfId="1292" priority="569">
      <formula>G77="VENCIDO"</formula>
    </cfRule>
    <cfRule type="expression" dxfId="1291" priority="570">
      <formula>G77="EN PROCESO"</formula>
    </cfRule>
    <cfRule type="expression" dxfId="1290" priority="571">
      <formula>G77="FINALIZADO"</formula>
    </cfRule>
  </conditionalFormatting>
  <conditionalFormatting sqref="G100">
    <cfRule type="containsText" dxfId="1289" priority="565" operator="containsText" text="Parcial">
      <formula>NOT(ISERROR(SEARCH("Parcial",G100)))</formula>
    </cfRule>
    <cfRule type="containsText" dxfId="1288" priority="566" operator="containsText" text="No cumple">
      <formula>NOT(ISERROR(SEARCH("No cumple",G100)))</formula>
    </cfRule>
    <cfRule type="containsText" dxfId="1287" priority="567" operator="containsText" text="Cumple">
      <formula>NOT(ISERROR(SEARCH("Cumple",G100)))</formula>
    </cfRule>
  </conditionalFormatting>
  <conditionalFormatting sqref="G100">
    <cfRule type="expression" dxfId="1286" priority="561">
      <formula>G100="NO INICIADO"</formula>
    </cfRule>
    <cfRule type="expression" dxfId="1285" priority="562">
      <formula>G100="VENCIDO"</formula>
    </cfRule>
    <cfRule type="expression" dxfId="1284" priority="563">
      <formula>G100="EN PROCESO"</formula>
    </cfRule>
    <cfRule type="expression" dxfId="1283" priority="564">
      <formula>G100="FINALIZADO"</formula>
    </cfRule>
  </conditionalFormatting>
  <conditionalFormatting sqref="G106">
    <cfRule type="containsText" dxfId="1282" priority="558" operator="containsText" text="Parcial">
      <formula>NOT(ISERROR(SEARCH("Parcial",G106)))</formula>
    </cfRule>
    <cfRule type="containsText" dxfId="1281" priority="559" operator="containsText" text="No cumple">
      <formula>NOT(ISERROR(SEARCH("No cumple",G106)))</formula>
    </cfRule>
    <cfRule type="containsText" dxfId="1280" priority="560" operator="containsText" text="Cumple">
      <formula>NOT(ISERROR(SEARCH("Cumple",G106)))</formula>
    </cfRule>
  </conditionalFormatting>
  <conditionalFormatting sqref="G106">
    <cfRule type="expression" dxfId="1279" priority="554">
      <formula>G106="NO INICIADO"</formula>
    </cfRule>
    <cfRule type="expression" dxfId="1278" priority="555">
      <formula>G106="VENCIDO"</formula>
    </cfRule>
    <cfRule type="expression" dxfId="1277" priority="556">
      <formula>G106="EN PROCESO"</formula>
    </cfRule>
    <cfRule type="expression" dxfId="1276" priority="557">
      <formula>G106="FINALIZADO"</formula>
    </cfRule>
  </conditionalFormatting>
  <conditionalFormatting sqref="G58">
    <cfRule type="containsText" dxfId="1275" priority="551" operator="containsText" text="Parcial">
      <formula>NOT(ISERROR(SEARCH("Parcial",G58)))</formula>
    </cfRule>
    <cfRule type="containsText" dxfId="1274" priority="552" operator="containsText" text="No cumple">
      <formula>NOT(ISERROR(SEARCH("No cumple",G58)))</formula>
    </cfRule>
    <cfRule type="containsText" dxfId="1273" priority="553" operator="containsText" text="Cumple">
      <formula>NOT(ISERROR(SEARCH("Cumple",G58)))</formula>
    </cfRule>
  </conditionalFormatting>
  <conditionalFormatting sqref="G58">
    <cfRule type="expression" dxfId="1272" priority="547">
      <formula>G58="NO INICIADO"</formula>
    </cfRule>
    <cfRule type="expression" dxfId="1271" priority="548">
      <formula>G58="VENCIDO"</formula>
    </cfRule>
    <cfRule type="expression" dxfId="1270" priority="549">
      <formula>G58="EN PROCESO"</formula>
    </cfRule>
    <cfRule type="expression" dxfId="1269" priority="550">
      <formula>G58="FINALIZADO"</formula>
    </cfRule>
  </conditionalFormatting>
  <conditionalFormatting sqref="G59:G60">
    <cfRule type="containsText" dxfId="1268" priority="537" operator="containsText" text="Parcial">
      <formula>NOT(ISERROR(SEARCH("Parcial",G59)))</formula>
    </cfRule>
    <cfRule type="containsText" dxfId="1267" priority="538" operator="containsText" text="No cumple">
      <formula>NOT(ISERROR(SEARCH("No cumple",G59)))</formula>
    </cfRule>
    <cfRule type="containsText" dxfId="1266" priority="539" operator="containsText" text="Cumple">
      <formula>NOT(ISERROR(SEARCH("Cumple",G59)))</formula>
    </cfRule>
  </conditionalFormatting>
  <conditionalFormatting sqref="G59:G60">
    <cfRule type="expression" dxfId="1265" priority="533">
      <formula>G59="NO INICIADO"</formula>
    </cfRule>
    <cfRule type="expression" dxfId="1264" priority="534">
      <formula>G59="VENCIDO"</formula>
    </cfRule>
    <cfRule type="expression" dxfId="1263" priority="535">
      <formula>G59="EN PROCESO"</formula>
    </cfRule>
    <cfRule type="expression" dxfId="1262" priority="536">
      <formula>G59="FINALIZADO"</formula>
    </cfRule>
  </conditionalFormatting>
  <conditionalFormatting sqref="G124">
    <cfRule type="containsText" dxfId="1261" priority="530" operator="containsText" text="Parcial">
      <formula>NOT(ISERROR(SEARCH("Parcial",G124)))</formula>
    </cfRule>
    <cfRule type="containsText" dxfId="1260" priority="531" operator="containsText" text="No cumple">
      <formula>NOT(ISERROR(SEARCH("No cumple",G124)))</formula>
    </cfRule>
    <cfRule type="containsText" dxfId="1259" priority="532" operator="containsText" text="Cumple">
      <formula>NOT(ISERROR(SEARCH("Cumple",G124)))</formula>
    </cfRule>
  </conditionalFormatting>
  <conditionalFormatting sqref="G124">
    <cfRule type="expression" dxfId="1258" priority="526">
      <formula>G124="NO INICIADO"</formula>
    </cfRule>
    <cfRule type="expression" dxfId="1257" priority="527">
      <formula>G124="VENCIDO"</formula>
    </cfRule>
    <cfRule type="expression" dxfId="1256" priority="528">
      <formula>G124="EN PROCESO"</formula>
    </cfRule>
    <cfRule type="expression" dxfId="1255" priority="529">
      <formula>G124="FINALIZADO"</formula>
    </cfRule>
  </conditionalFormatting>
  <conditionalFormatting sqref="G125:G126">
    <cfRule type="containsText" dxfId="1254" priority="523" operator="containsText" text="Parcial">
      <formula>NOT(ISERROR(SEARCH("Parcial",G125)))</formula>
    </cfRule>
    <cfRule type="containsText" dxfId="1253" priority="524" operator="containsText" text="No cumple">
      <formula>NOT(ISERROR(SEARCH("No cumple",G125)))</formula>
    </cfRule>
    <cfRule type="containsText" dxfId="1252" priority="525" operator="containsText" text="Cumple">
      <formula>NOT(ISERROR(SEARCH("Cumple",G125)))</formula>
    </cfRule>
  </conditionalFormatting>
  <conditionalFormatting sqref="G125:G126">
    <cfRule type="expression" dxfId="1251" priority="519">
      <formula>G125="NO INICIADO"</formula>
    </cfRule>
    <cfRule type="expression" dxfId="1250" priority="520">
      <formula>G125="VENCIDO"</formula>
    </cfRule>
    <cfRule type="expression" dxfId="1249" priority="521">
      <formula>G125="EN PROCESO"</formula>
    </cfRule>
    <cfRule type="expression" dxfId="1248" priority="522">
      <formula>G125="FINALIZADO"</formula>
    </cfRule>
  </conditionalFormatting>
  <conditionalFormatting sqref="G128">
    <cfRule type="containsText" dxfId="1247" priority="516" operator="containsText" text="Parcial">
      <formula>NOT(ISERROR(SEARCH("Parcial",G128)))</formula>
    </cfRule>
    <cfRule type="containsText" dxfId="1246" priority="517" operator="containsText" text="No cumple">
      <formula>NOT(ISERROR(SEARCH("No cumple",G128)))</formula>
    </cfRule>
    <cfRule type="containsText" dxfId="1245" priority="518" operator="containsText" text="Cumple">
      <formula>NOT(ISERROR(SEARCH("Cumple",G128)))</formula>
    </cfRule>
  </conditionalFormatting>
  <conditionalFormatting sqref="G128">
    <cfRule type="expression" dxfId="1244" priority="512">
      <formula>G128="NO INICIADO"</formula>
    </cfRule>
    <cfRule type="expression" dxfId="1243" priority="513">
      <formula>G128="VENCIDO"</formula>
    </cfRule>
    <cfRule type="expression" dxfId="1242" priority="514">
      <formula>G128="EN PROCESO"</formula>
    </cfRule>
    <cfRule type="expression" dxfId="1241" priority="515">
      <formula>G128="FINALIZADO"</formula>
    </cfRule>
  </conditionalFormatting>
  <conditionalFormatting sqref="G101">
    <cfRule type="containsText" dxfId="1240" priority="502" operator="containsText" text="Parcial">
      <formula>NOT(ISERROR(SEARCH("Parcial",G101)))</formula>
    </cfRule>
    <cfRule type="containsText" dxfId="1239" priority="503" operator="containsText" text="No cumple">
      <formula>NOT(ISERROR(SEARCH("No cumple",G101)))</formula>
    </cfRule>
    <cfRule type="containsText" dxfId="1238" priority="504" operator="containsText" text="Cumple">
      <formula>NOT(ISERROR(SEARCH("Cumple",G101)))</formula>
    </cfRule>
  </conditionalFormatting>
  <conditionalFormatting sqref="G101">
    <cfRule type="expression" dxfId="1237" priority="498">
      <formula>G101="NO INICIADO"</formula>
    </cfRule>
    <cfRule type="expression" dxfId="1236" priority="499">
      <formula>G101="VENCIDO"</formula>
    </cfRule>
    <cfRule type="expression" dxfId="1235" priority="500">
      <formula>G101="EN PROCESO"</formula>
    </cfRule>
    <cfRule type="expression" dxfId="1234" priority="501">
      <formula>G101="FINALIZADO"</formula>
    </cfRule>
  </conditionalFormatting>
  <dataValidations count="1">
    <dataValidation type="list" allowBlank="1" showInputMessage="1" showErrorMessage="1" sqref="G25:G130" xr:uid="{00000000-0002-0000-0300-000000000000}">
      <formula1>$J$3:$J$5</formula1>
    </dataValidation>
  </dataValidations>
  <hyperlinks>
    <hyperlink ref="B1" location="'Tabla de Contenido '!A1" display="INICIO" xr:uid="{00000000-0004-0000-0300-000000000000}"/>
    <hyperlink ref="D8" r:id="rId1" xr:uid="{00000000-0004-0000-0300-000001000000}"/>
    <hyperlink ref="G10" r:id="rId2" xr:uid="{00000000-0004-0000-0300-000002000000}"/>
  </hyperlinks>
  <pageMargins left="0.70866141732283472" right="0.70866141732283472" top="0.35433070866141736" bottom="0.35433070866141736" header="0.31496062992125984" footer="0.31496062992125984"/>
  <pageSetup paperSize="5" scale="86" orientation="landscape" r:id="rId3"/>
  <ignoredErrors>
    <ignoredError sqref="E137:E138 I139" unlockedFormula="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S79"/>
  <sheetViews>
    <sheetView showGridLines="0" zoomScale="70" zoomScaleNormal="70" workbookViewId="0">
      <selection activeCell="V54" sqref="V54:AM87"/>
    </sheetView>
  </sheetViews>
  <sheetFormatPr baseColWidth="10" defaultColWidth="11.42578125" defaultRowHeight="15"/>
  <cols>
    <col min="1" max="1" width="3.5703125" style="53" customWidth="1"/>
    <col min="2" max="2" width="27.28515625" style="53" customWidth="1"/>
    <col min="3" max="3" width="18" style="53" customWidth="1"/>
    <col min="4" max="4" width="19.42578125" style="53" customWidth="1"/>
    <col min="5" max="5" width="48.5703125" style="53" customWidth="1"/>
    <col min="6" max="6" width="19.5703125" style="53" customWidth="1"/>
    <col min="7" max="8" width="16.7109375" style="53" customWidth="1"/>
    <col min="9" max="10" width="14.7109375" style="53" customWidth="1"/>
    <col min="11" max="11" width="27.42578125" style="53" customWidth="1"/>
    <col min="12" max="12" width="96.28515625" style="53" customWidth="1"/>
    <col min="13" max="13" width="22.28515625" style="53" customWidth="1"/>
    <col min="14" max="14" width="10.5703125" style="53" customWidth="1"/>
    <col min="15" max="15" width="14.5703125" style="53" customWidth="1"/>
    <col min="16" max="16" width="6.5703125" style="53" customWidth="1"/>
    <col min="17" max="17" width="32.5703125" style="53" customWidth="1"/>
    <col min="18" max="18" width="22.7109375" style="53" customWidth="1"/>
    <col min="19" max="19" width="25.140625" style="53" customWidth="1"/>
    <col min="20" max="20" width="16.7109375" style="53" customWidth="1"/>
    <col min="21" max="16384" width="11.42578125" style="53"/>
  </cols>
  <sheetData>
    <row r="1" spans="2:19" ht="21.75" customHeight="1">
      <c r="B1" s="768" t="s">
        <v>137</v>
      </c>
      <c r="C1" s="769"/>
      <c r="D1" s="789"/>
      <c r="E1" s="789"/>
      <c r="F1" s="789"/>
      <c r="G1" s="789"/>
      <c r="H1" s="789"/>
      <c r="I1" s="789"/>
      <c r="J1" s="789"/>
      <c r="K1" s="789"/>
      <c r="L1" s="789"/>
      <c r="M1" s="789"/>
      <c r="N1" s="789"/>
      <c r="O1" s="789"/>
      <c r="P1" s="789"/>
      <c r="Q1" s="789"/>
      <c r="R1" s="789"/>
      <c r="S1" s="790"/>
    </row>
    <row r="2" spans="2:19" ht="18" customHeight="1">
      <c r="B2" s="42"/>
      <c r="C2" s="770" t="s">
        <v>0</v>
      </c>
      <c r="D2" s="770"/>
      <c r="E2" s="770"/>
      <c r="F2" s="770"/>
      <c r="G2" s="770"/>
      <c r="H2" s="770"/>
      <c r="I2" s="770"/>
      <c r="J2" s="770"/>
      <c r="K2" s="770"/>
      <c r="L2" s="770"/>
      <c r="M2" s="770"/>
      <c r="N2" s="770"/>
      <c r="O2" s="770"/>
      <c r="P2" s="770"/>
      <c r="Q2" s="770"/>
      <c r="R2" s="770"/>
      <c r="S2" s="775"/>
    </row>
    <row r="3" spans="2:19" ht="9.75" customHeight="1">
      <c r="B3" s="42"/>
      <c r="C3" s="770"/>
      <c r="D3" s="770"/>
      <c r="E3" s="770"/>
      <c r="F3" s="770"/>
      <c r="G3" s="770"/>
      <c r="H3" s="770"/>
      <c r="I3" s="770"/>
      <c r="J3" s="770"/>
      <c r="K3" s="770"/>
      <c r="L3" s="770"/>
      <c r="M3" s="179"/>
      <c r="N3" s="179"/>
      <c r="O3" s="179"/>
      <c r="P3" s="179"/>
      <c r="Q3" s="179"/>
      <c r="R3" s="179"/>
      <c r="S3" s="244"/>
    </row>
    <row r="4" spans="2:19" ht="18" customHeight="1">
      <c r="B4" s="42"/>
      <c r="C4" s="770" t="s">
        <v>11</v>
      </c>
      <c r="D4" s="770"/>
      <c r="E4" s="770"/>
      <c r="F4" s="770"/>
      <c r="G4" s="770"/>
      <c r="H4" s="770"/>
      <c r="I4" s="770"/>
      <c r="J4" s="770"/>
      <c r="K4" s="770"/>
      <c r="L4" s="770"/>
      <c r="M4" s="770"/>
      <c r="N4" s="770"/>
      <c r="O4" s="770"/>
      <c r="P4" s="770"/>
      <c r="Q4" s="770"/>
      <c r="R4" s="770"/>
      <c r="S4" s="775"/>
    </row>
    <row r="5" spans="2:19" ht="16.5" customHeight="1" thickBot="1">
      <c r="B5" s="776" t="s">
        <v>385</v>
      </c>
      <c r="C5" s="777"/>
      <c r="D5" s="777"/>
      <c r="E5" s="777"/>
      <c r="F5" s="777"/>
      <c r="G5" s="777"/>
      <c r="H5" s="777"/>
      <c r="I5" s="777"/>
      <c r="J5" s="777"/>
      <c r="K5" s="777"/>
      <c r="L5" s="777"/>
      <c r="M5" s="777"/>
      <c r="N5" s="777"/>
      <c r="O5" s="777"/>
      <c r="P5" s="777"/>
      <c r="Q5" s="777"/>
      <c r="R5" s="777"/>
      <c r="S5" s="778"/>
    </row>
    <row r="6" spans="2:19" ht="10.5" customHeight="1" thickBot="1">
      <c r="B6" s="779"/>
      <c r="C6" s="780"/>
      <c r="D6" s="780"/>
      <c r="E6" s="780"/>
      <c r="F6" s="780"/>
      <c r="G6" s="780"/>
      <c r="H6" s="780"/>
      <c r="I6" s="780"/>
      <c r="J6" s="780"/>
      <c r="K6" s="780"/>
      <c r="L6" s="780"/>
      <c r="M6" s="780"/>
      <c r="N6" s="780"/>
      <c r="O6" s="780"/>
      <c r="P6" s="780"/>
      <c r="Q6" s="780"/>
      <c r="R6" s="780"/>
      <c r="S6" s="781"/>
    </row>
    <row r="7" spans="2:19" s="111" customFormat="1" ht="27" customHeight="1">
      <c r="B7" s="771" t="s">
        <v>20</v>
      </c>
      <c r="C7" s="772"/>
      <c r="D7" s="773" t="s">
        <v>384</v>
      </c>
      <c r="E7" s="773"/>
      <c r="F7" s="748" t="s">
        <v>264</v>
      </c>
      <c r="G7" s="748"/>
      <c r="H7" s="774"/>
      <c r="I7" s="774"/>
      <c r="J7" s="774"/>
      <c r="K7" s="292"/>
      <c r="L7" s="782" t="s">
        <v>21</v>
      </c>
      <c r="M7" s="783"/>
      <c r="N7" s="783"/>
      <c r="O7" s="783"/>
      <c r="P7" s="783"/>
      <c r="Q7" s="783"/>
      <c r="R7" s="784"/>
      <c r="S7" s="110" t="s">
        <v>458</v>
      </c>
    </row>
    <row r="8" spans="2:19" s="111" customFormat="1" ht="23.25" customHeight="1" thickBot="1">
      <c r="B8" s="791" t="s">
        <v>4</v>
      </c>
      <c r="C8" s="792"/>
      <c r="D8" s="793" t="s">
        <v>226</v>
      </c>
      <c r="E8" s="794"/>
      <c r="F8" s="794"/>
      <c r="G8" s="794"/>
      <c r="H8" s="794"/>
      <c r="I8" s="794"/>
      <c r="J8" s="794"/>
      <c r="K8" s="794"/>
      <c r="L8" s="794"/>
      <c r="M8" s="794"/>
      <c r="N8" s="794"/>
      <c r="O8" s="794"/>
      <c r="P8" s="794"/>
      <c r="Q8" s="794"/>
      <c r="R8" s="794"/>
      <c r="S8" s="795"/>
    </row>
    <row r="9" spans="2:19" s="111" customFormat="1" ht="7.5" customHeight="1" thickBot="1">
      <c r="B9" s="112"/>
      <c r="C9" s="100"/>
      <c r="D9" s="100"/>
      <c r="E9" s="100"/>
      <c r="F9" s="100"/>
      <c r="G9" s="113"/>
      <c r="H9" s="113"/>
      <c r="I9" s="113"/>
      <c r="J9" s="113"/>
      <c r="K9" s="113"/>
      <c r="L9" s="114"/>
      <c r="M9" s="114"/>
      <c r="N9" s="114"/>
      <c r="O9" s="114"/>
      <c r="P9" s="114"/>
      <c r="Q9" s="114"/>
      <c r="R9" s="114"/>
      <c r="S9" s="115"/>
    </row>
    <row r="10" spans="2:19" s="111" customFormat="1" ht="29.25" customHeight="1" thickBot="1">
      <c r="B10" s="730" t="s">
        <v>91</v>
      </c>
      <c r="C10" s="731"/>
      <c r="D10" s="731"/>
      <c r="E10" s="129" t="s">
        <v>462</v>
      </c>
      <c r="F10" s="759" t="s">
        <v>22</v>
      </c>
      <c r="G10" s="760"/>
      <c r="H10" s="785" t="s">
        <v>460</v>
      </c>
      <c r="I10" s="786"/>
      <c r="J10" s="787"/>
      <c r="K10" s="787"/>
      <c r="L10" s="787"/>
      <c r="M10" s="787"/>
      <c r="N10" s="787"/>
      <c r="O10" s="787"/>
      <c r="P10" s="787"/>
      <c r="Q10" s="787"/>
      <c r="R10" s="787"/>
      <c r="S10" s="788"/>
    </row>
    <row r="11" spans="2:19" s="111" customFormat="1" ht="9" customHeight="1" thickBot="1">
      <c r="B11" s="736"/>
      <c r="C11" s="737"/>
      <c r="D11" s="737"/>
      <c r="E11" s="737"/>
      <c r="F11" s="737"/>
      <c r="G11" s="737"/>
      <c r="H11" s="737"/>
      <c r="I11" s="737"/>
      <c r="J11" s="737"/>
      <c r="K11" s="737"/>
      <c r="L11" s="737"/>
      <c r="M11" s="116"/>
      <c r="N11" s="178"/>
      <c r="O11" s="178"/>
      <c r="P11" s="178"/>
      <c r="Q11" s="178"/>
      <c r="R11" s="116"/>
      <c r="S11" s="115"/>
    </row>
    <row r="12" spans="2:19" s="130" customFormat="1" ht="26.25" customHeight="1">
      <c r="B12" s="749" t="s">
        <v>24</v>
      </c>
      <c r="C12" s="750"/>
      <c r="D12" s="750"/>
      <c r="E12" s="747" t="s">
        <v>459</v>
      </c>
      <c r="F12" s="747"/>
      <c r="G12" s="748" t="s">
        <v>265</v>
      </c>
      <c r="H12" s="748"/>
      <c r="I12" s="796" t="s">
        <v>461</v>
      </c>
      <c r="J12" s="797"/>
      <c r="K12" s="797"/>
      <c r="L12" s="797"/>
      <c r="M12" s="797"/>
      <c r="N12" s="797"/>
      <c r="O12" s="797"/>
      <c r="P12" s="797"/>
      <c r="Q12" s="797"/>
      <c r="R12" s="797"/>
      <c r="S12" s="798"/>
    </row>
    <row r="13" spans="2:19" s="130" customFormat="1" ht="29.25" customHeight="1" thickBot="1">
      <c r="B13" s="751" t="s">
        <v>23</v>
      </c>
      <c r="C13" s="752"/>
      <c r="D13" s="752"/>
      <c r="E13" s="753" t="s">
        <v>459</v>
      </c>
      <c r="F13" s="754"/>
      <c r="G13" s="754"/>
      <c r="H13" s="754"/>
      <c r="I13" s="754"/>
      <c r="J13" s="754"/>
      <c r="K13" s="754"/>
      <c r="L13" s="754"/>
      <c r="M13" s="755"/>
      <c r="N13" s="755"/>
      <c r="O13" s="755"/>
      <c r="P13" s="755"/>
      <c r="Q13" s="755"/>
      <c r="R13" s="755"/>
      <c r="S13" s="756"/>
    </row>
    <row r="14" spans="2:19" s="111" customFormat="1" ht="18.75" customHeight="1" thickBot="1">
      <c r="B14" s="115"/>
      <c r="C14" s="115"/>
      <c r="D14" s="115"/>
      <c r="E14" s="115"/>
      <c r="F14" s="115"/>
      <c r="G14" s="115"/>
      <c r="H14" s="115"/>
      <c r="I14" s="115"/>
      <c r="J14" s="115"/>
      <c r="K14" s="115"/>
      <c r="L14" s="115"/>
      <c r="M14" s="115"/>
      <c r="N14" s="115"/>
      <c r="O14" s="115"/>
      <c r="P14" s="115"/>
      <c r="Q14" s="115"/>
      <c r="R14" s="115"/>
      <c r="S14" s="115"/>
    </row>
    <row r="15" spans="2:19" s="111" customFormat="1" ht="18.75" customHeight="1">
      <c r="B15" s="757" t="s">
        <v>103</v>
      </c>
      <c r="C15" s="636" t="s">
        <v>394</v>
      </c>
      <c r="D15" s="636" t="s">
        <v>105</v>
      </c>
      <c r="E15" s="636" t="s">
        <v>248</v>
      </c>
      <c r="F15" s="636" t="s">
        <v>229</v>
      </c>
      <c r="G15" s="636" t="s">
        <v>87</v>
      </c>
      <c r="H15" s="636" t="s">
        <v>88</v>
      </c>
      <c r="I15" s="636" t="s">
        <v>397</v>
      </c>
      <c r="J15" s="636" t="s">
        <v>398</v>
      </c>
      <c r="K15" s="805" t="s">
        <v>396</v>
      </c>
      <c r="L15" s="807" t="s">
        <v>389</v>
      </c>
      <c r="M15" s="799" t="s">
        <v>391</v>
      </c>
      <c r="N15" s="283"/>
      <c r="O15" s="803" t="s">
        <v>395</v>
      </c>
      <c r="P15" s="803" t="s">
        <v>393</v>
      </c>
      <c r="Q15" s="809" t="s">
        <v>221</v>
      </c>
      <c r="R15" s="801" t="s">
        <v>213</v>
      </c>
      <c r="S15" s="801" t="s">
        <v>390</v>
      </c>
    </row>
    <row r="16" spans="2:19" s="111" customFormat="1" ht="60" customHeight="1" thickBot="1">
      <c r="B16" s="758"/>
      <c r="C16" s="637"/>
      <c r="D16" s="637"/>
      <c r="E16" s="637"/>
      <c r="F16" s="637"/>
      <c r="G16" s="637"/>
      <c r="H16" s="637"/>
      <c r="I16" s="637"/>
      <c r="J16" s="637"/>
      <c r="K16" s="806"/>
      <c r="L16" s="808"/>
      <c r="M16" s="800"/>
      <c r="N16" s="284" t="s">
        <v>392</v>
      </c>
      <c r="O16" s="804"/>
      <c r="P16" s="811"/>
      <c r="Q16" s="810"/>
      <c r="R16" s="802"/>
      <c r="S16" s="802"/>
    </row>
    <row r="17" spans="2:19" s="111" customFormat="1" ht="238.5" customHeight="1" thickBot="1">
      <c r="B17" s="848" t="s">
        <v>332</v>
      </c>
      <c r="C17" s="650" t="s">
        <v>333</v>
      </c>
      <c r="D17" s="651" t="s">
        <v>199</v>
      </c>
      <c r="E17" s="255" t="s">
        <v>334</v>
      </c>
      <c r="F17" s="256" t="s">
        <v>107</v>
      </c>
      <c r="G17" s="257">
        <v>44593</v>
      </c>
      <c r="H17" s="257">
        <v>44911</v>
      </c>
      <c r="I17" s="163">
        <v>1</v>
      </c>
      <c r="J17" s="338">
        <v>0.45900000000000002</v>
      </c>
      <c r="K17" s="854">
        <f>AVERAGE(J17:J20)</f>
        <v>0.22625000000000001</v>
      </c>
      <c r="L17" s="339" t="s">
        <v>420</v>
      </c>
      <c r="M17" s="299" t="s">
        <v>92</v>
      </c>
      <c r="N17" s="764" t="s">
        <v>92</v>
      </c>
      <c r="O17" s="764" t="s">
        <v>92</v>
      </c>
      <c r="P17" s="761" t="s">
        <v>92</v>
      </c>
      <c r="Q17" s="358" t="s">
        <v>454</v>
      </c>
      <c r="R17" s="285" t="s">
        <v>454</v>
      </c>
      <c r="S17" s="286"/>
    </row>
    <row r="18" spans="2:19" s="111" customFormat="1" ht="206.25" customHeight="1" thickBot="1">
      <c r="B18" s="849"/>
      <c r="C18" s="648"/>
      <c r="D18" s="648"/>
      <c r="E18" s="251" t="s">
        <v>335</v>
      </c>
      <c r="F18" s="249" t="s">
        <v>107</v>
      </c>
      <c r="G18" s="250">
        <v>44593</v>
      </c>
      <c r="H18" s="250">
        <v>44911</v>
      </c>
      <c r="I18" s="161">
        <v>1</v>
      </c>
      <c r="J18" s="160">
        <v>0</v>
      </c>
      <c r="K18" s="855"/>
      <c r="L18" s="340" t="s">
        <v>421</v>
      </c>
      <c r="M18" s="300" t="s">
        <v>224</v>
      </c>
      <c r="N18" s="765"/>
      <c r="O18" s="765"/>
      <c r="P18" s="762"/>
      <c r="Q18" s="358" t="s">
        <v>454</v>
      </c>
      <c r="R18" s="281" t="s">
        <v>454</v>
      </c>
      <c r="S18" s="287"/>
    </row>
    <row r="19" spans="2:19" s="111" customFormat="1" ht="409.6" thickBot="1">
      <c r="B19" s="849"/>
      <c r="C19" s="648"/>
      <c r="D19" s="648"/>
      <c r="E19" s="251" t="s">
        <v>336</v>
      </c>
      <c r="F19" s="249" t="s">
        <v>107</v>
      </c>
      <c r="G19" s="250">
        <v>44593</v>
      </c>
      <c r="H19" s="250">
        <v>44911</v>
      </c>
      <c r="I19" s="161">
        <v>1</v>
      </c>
      <c r="J19" s="160">
        <v>0.44600000000000001</v>
      </c>
      <c r="K19" s="855"/>
      <c r="L19" s="341" t="s">
        <v>422</v>
      </c>
      <c r="M19" s="300" t="s">
        <v>92</v>
      </c>
      <c r="N19" s="765"/>
      <c r="O19" s="765"/>
      <c r="P19" s="762"/>
      <c r="Q19" s="358" t="s">
        <v>454</v>
      </c>
      <c r="R19" s="281" t="s">
        <v>454</v>
      </c>
      <c r="S19" s="287"/>
    </row>
    <row r="20" spans="2:19" s="111" customFormat="1" ht="42.75" customHeight="1" thickBot="1">
      <c r="B20" s="849"/>
      <c r="C20" s="648"/>
      <c r="D20" s="648"/>
      <c r="E20" s="251" t="s">
        <v>337</v>
      </c>
      <c r="F20" s="249" t="s">
        <v>107</v>
      </c>
      <c r="G20" s="252">
        <v>44773</v>
      </c>
      <c r="H20" s="252">
        <v>44895</v>
      </c>
      <c r="I20" s="161">
        <v>1</v>
      </c>
      <c r="J20" s="160">
        <v>0</v>
      </c>
      <c r="K20" s="856"/>
      <c r="L20" s="342" t="s">
        <v>423</v>
      </c>
      <c r="M20" s="300" t="s">
        <v>224</v>
      </c>
      <c r="N20" s="766"/>
      <c r="O20" s="766"/>
      <c r="P20" s="762"/>
      <c r="Q20" s="358" t="s">
        <v>454</v>
      </c>
      <c r="R20" s="281" t="s">
        <v>454</v>
      </c>
      <c r="S20" s="287"/>
    </row>
    <row r="21" spans="2:19" s="111" customFormat="1" ht="227.25" thickBot="1">
      <c r="B21" s="849"/>
      <c r="C21" s="253" t="s">
        <v>338</v>
      </c>
      <c r="D21" s="248" t="s">
        <v>143</v>
      </c>
      <c r="E21" s="251" t="s">
        <v>339</v>
      </c>
      <c r="F21" s="248" t="s">
        <v>249</v>
      </c>
      <c r="G21" s="254">
        <v>44578</v>
      </c>
      <c r="H21" s="254">
        <v>44911</v>
      </c>
      <c r="I21" s="161">
        <v>1</v>
      </c>
      <c r="J21" s="160">
        <v>0.121</v>
      </c>
      <c r="K21" s="293">
        <f>AVERAGE(J21)</f>
        <v>0.121</v>
      </c>
      <c r="L21" s="343" t="s">
        <v>424</v>
      </c>
      <c r="M21" s="300" t="s">
        <v>92</v>
      </c>
      <c r="N21" s="301" t="s">
        <v>92</v>
      </c>
      <c r="O21" s="300" t="s">
        <v>92</v>
      </c>
      <c r="P21" s="762"/>
      <c r="Q21" s="358" t="s">
        <v>454</v>
      </c>
      <c r="R21" s="281" t="s">
        <v>454</v>
      </c>
      <c r="S21" s="287"/>
    </row>
    <row r="22" spans="2:19" s="111" customFormat="1" ht="72" customHeight="1" thickBot="1">
      <c r="B22" s="849"/>
      <c r="C22" s="660" t="s">
        <v>340</v>
      </c>
      <c r="D22" s="653" t="s">
        <v>106</v>
      </c>
      <c r="E22" s="251" t="s">
        <v>341</v>
      </c>
      <c r="F22" s="248" t="s">
        <v>250</v>
      </c>
      <c r="G22" s="254">
        <v>44578</v>
      </c>
      <c r="H22" s="254">
        <v>44911</v>
      </c>
      <c r="I22" s="161">
        <v>1</v>
      </c>
      <c r="J22" s="161">
        <v>0.28000000000000003</v>
      </c>
      <c r="K22" s="813">
        <f>AVERAGE(J22:J25)</f>
        <v>0.30080000000000001</v>
      </c>
      <c r="L22" s="341" t="s">
        <v>425</v>
      </c>
      <c r="M22" s="300" t="s">
        <v>92</v>
      </c>
      <c r="N22" s="767" t="s">
        <v>92</v>
      </c>
      <c r="O22" s="767" t="s">
        <v>92</v>
      </c>
      <c r="P22" s="762"/>
      <c r="Q22" s="358" t="s">
        <v>454</v>
      </c>
      <c r="R22" s="281" t="s">
        <v>454</v>
      </c>
      <c r="S22" s="287"/>
    </row>
    <row r="23" spans="2:19" s="111" customFormat="1" ht="45" customHeight="1" thickBot="1">
      <c r="B23" s="849"/>
      <c r="C23" s="648"/>
      <c r="D23" s="648"/>
      <c r="E23" s="251" t="s">
        <v>342</v>
      </c>
      <c r="F23" s="248" t="s">
        <v>251</v>
      </c>
      <c r="G23" s="254">
        <v>44599</v>
      </c>
      <c r="H23" s="254">
        <v>44911</v>
      </c>
      <c r="I23" s="161">
        <v>1</v>
      </c>
      <c r="J23" s="280">
        <v>0.3</v>
      </c>
      <c r="K23" s="814"/>
      <c r="L23" s="344" t="s">
        <v>426</v>
      </c>
      <c r="M23" s="300" t="s">
        <v>92</v>
      </c>
      <c r="N23" s="765"/>
      <c r="O23" s="765"/>
      <c r="P23" s="762"/>
      <c r="Q23" s="358" t="s">
        <v>454</v>
      </c>
      <c r="R23" s="281" t="s">
        <v>454</v>
      </c>
      <c r="S23" s="287"/>
    </row>
    <row r="24" spans="2:19" s="111" customFormat="1" ht="116.25" thickBot="1">
      <c r="B24" s="849"/>
      <c r="C24" s="648"/>
      <c r="D24" s="648"/>
      <c r="E24" s="251" t="s">
        <v>343</v>
      </c>
      <c r="F24" s="248" t="s">
        <v>42</v>
      </c>
      <c r="G24" s="254">
        <v>44562</v>
      </c>
      <c r="H24" s="254">
        <v>44926</v>
      </c>
      <c r="I24" s="161">
        <v>1</v>
      </c>
      <c r="J24" s="356">
        <v>0.32319999999999999</v>
      </c>
      <c r="K24" s="814"/>
      <c r="L24" s="361" t="s">
        <v>427</v>
      </c>
      <c r="M24" s="300" t="s">
        <v>92</v>
      </c>
      <c r="N24" s="765"/>
      <c r="O24" s="765"/>
      <c r="P24" s="762"/>
      <c r="Q24" s="358" t="s">
        <v>454</v>
      </c>
      <c r="R24" s="281" t="s">
        <v>454</v>
      </c>
      <c r="S24" s="287"/>
    </row>
    <row r="25" spans="2:19" s="111" customFormat="1" ht="105" customHeight="1" thickBot="1">
      <c r="B25" s="850"/>
      <c r="C25" s="649"/>
      <c r="D25" s="649"/>
      <c r="E25" s="260" t="s">
        <v>344</v>
      </c>
      <c r="F25" s="261" t="s">
        <v>300</v>
      </c>
      <c r="G25" s="262">
        <v>44578</v>
      </c>
      <c r="H25" s="262">
        <v>44911</v>
      </c>
      <c r="I25" s="162">
        <v>1</v>
      </c>
      <c r="J25" s="280">
        <v>0.3</v>
      </c>
      <c r="K25" s="815"/>
      <c r="L25" s="251" t="s">
        <v>428</v>
      </c>
      <c r="M25" s="355" t="s">
        <v>92</v>
      </c>
      <c r="N25" s="812"/>
      <c r="O25" s="812"/>
      <c r="P25" s="763"/>
      <c r="Q25" s="358" t="s">
        <v>454</v>
      </c>
      <c r="R25" s="288" t="s">
        <v>454</v>
      </c>
      <c r="S25" s="289"/>
    </row>
    <row r="26" spans="2:19" s="111" customFormat="1" ht="182.25" thickBot="1">
      <c r="B26" s="848" t="s">
        <v>346</v>
      </c>
      <c r="C26" s="650" t="s">
        <v>347</v>
      </c>
      <c r="D26" s="651" t="s">
        <v>108</v>
      </c>
      <c r="E26" s="269" t="s">
        <v>348</v>
      </c>
      <c r="F26" s="255" t="s">
        <v>349</v>
      </c>
      <c r="G26" s="270">
        <v>44578</v>
      </c>
      <c r="H26" s="270">
        <v>44911</v>
      </c>
      <c r="I26" s="163">
        <v>1</v>
      </c>
      <c r="J26" s="280">
        <v>0.3</v>
      </c>
      <c r="K26" s="857">
        <f>AVERAGE(J26:J30)</f>
        <v>0.20327999999999999</v>
      </c>
      <c r="L26" s="346" t="s">
        <v>429</v>
      </c>
      <c r="M26" s="299" t="s">
        <v>92</v>
      </c>
      <c r="N26" s="764" t="s">
        <v>92</v>
      </c>
      <c r="O26" s="764" t="s">
        <v>92</v>
      </c>
      <c r="P26" s="761" t="s">
        <v>92</v>
      </c>
      <c r="Q26" s="358" t="s">
        <v>454</v>
      </c>
      <c r="R26" s="285" t="s">
        <v>454</v>
      </c>
      <c r="S26" s="286"/>
    </row>
    <row r="27" spans="2:19" s="111" customFormat="1" ht="409.6" thickBot="1">
      <c r="B27" s="849"/>
      <c r="C27" s="648"/>
      <c r="D27" s="648"/>
      <c r="E27" s="251" t="s">
        <v>350</v>
      </c>
      <c r="F27" s="248" t="s">
        <v>252</v>
      </c>
      <c r="G27" s="268">
        <v>44593</v>
      </c>
      <c r="H27" s="268">
        <v>44911</v>
      </c>
      <c r="I27" s="161">
        <v>1</v>
      </c>
      <c r="J27" s="161">
        <v>0.48499999999999999</v>
      </c>
      <c r="K27" s="858"/>
      <c r="L27" s="345" t="s">
        <v>430</v>
      </c>
      <c r="M27" s="300" t="s">
        <v>92</v>
      </c>
      <c r="N27" s="766"/>
      <c r="O27" s="765"/>
      <c r="P27" s="762"/>
      <c r="Q27" s="358" t="s">
        <v>454</v>
      </c>
      <c r="R27" s="281" t="s">
        <v>454</v>
      </c>
      <c r="S27" s="287"/>
    </row>
    <row r="28" spans="2:19" s="111" customFormat="1" ht="153" thickBot="1">
      <c r="B28" s="849"/>
      <c r="C28" s="648"/>
      <c r="D28" s="248" t="s">
        <v>58</v>
      </c>
      <c r="E28" s="251" t="s">
        <v>351</v>
      </c>
      <c r="F28" s="248" t="s">
        <v>253</v>
      </c>
      <c r="G28" s="268">
        <v>44572</v>
      </c>
      <c r="H28" s="268">
        <v>44895</v>
      </c>
      <c r="I28" s="161">
        <v>1</v>
      </c>
      <c r="J28" s="161">
        <v>0.23139999999999999</v>
      </c>
      <c r="K28" s="858"/>
      <c r="L28" s="251" t="s">
        <v>431</v>
      </c>
      <c r="M28" s="349" t="s">
        <v>92</v>
      </c>
      <c r="N28" s="349" t="s">
        <v>92</v>
      </c>
      <c r="O28" s="765"/>
      <c r="P28" s="762"/>
      <c r="Q28" s="358" t="s">
        <v>454</v>
      </c>
      <c r="R28" s="281" t="s">
        <v>454</v>
      </c>
      <c r="S28" s="287"/>
    </row>
    <row r="29" spans="2:19" s="111" customFormat="1" ht="90.75" thickBot="1">
      <c r="B29" s="849"/>
      <c r="C29" s="648"/>
      <c r="D29" s="653" t="s">
        <v>254</v>
      </c>
      <c r="E29" s="251" t="s">
        <v>352</v>
      </c>
      <c r="F29" s="248" t="s">
        <v>90</v>
      </c>
      <c r="G29" s="268">
        <v>44844</v>
      </c>
      <c r="H29" s="254">
        <v>44864</v>
      </c>
      <c r="I29" s="161">
        <v>1</v>
      </c>
      <c r="J29" s="161">
        <v>0</v>
      </c>
      <c r="K29" s="858"/>
      <c r="L29" s="350" t="s">
        <v>432</v>
      </c>
      <c r="M29" s="300" t="s">
        <v>224</v>
      </c>
      <c r="N29" s="767" t="s">
        <v>92</v>
      </c>
      <c r="O29" s="765"/>
      <c r="P29" s="762"/>
      <c r="Q29" s="358" t="s">
        <v>454</v>
      </c>
      <c r="R29" s="281" t="s">
        <v>454</v>
      </c>
      <c r="S29" s="287"/>
    </row>
    <row r="30" spans="2:19" s="111" customFormat="1" ht="45.75" thickBot="1">
      <c r="B30" s="849"/>
      <c r="C30" s="648"/>
      <c r="D30" s="648"/>
      <c r="E30" s="251" t="s">
        <v>353</v>
      </c>
      <c r="F30" s="248" t="s">
        <v>35</v>
      </c>
      <c r="G30" s="268">
        <v>44572</v>
      </c>
      <c r="H30" s="268">
        <v>44895</v>
      </c>
      <c r="I30" s="161">
        <v>1</v>
      </c>
      <c r="J30" s="161">
        <v>0</v>
      </c>
      <c r="K30" s="859"/>
      <c r="L30" s="348" t="s">
        <v>433</v>
      </c>
      <c r="M30" s="300" t="s">
        <v>224</v>
      </c>
      <c r="N30" s="765"/>
      <c r="O30" s="766"/>
      <c r="P30" s="762"/>
      <c r="Q30" s="358" t="s">
        <v>454</v>
      </c>
      <c r="R30" s="281" t="s">
        <v>454</v>
      </c>
      <c r="S30" s="287"/>
    </row>
    <row r="31" spans="2:19" s="111" customFormat="1" ht="291" thickBot="1">
      <c r="B31" s="849"/>
      <c r="C31" s="660" t="s">
        <v>354</v>
      </c>
      <c r="D31" s="653" t="s">
        <v>140</v>
      </c>
      <c r="E31" s="251" t="s">
        <v>355</v>
      </c>
      <c r="F31" s="248" t="s">
        <v>255</v>
      </c>
      <c r="G31" s="254">
        <v>44578</v>
      </c>
      <c r="H31" s="254">
        <v>44911</v>
      </c>
      <c r="I31" s="161">
        <v>1</v>
      </c>
      <c r="J31" s="161">
        <v>0.2316</v>
      </c>
      <c r="K31" s="813">
        <f>AVERAGE(J31:J34)</f>
        <v>0.2429</v>
      </c>
      <c r="L31" s="351" t="s">
        <v>434</v>
      </c>
      <c r="M31" s="300" t="s">
        <v>92</v>
      </c>
      <c r="N31" s="767" t="s">
        <v>92</v>
      </c>
      <c r="O31" s="767" t="s">
        <v>92</v>
      </c>
      <c r="P31" s="762"/>
      <c r="Q31" s="358" t="s">
        <v>454</v>
      </c>
      <c r="R31" s="281" t="s">
        <v>454</v>
      </c>
      <c r="S31" s="287"/>
    </row>
    <row r="32" spans="2:19" s="111" customFormat="1" ht="107.25" thickBot="1">
      <c r="B32" s="849"/>
      <c r="C32" s="648"/>
      <c r="D32" s="648"/>
      <c r="E32" s="251" t="s">
        <v>356</v>
      </c>
      <c r="F32" s="248" t="s">
        <v>251</v>
      </c>
      <c r="G32" s="268">
        <v>44641</v>
      </c>
      <c r="H32" s="268">
        <v>44911</v>
      </c>
      <c r="I32" s="161">
        <v>1</v>
      </c>
      <c r="J32" s="161">
        <v>0.22</v>
      </c>
      <c r="K32" s="814"/>
      <c r="L32" s="347" t="s">
        <v>435</v>
      </c>
      <c r="M32" s="300" t="s">
        <v>92</v>
      </c>
      <c r="N32" s="765"/>
      <c r="O32" s="765"/>
      <c r="P32" s="762"/>
      <c r="Q32" s="358" t="s">
        <v>454</v>
      </c>
      <c r="R32" s="281" t="s">
        <v>454</v>
      </c>
      <c r="S32" s="287"/>
    </row>
    <row r="33" spans="2:19" s="111" customFormat="1" ht="409.6" thickBot="1">
      <c r="B33" s="849"/>
      <c r="C33" s="648"/>
      <c r="D33" s="648"/>
      <c r="E33" s="251" t="s">
        <v>357</v>
      </c>
      <c r="F33" s="248" t="s">
        <v>256</v>
      </c>
      <c r="G33" s="252">
        <v>44587</v>
      </c>
      <c r="H33" s="252">
        <v>44911</v>
      </c>
      <c r="I33" s="161">
        <v>1</v>
      </c>
      <c r="J33" s="161">
        <v>0.17</v>
      </c>
      <c r="K33" s="814"/>
      <c r="L33" s="347" t="s">
        <v>436</v>
      </c>
      <c r="M33" s="300" t="s">
        <v>92</v>
      </c>
      <c r="N33" s="765"/>
      <c r="O33" s="765"/>
      <c r="P33" s="762"/>
      <c r="Q33" s="358" t="s">
        <v>454</v>
      </c>
      <c r="R33" s="281" t="s">
        <v>454</v>
      </c>
      <c r="S33" s="287"/>
    </row>
    <row r="34" spans="2:19" s="111" customFormat="1" ht="332.25" thickBot="1">
      <c r="B34" s="860"/>
      <c r="C34" s="661"/>
      <c r="D34" s="661"/>
      <c r="E34" s="264" t="s">
        <v>358</v>
      </c>
      <c r="F34" s="265" t="s">
        <v>359</v>
      </c>
      <c r="G34" s="366">
        <v>44572</v>
      </c>
      <c r="H34" s="272" t="s">
        <v>361</v>
      </c>
      <c r="I34" s="174">
        <v>1</v>
      </c>
      <c r="J34" s="174">
        <v>0.35</v>
      </c>
      <c r="K34" s="814"/>
      <c r="L34" s="345" t="s">
        <v>437</v>
      </c>
      <c r="M34" s="302" t="s">
        <v>92</v>
      </c>
      <c r="N34" s="812"/>
      <c r="O34" s="765"/>
      <c r="P34" s="762"/>
      <c r="Q34" s="358" t="s">
        <v>454</v>
      </c>
      <c r="R34" s="290" t="s">
        <v>454</v>
      </c>
      <c r="S34" s="291"/>
    </row>
    <row r="35" spans="2:19" s="111" customFormat="1" ht="137.25" thickBot="1">
      <c r="B35" s="848" t="s">
        <v>363</v>
      </c>
      <c r="C35" s="650" t="s">
        <v>364</v>
      </c>
      <c r="D35" s="651" t="s">
        <v>257</v>
      </c>
      <c r="E35" s="269" t="s">
        <v>365</v>
      </c>
      <c r="F35" s="275" t="s">
        <v>258</v>
      </c>
      <c r="G35" s="270">
        <v>44581</v>
      </c>
      <c r="H35" s="270">
        <v>44915</v>
      </c>
      <c r="I35" s="163">
        <v>1</v>
      </c>
      <c r="J35" s="163">
        <v>0.27</v>
      </c>
      <c r="K35" s="844">
        <f>AVERAGE(J35:J50)</f>
        <v>0.2724125</v>
      </c>
      <c r="L35" s="345" t="s">
        <v>438</v>
      </c>
      <c r="M35" s="299" t="s">
        <v>92</v>
      </c>
      <c r="N35" s="764" t="s">
        <v>92</v>
      </c>
      <c r="O35" s="851" t="s">
        <v>92</v>
      </c>
      <c r="P35" s="816" t="s">
        <v>92</v>
      </c>
      <c r="Q35" s="358" t="s">
        <v>454</v>
      </c>
      <c r="R35" s="285" t="s">
        <v>454</v>
      </c>
      <c r="S35" s="286"/>
    </row>
    <row r="36" spans="2:19" s="111" customFormat="1" ht="105" customHeight="1" thickBot="1">
      <c r="B36" s="849"/>
      <c r="C36" s="648"/>
      <c r="D36" s="648"/>
      <c r="E36" s="251" t="s">
        <v>366</v>
      </c>
      <c r="F36" s="273" t="s">
        <v>258</v>
      </c>
      <c r="G36" s="254">
        <v>44581</v>
      </c>
      <c r="H36" s="254">
        <v>44915</v>
      </c>
      <c r="I36" s="161">
        <v>1</v>
      </c>
      <c r="J36" s="161">
        <v>0.27</v>
      </c>
      <c r="K36" s="844"/>
      <c r="L36" s="364" t="s">
        <v>439</v>
      </c>
      <c r="M36" s="300" t="s">
        <v>92</v>
      </c>
      <c r="N36" s="766"/>
      <c r="O36" s="852"/>
      <c r="P36" s="817"/>
      <c r="Q36" s="358" t="s">
        <v>454</v>
      </c>
      <c r="R36" s="281" t="s">
        <v>454</v>
      </c>
      <c r="S36" s="287"/>
    </row>
    <row r="37" spans="2:19" s="111" customFormat="1" ht="42.75" customHeight="1" thickBot="1">
      <c r="B37" s="849"/>
      <c r="C37" s="648"/>
      <c r="D37" s="652" t="s">
        <v>259</v>
      </c>
      <c r="E37" s="251" t="s">
        <v>367</v>
      </c>
      <c r="F37" s="273" t="s">
        <v>269</v>
      </c>
      <c r="G37" s="254">
        <v>44578</v>
      </c>
      <c r="H37" s="254">
        <v>44911</v>
      </c>
      <c r="I37" s="161">
        <v>1</v>
      </c>
      <c r="J37" s="161">
        <v>0.3463</v>
      </c>
      <c r="K37" s="844"/>
      <c r="L37" s="352" t="s">
        <v>440</v>
      </c>
      <c r="M37" s="300" t="s">
        <v>92</v>
      </c>
      <c r="N37" s="767" t="s">
        <v>92</v>
      </c>
      <c r="O37" s="852"/>
      <c r="P37" s="817"/>
      <c r="Q37" s="358" t="s">
        <v>454</v>
      </c>
      <c r="R37" s="735" t="s">
        <v>454</v>
      </c>
      <c r="S37" s="287"/>
    </row>
    <row r="38" spans="2:19" s="111" customFormat="1" ht="105.75" thickBot="1">
      <c r="B38" s="849"/>
      <c r="C38" s="648"/>
      <c r="D38" s="648"/>
      <c r="E38" s="251" t="s">
        <v>368</v>
      </c>
      <c r="F38" s="273" t="s">
        <v>269</v>
      </c>
      <c r="G38" s="254">
        <v>44578</v>
      </c>
      <c r="H38" s="254">
        <v>44911</v>
      </c>
      <c r="I38" s="161">
        <v>1</v>
      </c>
      <c r="J38" s="161">
        <v>0</v>
      </c>
      <c r="K38" s="844"/>
      <c r="L38" s="347" t="s">
        <v>441</v>
      </c>
      <c r="M38" s="300" t="s">
        <v>224</v>
      </c>
      <c r="N38" s="765"/>
      <c r="O38" s="852"/>
      <c r="P38" s="817"/>
      <c r="Q38" s="358" t="s">
        <v>454</v>
      </c>
      <c r="R38" s="735"/>
      <c r="S38" s="287"/>
    </row>
    <row r="39" spans="2:19" s="111" customFormat="1" ht="152.25" thickBot="1">
      <c r="B39" s="849"/>
      <c r="C39" s="648"/>
      <c r="D39" s="648"/>
      <c r="E39" s="251" t="s">
        <v>369</v>
      </c>
      <c r="F39" s="273" t="s">
        <v>269</v>
      </c>
      <c r="G39" s="254">
        <v>44578</v>
      </c>
      <c r="H39" s="254">
        <v>44911</v>
      </c>
      <c r="I39" s="161">
        <v>1</v>
      </c>
      <c r="J39" s="161">
        <v>0.31</v>
      </c>
      <c r="K39" s="844"/>
      <c r="L39" s="353" t="s">
        <v>442</v>
      </c>
      <c r="M39" s="300" t="s">
        <v>92</v>
      </c>
      <c r="N39" s="765"/>
      <c r="O39" s="852"/>
      <c r="P39" s="817"/>
      <c r="Q39" s="358" t="s">
        <v>454</v>
      </c>
      <c r="R39" s="735"/>
      <c r="S39" s="287"/>
    </row>
    <row r="40" spans="2:19" s="111" customFormat="1" ht="197.25" thickBot="1">
      <c r="B40" s="849"/>
      <c r="C40" s="648"/>
      <c r="D40" s="648"/>
      <c r="E40" s="251" t="s">
        <v>370</v>
      </c>
      <c r="F40" s="273" t="s">
        <v>269</v>
      </c>
      <c r="G40" s="254">
        <v>44578</v>
      </c>
      <c r="H40" s="254">
        <v>44911</v>
      </c>
      <c r="I40" s="161">
        <v>1</v>
      </c>
      <c r="J40" s="161">
        <v>0.31</v>
      </c>
      <c r="K40" s="844"/>
      <c r="L40" s="353" t="s">
        <v>443</v>
      </c>
      <c r="M40" s="300" t="s">
        <v>92</v>
      </c>
      <c r="N40" s="766"/>
      <c r="O40" s="852"/>
      <c r="P40" s="817"/>
      <c r="Q40" s="358" t="s">
        <v>454</v>
      </c>
      <c r="R40" s="735"/>
      <c r="S40" s="287"/>
    </row>
    <row r="41" spans="2:19" s="111" customFormat="1" ht="151.5" thickBot="1">
      <c r="B41" s="849"/>
      <c r="C41" s="648"/>
      <c r="D41" s="653" t="s">
        <v>301</v>
      </c>
      <c r="E41" s="251" t="s">
        <v>371</v>
      </c>
      <c r="F41" s="274" t="s">
        <v>372</v>
      </c>
      <c r="G41" s="254">
        <v>44743</v>
      </c>
      <c r="H41" s="254">
        <v>44804</v>
      </c>
      <c r="I41" s="161">
        <v>1</v>
      </c>
      <c r="J41" s="161">
        <v>0.2</v>
      </c>
      <c r="K41" s="844"/>
      <c r="L41" s="347" t="s">
        <v>444</v>
      </c>
      <c r="M41" s="300" t="s">
        <v>92</v>
      </c>
      <c r="N41" s="767" t="s">
        <v>92</v>
      </c>
      <c r="O41" s="852"/>
      <c r="P41" s="817"/>
      <c r="Q41" s="358" t="s">
        <v>454</v>
      </c>
      <c r="R41" s="282" t="s">
        <v>454</v>
      </c>
      <c r="S41" s="287"/>
    </row>
    <row r="42" spans="2:19" s="111" customFormat="1" ht="91.5" thickBot="1">
      <c r="B42" s="849"/>
      <c r="C42" s="648"/>
      <c r="D42" s="648"/>
      <c r="E42" s="251" t="s">
        <v>373</v>
      </c>
      <c r="F42" s="248" t="s">
        <v>145</v>
      </c>
      <c r="G42" s="254">
        <v>44652</v>
      </c>
      <c r="H42" s="254">
        <v>44865</v>
      </c>
      <c r="I42" s="161">
        <v>1</v>
      </c>
      <c r="J42" s="161">
        <v>1</v>
      </c>
      <c r="K42" s="844"/>
      <c r="L42" s="347" t="s">
        <v>445</v>
      </c>
      <c r="M42" s="300" t="s">
        <v>214</v>
      </c>
      <c r="N42" s="765"/>
      <c r="O42" s="852"/>
      <c r="P42" s="817"/>
      <c r="Q42" s="358" t="s">
        <v>455</v>
      </c>
      <c r="R42" s="281" t="s">
        <v>454</v>
      </c>
      <c r="S42" s="362" t="s">
        <v>457</v>
      </c>
    </row>
    <row r="43" spans="2:19" s="111" customFormat="1" ht="167.25" thickBot="1">
      <c r="B43" s="849"/>
      <c r="C43" s="648"/>
      <c r="D43" s="648"/>
      <c r="E43" s="251" t="s">
        <v>374</v>
      </c>
      <c r="F43" s="273" t="s">
        <v>35</v>
      </c>
      <c r="G43" s="268">
        <v>44572</v>
      </c>
      <c r="H43" s="268">
        <v>44912</v>
      </c>
      <c r="I43" s="161">
        <v>1</v>
      </c>
      <c r="J43" s="161">
        <v>0.18229999999999999</v>
      </c>
      <c r="K43" s="844"/>
      <c r="L43" s="347" t="s">
        <v>446</v>
      </c>
      <c r="M43" s="300" t="s">
        <v>92</v>
      </c>
      <c r="N43" s="765"/>
      <c r="O43" s="852"/>
      <c r="P43" s="817"/>
      <c r="Q43" s="358" t="s">
        <v>454</v>
      </c>
      <c r="R43" s="281" t="s">
        <v>454</v>
      </c>
      <c r="S43" s="287"/>
    </row>
    <row r="44" spans="2:19" s="111" customFormat="1" ht="409.6" thickBot="1">
      <c r="B44" s="849"/>
      <c r="C44" s="648"/>
      <c r="D44" s="648"/>
      <c r="E44" s="251" t="s">
        <v>375</v>
      </c>
      <c r="F44" s="273" t="s">
        <v>35</v>
      </c>
      <c r="G44" s="268">
        <v>44572</v>
      </c>
      <c r="H44" s="268">
        <v>44912</v>
      </c>
      <c r="I44" s="161">
        <v>1</v>
      </c>
      <c r="J44" s="161">
        <v>0.17</v>
      </c>
      <c r="K44" s="844"/>
      <c r="L44" s="347" t="s">
        <v>447</v>
      </c>
      <c r="M44" s="300" t="s">
        <v>92</v>
      </c>
      <c r="N44" s="765"/>
      <c r="O44" s="852"/>
      <c r="P44" s="817"/>
      <c r="Q44" s="358" t="s">
        <v>454</v>
      </c>
      <c r="R44" s="281" t="s">
        <v>454</v>
      </c>
      <c r="S44" s="287"/>
    </row>
    <row r="45" spans="2:19" s="111" customFormat="1" ht="364.5" thickBot="1">
      <c r="B45" s="849"/>
      <c r="C45" s="648"/>
      <c r="D45" s="648"/>
      <c r="E45" s="251" t="s">
        <v>376</v>
      </c>
      <c r="F45" s="273" t="s">
        <v>35</v>
      </c>
      <c r="G45" s="268">
        <v>44572</v>
      </c>
      <c r="H45" s="268">
        <v>44895</v>
      </c>
      <c r="I45" s="161">
        <v>1</v>
      </c>
      <c r="J45" s="161">
        <v>0.36</v>
      </c>
      <c r="K45" s="844"/>
      <c r="L45" s="347" t="s">
        <v>448</v>
      </c>
      <c r="M45" s="300" t="s">
        <v>92</v>
      </c>
      <c r="N45" s="766"/>
      <c r="O45" s="852"/>
      <c r="P45" s="817"/>
      <c r="Q45" s="358" t="s">
        <v>454</v>
      </c>
      <c r="R45" s="281" t="s">
        <v>454</v>
      </c>
      <c r="S45" s="287"/>
    </row>
    <row r="46" spans="2:19" s="111" customFormat="1" ht="47.25" thickBot="1">
      <c r="B46" s="849"/>
      <c r="C46" s="648"/>
      <c r="D46" s="248" t="s">
        <v>260</v>
      </c>
      <c r="E46" s="251" t="s">
        <v>377</v>
      </c>
      <c r="F46" s="248" t="s">
        <v>35</v>
      </c>
      <c r="G46" s="268">
        <v>44572</v>
      </c>
      <c r="H46" s="268">
        <v>44895</v>
      </c>
      <c r="I46" s="161">
        <v>1</v>
      </c>
      <c r="J46" s="161">
        <v>0.15</v>
      </c>
      <c r="K46" s="844"/>
      <c r="L46" s="347" t="s">
        <v>449</v>
      </c>
      <c r="M46" s="300" t="s">
        <v>92</v>
      </c>
      <c r="N46" s="300" t="s">
        <v>92</v>
      </c>
      <c r="O46" s="852"/>
      <c r="P46" s="817"/>
      <c r="Q46" s="358" t="s">
        <v>454</v>
      </c>
      <c r="R46" s="281" t="s">
        <v>454</v>
      </c>
      <c r="S46" s="287"/>
    </row>
    <row r="47" spans="2:19" s="111" customFormat="1" ht="92.25" thickBot="1">
      <c r="B47" s="849"/>
      <c r="C47" s="648"/>
      <c r="D47" s="653" t="s">
        <v>261</v>
      </c>
      <c r="E47" s="251" t="s">
        <v>378</v>
      </c>
      <c r="F47" s="248" t="s">
        <v>251</v>
      </c>
      <c r="G47" s="268">
        <v>44635</v>
      </c>
      <c r="H47" s="268">
        <v>44911</v>
      </c>
      <c r="I47" s="161">
        <v>1</v>
      </c>
      <c r="J47" s="161">
        <v>0.25</v>
      </c>
      <c r="K47" s="844"/>
      <c r="L47" s="347" t="s">
        <v>450</v>
      </c>
      <c r="M47" s="300" t="s">
        <v>92</v>
      </c>
      <c r="N47" s="767" t="s">
        <v>92</v>
      </c>
      <c r="O47" s="852"/>
      <c r="P47" s="817"/>
      <c r="Q47" s="358" t="s">
        <v>454</v>
      </c>
      <c r="R47" s="281" t="s">
        <v>454</v>
      </c>
      <c r="S47" s="287"/>
    </row>
    <row r="48" spans="2:19" s="111" customFormat="1" ht="102" thickBot="1">
      <c r="B48" s="849"/>
      <c r="C48" s="648"/>
      <c r="D48" s="648"/>
      <c r="E48" s="251" t="s">
        <v>379</v>
      </c>
      <c r="F48" s="248" t="s">
        <v>251</v>
      </c>
      <c r="G48" s="254">
        <v>44606</v>
      </c>
      <c r="H48" s="254">
        <v>44911</v>
      </c>
      <c r="I48" s="161">
        <v>1</v>
      </c>
      <c r="J48" s="161">
        <v>0.2</v>
      </c>
      <c r="K48" s="844"/>
      <c r="L48" s="354" t="s">
        <v>451</v>
      </c>
      <c r="M48" s="300" t="s">
        <v>92</v>
      </c>
      <c r="N48" s="765"/>
      <c r="O48" s="852"/>
      <c r="P48" s="817"/>
      <c r="Q48" s="358" t="s">
        <v>454</v>
      </c>
      <c r="R48" s="281" t="s">
        <v>454</v>
      </c>
      <c r="S48" s="287"/>
    </row>
    <row r="49" spans="2:19" s="111" customFormat="1" ht="244.5" thickBot="1">
      <c r="B49" s="849"/>
      <c r="C49" s="648"/>
      <c r="D49" s="648"/>
      <c r="E49" s="251" t="s">
        <v>380</v>
      </c>
      <c r="F49" s="248" t="s">
        <v>256</v>
      </c>
      <c r="G49" s="252">
        <v>44593</v>
      </c>
      <c r="H49" s="252">
        <v>44911</v>
      </c>
      <c r="I49" s="161">
        <v>1</v>
      </c>
      <c r="J49" s="161">
        <v>0.17</v>
      </c>
      <c r="K49" s="844"/>
      <c r="L49" s="345" t="s">
        <v>452</v>
      </c>
      <c r="M49" s="300" t="s">
        <v>92</v>
      </c>
      <c r="N49" s="765"/>
      <c r="O49" s="852"/>
      <c r="P49" s="817"/>
      <c r="Q49" s="358" t="s">
        <v>454</v>
      </c>
      <c r="R49" s="281" t="s">
        <v>454</v>
      </c>
      <c r="S49" s="287"/>
    </row>
    <row r="50" spans="2:19" s="111" customFormat="1" ht="287.25" thickBot="1">
      <c r="B50" s="850"/>
      <c r="C50" s="649"/>
      <c r="D50" s="649"/>
      <c r="E50" s="260" t="s">
        <v>381</v>
      </c>
      <c r="F50" s="261" t="s">
        <v>256</v>
      </c>
      <c r="G50" s="276">
        <v>44593</v>
      </c>
      <c r="H50" s="276">
        <v>44926</v>
      </c>
      <c r="I50" s="162">
        <v>1</v>
      </c>
      <c r="J50" s="174">
        <v>0.17</v>
      </c>
      <c r="K50" s="844"/>
      <c r="L50" s="359" t="s">
        <v>453</v>
      </c>
      <c r="M50" s="355" t="s">
        <v>92</v>
      </c>
      <c r="N50" s="812"/>
      <c r="O50" s="853"/>
      <c r="P50" s="818"/>
      <c r="Q50" s="358" t="s">
        <v>454</v>
      </c>
      <c r="R50" s="288" t="s">
        <v>454</v>
      </c>
      <c r="S50" s="289"/>
    </row>
    <row r="51" spans="2:19" s="111" customFormat="1" ht="37.5" customHeight="1" thickBot="1">
      <c r="J51" s="304">
        <f>AVERAGE(J17:J50)</f>
        <v>0.25222941176470581</v>
      </c>
      <c r="K51" s="360">
        <f>AVERAGE(K17:K50)</f>
        <v>0.22777375</v>
      </c>
    </row>
    <row r="52" spans="2:19" s="111" customFormat="1" thickBot="1"/>
    <row r="53" spans="2:19" s="111" customFormat="1" ht="21.75" customHeight="1" thickBot="1">
      <c r="C53" s="841" t="s">
        <v>407</v>
      </c>
      <c r="D53" s="842"/>
      <c r="E53" s="842"/>
      <c r="F53" s="843"/>
    </row>
    <row r="54" spans="2:19" s="111" customFormat="1" ht="30" customHeight="1">
      <c r="C54" s="822" t="s">
        <v>405</v>
      </c>
      <c r="D54" s="823"/>
      <c r="E54" s="824"/>
      <c r="F54" s="305">
        <f>J51</f>
        <v>0.25222941176470581</v>
      </c>
      <c r="I54" s="303"/>
    </row>
    <row r="55" spans="2:19" s="111" customFormat="1" ht="30" customHeight="1" thickBot="1">
      <c r="C55" s="825" t="s">
        <v>406</v>
      </c>
      <c r="D55" s="826"/>
      <c r="E55" s="827"/>
      <c r="F55" s="306">
        <f>K51</f>
        <v>0.22777375</v>
      </c>
    </row>
    <row r="56" spans="2:19" s="111" customFormat="1" ht="14.25"/>
    <row r="57" spans="2:19" ht="15.75" thickBot="1"/>
    <row r="58" spans="2:19" ht="45" customHeight="1" thickBot="1">
      <c r="M58" s="111"/>
      <c r="N58" s="123" t="s">
        <v>215</v>
      </c>
      <c r="O58" s="837" t="s">
        <v>216</v>
      </c>
      <c r="P58" s="838"/>
      <c r="Q58" s="307" t="s">
        <v>244</v>
      </c>
      <c r="R58" s="47" t="s">
        <v>243</v>
      </c>
    </row>
    <row r="59" spans="2:19" ht="39.950000000000003" customHeight="1">
      <c r="B59" s="165" t="s">
        <v>214</v>
      </c>
      <c r="C59" s="834" t="s">
        <v>399</v>
      </c>
      <c r="D59" s="834"/>
      <c r="E59" s="834"/>
      <c r="F59" s="834"/>
      <c r="G59" s="117">
        <f>COUNTIF($M$17:$M$50, "FINALIZADAS")</f>
        <v>1</v>
      </c>
      <c r="H59" s="118">
        <f>+G59/$G$64</f>
        <v>2.9411764705882353E-2</v>
      </c>
      <c r="M59" s="168" t="s">
        <v>214</v>
      </c>
      <c r="N59" s="126">
        <f>G59</f>
        <v>1</v>
      </c>
      <c r="O59" s="839">
        <v>1</v>
      </c>
      <c r="P59" s="840"/>
      <c r="Q59" s="308">
        <f>+(N59*O59)/$G$64</f>
        <v>2.9411764705882353E-2</v>
      </c>
      <c r="R59" s="119">
        <f>+N59/$N$64</f>
        <v>2.9411764705882353E-2</v>
      </c>
    </row>
    <row r="60" spans="2:19" ht="39.950000000000003" customHeight="1">
      <c r="B60" s="166" t="s">
        <v>92</v>
      </c>
      <c r="C60" s="835" t="s">
        <v>400</v>
      </c>
      <c r="D60" s="835"/>
      <c r="E60" s="835"/>
      <c r="F60" s="835"/>
      <c r="G60" s="120">
        <f>COUNTIF($M$17:$M$50, "EN  PROCESO")</f>
        <v>28</v>
      </c>
      <c r="H60" s="121">
        <f>+G60/$G$64</f>
        <v>0.82352941176470584</v>
      </c>
      <c r="M60" s="169" t="s">
        <v>92</v>
      </c>
      <c r="N60" s="126">
        <f>G60</f>
        <v>28</v>
      </c>
      <c r="O60" s="839">
        <v>0.6</v>
      </c>
      <c r="P60" s="840"/>
      <c r="Q60" s="308">
        <f>+(N60*O60)/$G$64</f>
        <v>0.49411764705882355</v>
      </c>
      <c r="R60" s="119">
        <f>+N60/$N$64</f>
        <v>0.82352941176470584</v>
      </c>
    </row>
    <row r="61" spans="2:19" ht="39.950000000000003" customHeight="1">
      <c r="B61" s="164" t="s">
        <v>222</v>
      </c>
      <c r="C61" s="835" t="s">
        <v>401</v>
      </c>
      <c r="D61" s="835"/>
      <c r="E61" s="835"/>
      <c r="F61" s="835"/>
      <c r="G61" s="120">
        <f>COUNTIF($M$17:$M$50, "VENCIDAS CON AVANCE")</f>
        <v>0</v>
      </c>
      <c r="H61" s="121">
        <f>+G61/$G$64</f>
        <v>0</v>
      </c>
      <c r="M61" s="170" t="s">
        <v>222</v>
      </c>
      <c r="N61" s="126">
        <f>G61</f>
        <v>0</v>
      </c>
      <c r="O61" s="839">
        <v>0.2</v>
      </c>
      <c r="P61" s="840"/>
      <c r="Q61" s="308">
        <f>+(N61*O61)/$G$64</f>
        <v>0</v>
      </c>
      <c r="R61" s="119">
        <f>+N61/$N$64</f>
        <v>0</v>
      </c>
    </row>
    <row r="62" spans="2:19" ht="39.950000000000003" customHeight="1">
      <c r="B62" s="167" t="s">
        <v>223</v>
      </c>
      <c r="C62" s="835" t="s">
        <v>402</v>
      </c>
      <c r="D62" s="835"/>
      <c r="E62" s="835"/>
      <c r="F62" s="835"/>
      <c r="G62" s="120">
        <f>COUNTIF($M$17:$M$50, "VENCIDAS SIN AVANCE")</f>
        <v>0</v>
      </c>
      <c r="H62" s="121">
        <f>+G62/$G$64</f>
        <v>0</v>
      </c>
      <c r="M62" s="171" t="s">
        <v>223</v>
      </c>
      <c r="N62" s="126">
        <f>G62</f>
        <v>0</v>
      </c>
      <c r="O62" s="839">
        <v>0</v>
      </c>
      <c r="P62" s="840"/>
      <c r="Q62" s="308">
        <f>+(N62*O62)/$G$64</f>
        <v>0</v>
      </c>
      <c r="R62" s="119">
        <f>+N62/$N$64</f>
        <v>0</v>
      </c>
    </row>
    <row r="63" spans="2:19" ht="39.950000000000003" customHeight="1" thickBot="1">
      <c r="B63" s="295" t="s">
        <v>224</v>
      </c>
      <c r="C63" s="836" t="s">
        <v>403</v>
      </c>
      <c r="D63" s="836"/>
      <c r="E63" s="836"/>
      <c r="F63" s="836"/>
      <c r="G63" s="294">
        <f>COUNTIF($M$17:$M$50, "NO INICIADAS")</f>
        <v>5</v>
      </c>
      <c r="H63" s="296">
        <f>+G63/$G$64</f>
        <v>0.14705882352941177</v>
      </c>
      <c r="M63" s="122" t="s">
        <v>224</v>
      </c>
      <c r="N63" s="127">
        <f>G63</f>
        <v>5</v>
      </c>
      <c r="O63" s="828">
        <v>0</v>
      </c>
      <c r="P63" s="829"/>
      <c r="Q63" s="309">
        <f>+(N63*O63)/$G$64</f>
        <v>0</v>
      </c>
      <c r="R63" s="119">
        <f>+N63/$N$64</f>
        <v>0.14705882352941177</v>
      </c>
    </row>
    <row r="64" spans="2:19" ht="24" customHeight="1" thickBot="1">
      <c r="B64" s="832" t="s">
        <v>19</v>
      </c>
      <c r="C64" s="833"/>
      <c r="D64" s="833"/>
      <c r="E64" s="833"/>
      <c r="F64" s="833"/>
      <c r="G64" s="297">
        <f>SUM(G59:G63)</f>
        <v>34</v>
      </c>
      <c r="H64" s="298">
        <f>SUM(H59:H63)</f>
        <v>1</v>
      </c>
      <c r="M64" s="125" t="s">
        <v>19</v>
      </c>
      <c r="N64" s="124">
        <f>SUBTOTAL(9,N59:N63)</f>
        <v>34</v>
      </c>
      <c r="O64" s="830"/>
      <c r="P64" s="831"/>
      <c r="Q64" s="310">
        <f>SUM(Q59:Q63)</f>
        <v>0.52352941176470591</v>
      </c>
      <c r="R64" s="172">
        <f>SUM(R59:R63)</f>
        <v>1</v>
      </c>
    </row>
    <row r="65" spans="2:9">
      <c r="B65" s="845" t="s">
        <v>404</v>
      </c>
      <c r="C65" s="846"/>
      <c r="D65" s="846"/>
      <c r="E65" s="846"/>
      <c r="F65" s="846"/>
      <c r="G65" s="846"/>
      <c r="H65" s="847"/>
    </row>
    <row r="66" spans="2:9" ht="30" customHeight="1" thickBot="1">
      <c r="B66" s="819" t="s">
        <v>456</v>
      </c>
      <c r="C66" s="820"/>
      <c r="D66" s="820"/>
      <c r="E66" s="820"/>
      <c r="F66" s="820"/>
      <c r="G66" s="820"/>
      <c r="H66" s="821"/>
    </row>
    <row r="68" spans="2:9" ht="9.75" customHeight="1"/>
    <row r="69" spans="2:9" ht="15.75" thickBot="1"/>
    <row r="70" spans="2:9" ht="15.75" hidden="1" thickBot="1">
      <c r="B70" s="54" t="s">
        <v>214</v>
      </c>
    </row>
    <row r="71" spans="2:9" ht="15.75" hidden="1" thickBot="1">
      <c r="B71" s="55" t="s">
        <v>92</v>
      </c>
    </row>
    <row r="72" spans="2:9" ht="15.75" hidden="1" thickBot="1">
      <c r="B72" s="56" t="s">
        <v>222</v>
      </c>
    </row>
    <row r="73" spans="2:9" ht="15.75" hidden="1" thickBot="1">
      <c r="B73" s="57" t="s">
        <v>223</v>
      </c>
    </row>
    <row r="74" spans="2:9" ht="15.75" hidden="1" thickBot="1">
      <c r="B74" s="58" t="s">
        <v>224</v>
      </c>
    </row>
    <row r="75" spans="2:9" ht="16.5" thickBot="1">
      <c r="B75" s="738" t="s">
        <v>234</v>
      </c>
      <c r="C75" s="739"/>
      <c r="D75" s="739"/>
      <c r="E75" s="739"/>
      <c r="F75" s="739"/>
      <c r="G75" s="739"/>
      <c r="H75" s="740"/>
      <c r="I75" s="277"/>
    </row>
    <row r="76" spans="2:9" ht="45">
      <c r="B76" s="98" t="s">
        <v>235</v>
      </c>
      <c r="C76" s="99" t="s">
        <v>239</v>
      </c>
      <c r="D76" s="83" t="s">
        <v>1</v>
      </c>
      <c r="E76" s="741" t="s">
        <v>240</v>
      </c>
      <c r="F76" s="742"/>
      <c r="G76" s="742"/>
      <c r="H76" s="743"/>
      <c r="I76" s="278"/>
    </row>
    <row r="77" spans="2:9" ht="33.75" customHeight="1">
      <c r="B77" s="84" t="s">
        <v>236</v>
      </c>
      <c r="C77" s="85">
        <v>33.33</v>
      </c>
      <c r="D77" s="86">
        <v>1</v>
      </c>
      <c r="E77" s="744" t="s">
        <v>241</v>
      </c>
      <c r="F77" s="745"/>
      <c r="G77" s="745"/>
      <c r="H77" s="746"/>
      <c r="I77" s="279"/>
    </row>
    <row r="78" spans="2:9" ht="33.75" customHeight="1">
      <c r="B78" s="84" t="s">
        <v>237</v>
      </c>
      <c r="C78" s="85">
        <v>66.66</v>
      </c>
      <c r="D78" s="86">
        <v>1</v>
      </c>
      <c r="E78" s="744" t="s">
        <v>242</v>
      </c>
      <c r="F78" s="745"/>
      <c r="G78" s="745"/>
      <c r="H78" s="746"/>
      <c r="I78" s="279"/>
    </row>
    <row r="79" spans="2:9" ht="41.25" customHeight="1" thickBot="1">
      <c r="B79" s="87" t="s">
        <v>238</v>
      </c>
      <c r="C79" s="88">
        <v>1</v>
      </c>
      <c r="D79" s="89">
        <v>1</v>
      </c>
      <c r="E79" s="732" t="s">
        <v>228</v>
      </c>
      <c r="F79" s="733"/>
      <c r="G79" s="733"/>
      <c r="H79" s="734"/>
      <c r="I79" s="279"/>
    </row>
  </sheetData>
  <autoFilter ref="B16:S51" xr:uid="{00000000-0009-0000-0000-000004000000}"/>
  <mergeCells count="104">
    <mergeCell ref="O35:O50"/>
    <mergeCell ref="N29:N30"/>
    <mergeCell ref="N31:N34"/>
    <mergeCell ref="B17:B25"/>
    <mergeCell ref="C17:C20"/>
    <mergeCell ref="D17:D20"/>
    <mergeCell ref="K17:K20"/>
    <mergeCell ref="C22:C25"/>
    <mergeCell ref="D22:D25"/>
    <mergeCell ref="K31:K34"/>
    <mergeCell ref="K26:K30"/>
    <mergeCell ref="B26:B34"/>
    <mergeCell ref="C26:C30"/>
    <mergeCell ref="D29:D30"/>
    <mergeCell ref="C31:C34"/>
    <mergeCell ref="D31:D34"/>
    <mergeCell ref="C35:C50"/>
    <mergeCell ref="D35:D36"/>
    <mergeCell ref="D37:D40"/>
    <mergeCell ref="D41:D45"/>
    <mergeCell ref="D47:D50"/>
    <mergeCell ref="N41:N45"/>
    <mergeCell ref="P35:P50"/>
    <mergeCell ref="B66:H66"/>
    <mergeCell ref="C54:E54"/>
    <mergeCell ref="C55:E55"/>
    <mergeCell ref="O63:P63"/>
    <mergeCell ref="O64:P64"/>
    <mergeCell ref="B64:F64"/>
    <mergeCell ref="C59:F59"/>
    <mergeCell ref="C60:F60"/>
    <mergeCell ref="C61:F61"/>
    <mergeCell ref="C62:F62"/>
    <mergeCell ref="C63:F63"/>
    <mergeCell ref="O58:P58"/>
    <mergeCell ref="O59:P59"/>
    <mergeCell ref="O60:P60"/>
    <mergeCell ref="O61:P61"/>
    <mergeCell ref="O62:P62"/>
    <mergeCell ref="N37:N40"/>
    <mergeCell ref="C53:F53"/>
    <mergeCell ref="K35:K50"/>
    <mergeCell ref="B65:H65"/>
    <mergeCell ref="N47:N50"/>
    <mergeCell ref="N35:N36"/>
    <mergeCell ref="B35:B50"/>
    <mergeCell ref="J15:J16"/>
    <mergeCell ref="L15:L16"/>
    <mergeCell ref="Q15:Q16"/>
    <mergeCell ref="R15:R16"/>
    <mergeCell ref="P15:P16"/>
    <mergeCell ref="N17:N20"/>
    <mergeCell ref="N22:N25"/>
    <mergeCell ref="N26:N27"/>
    <mergeCell ref="O22:O25"/>
    <mergeCell ref="K22:K25"/>
    <mergeCell ref="B1:C1"/>
    <mergeCell ref="C3:L3"/>
    <mergeCell ref="B7:C7"/>
    <mergeCell ref="D7:E7"/>
    <mergeCell ref="F7:G7"/>
    <mergeCell ref="G15:G16"/>
    <mergeCell ref="H15:H16"/>
    <mergeCell ref="I15:I16"/>
    <mergeCell ref="F15:F16"/>
    <mergeCell ref="H7:J7"/>
    <mergeCell ref="C4:S4"/>
    <mergeCell ref="B5:S5"/>
    <mergeCell ref="B6:S6"/>
    <mergeCell ref="L7:R7"/>
    <mergeCell ref="H10:S10"/>
    <mergeCell ref="C2:S2"/>
    <mergeCell ref="D1:S1"/>
    <mergeCell ref="B8:C8"/>
    <mergeCell ref="D8:S8"/>
    <mergeCell ref="I12:S12"/>
    <mergeCell ref="M15:M16"/>
    <mergeCell ref="S15:S16"/>
    <mergeCell ref="O15:O16"/>
    <mergeCell ref="K15:K16"/>
    <mergeCell ref="B10:D10"/>
    <mergeCell ref="E79:H79"/>
    <mergeCell ref="R37:R40"/>
    <mergeCell ref="B11:L11"/>
    <mergeCell ref="B75:H75"/>
    <mergeCell ref="E76:H76"/>
    <mergeCell ref="E77:H77"/>
    <mergeCell ref="E78:H78"/>
    <mergeCell ref="D26:D27"/>
    <mergeCell ref="E12:F12"/>
    <mergeCell ref="G12:H12"/>
    <mergeCell ref="B12:D12"/>
    <mergeCell ref="B13:D13"/>
    <mergeCell ref="E13:S13"/>
    <mergeCell ref="B15:B16"/>
    <mergeCell ref="C15:C16"/>
    <mergeCell ref="D15:D16"/>
    <mergeCell ref="E15:E16"/>
    <mergeCell ref="F10:G10"/>
    <mergeCell ref="P17:P25"/>
    <mergeCell ref="O26:O30"/>
    <mergeCell ref="O31:O34"/>
    <mergeCell ref="P26:P34"/>
    <mergeCell ref="O17:O20"/>
  </mergeCells>
  <conditionalFormatting sqref="Q64">
    <cfRule type="cellIs" dxfId="1233" priority="179" operator="between">
      <formula>0.8</formula>
      <formula>1</formula>
    </cfRule>
    <cfRule type="cellIs" dxfId="1232" priority="180" operator="between">
      <formula>0.6</formula>
      <formula>0.79</formula>
    </cfRule>
    <cfRule type="cellIs" dxfId="1231" priority="181" operator="between">
      <formula>0</formula>
      <formula>0.59</formula>
    </cfRule>
  </conditionalFormatting>
  <conditionalFormatting sqref="J28 L28">
    <cfRule type="expression" dxfId="1230" priority="74">
      <formula>J28="NO INICIADAS"</formula>
    </cfRule>
    <cfRule type="expression" dxfId="1229" priority="76">
      <formula>J28="EN PROCESO"</formula>
    </cfRule>
  </conditionalFormatting>
  <conditionalFormatting sqref="J28 L28">
    <cfRule type="containsText" dxfId="1228" priority="73" operator="containsText" text="VENCIDAS CON AVANCE">
      <formula>NOT(ISERROR(SEARCH("VENCIDAS CON AVANCE",J28)))</formula>
    </cfRule>
    <cfRule type="expression" dxfId="1227" priority="75">
      <formula>J28="VENCIDAS SIN AVANCE"</formula>
    </cfRule>
    <cfRule type="expression" dxfId="1226" priority="77">
      <formula>J28="FINALIZADAS"</formula>
    </cfRule>
    <cfRule type="containsText" dxfId="1225" priority="78" operator="containsText" text="Parcial">
      <formula>NOT(ISERROR(SEARCH("Parcial",J28)))</formula>
    </cfRule>
    <cfRule type="containsText" dxfId="1224" priority="79" operator="containsText" text="No cumple">
      <formula>NOT(ISERROR(SEARCH("No cumple",J28)))</formula>
    </cfRule>
    <cfRule type="containsText" dxfId="1223" priority="80" operator="containsText" text="Cumple">
      <formula>NOT(ISERROR(SEARCH("Cumple",J28)))</formula>
    </cfRule>
  </conditionalFormatting>
  <conditionalFormatting sqref="J65:K66 J51:K57 O58:O64">
    <cfRule type="containsText" dxfId="1222" priority="48" operator="containsText" text="FINALIZADA">
      <formula>NOT(ISERROR(SEARCH("FINALIZADA",J51)))</formula>
    </cfRule>
    <cfRule type="containsText" dxfId="1221" priority="60" operator="containsText" text="EN PROCESO">
      <formula>NOT(ISERROR(SEARCH("EN PROCESO",J51)))</formula>
    </cfRule>
    <cfRule type="containsText" dxfId="1220" priority="121" operator="containsText" text="VENCIDAS CON AVANCE">
      <formula>NOT(ISERROR(SEARCH("VENCIDAS CON AVANCE",J51)))</formula>
    </cfRule>
    <cfRule type="expression" dxfId="1219" priority="122">
      <formula>J51="NO INICIADAS"</formula>
    </cfRule>
    <cfRule type="expression" dxfId="1218" priority="123">
      <formula>J51="VENCIDAS SIN AVANCE"</formula>
    </cfRule>
    <cfRule type="expression" dxfId="1217" priority="124">
      <formula>J51="EN PROCESO"</formula>
    </cfRule>
    <cfRule type="expression" dxfId="1216" priority="125">
      <formula>J51="FINALIZADAS"</formula>
    </cfRule>
    <cfRule type="containsText" dxfId="1215" priority="126" operator="containsText" text="Parcial">
      <formula>NOT(ISERROR(SEARCH("Parcial",J51)))</formula>
    </cfRule>
    <cfRule type="containsText" dxfId="1214" priority="127" operator="containsText" text="No cumple">
      <formula>NOT(ISERROR(SEARCH("No cumple",J51)))</formula>
    </cfRule>
    <cfRule type="containsText" dxfId="1213" priority="128" operator="containsText" text="Cumple">
      <formula>NOT(ISERROR(SEARCH("Cumple",J51)))</formula>
    </cfRule>
    <cfRule type="containsText" dxfId="1212" priority="145" operator="containsText" text="VENCIDAS CON AVANCE">
      <formula>NOT(ISERROR(SEARCH("VENCIDAS CON AVANCE",J51)))</formula>
    </cfRule>
    <cfRule type="expression" dxfId="1211" priority="146">
      <formula>J51="NO INICIADAS"</formula>
    </cfRule>
    <cfRule type="expression" dxfId="1210" priority="147">
      <formula>J51="VENCIDAS SIN AVANCE"</formula>
    </cfRule>
    <cfRule type="expression" dxfId="1209" priority="148">
      <formula>J51="EN PROCESO"</formula>
    </cfRule>
    <cfRule type="expression" dxfId="1208" priority="149">
      <formula>J51="FINALIZADAS"</formula>
    </cfRule>
    <cfRule type="containsText" dxfId="1207" priority="150" operator="containsText" text="Parcial">
      <formula>NOT(ISERROR(SEARCH("Parcial",J51)))</formula>
    </cfRule>
    <cfRule type="containsText" dxfId="1206" priority="151" operator="containsText" text="No cumple">
      <formula>NOT(ISERROR(SEARCH("No cumple",J51)))</formula>
    </cfRule>
    <cfRule type="containsText" dxfId="1205" priority="152" operator="containsText" text="FINALIZADA">
      <formula>NOT(ISERROR(SEARCH("FINALIZADA",J51)))</formula>
    </cfRule>
  </conditionalFormatting>
  <conditionalFormatting sqref="R64">
    <cfRule type="cellIs" dxfId="1204" priority="45" operator="between">
      <formula>0.8</formula>
      <formula>1</formula>
    </cfRule>
    <cfRule type="cellIs" dxfId="1203" priority="46" operator="between">
      <formula>0.6</formula>
      <formula>0.79</formula>
    </cfRule>
    <cfRule type="cellIs" dxfId="1202" priority="47" operator="between">
      <formula>0</formula>
      <formula>0.59</formula>
    </cfRule>
  </conditionalFormatting>
  <conditionalFormatting sqref="M17:P17 M18:M20 M26:P26 M23:M25 M31:O31 M27:M30 M35:P35 M32:M34 M37:N37 M36 M41:N41 M38:M40 M42:M45 M48:M50 N28 M46:N47 M21:O22">
    <cfRule type="containsText" dxfId="1201" priority="21" operator="containsText" text="FINALIZADA">
      <formula>NOT(ISERROR(SEARCH("FINALIZADA",M17)))</formula>
    </cfRule>
    <cfRule type="containsText" dxfId="1200" priority="22" operator="containsText" text="EN PROCESO">
      <formula>NOT(ISERROR(SEARCH("EN PROCESO",M17)))</formula>
    </cfRule>
    <cfRule type="containsText" dxfId="1199" priority="23" operator="containsText" text="VENCIDAS CON AVANCE">
      <formula>NOT(ISERROR(SEARCH("VENCIDAS CON AVANCE",M17)))</formula>
    </cfRule>
    <cfRule type="expression" dxfId="1198" priority="24">
      <formula>M17="NO INICIADAS"</formula>
    </cfRule>
    <cfRule type="expression" dxfId="1197" priority="25">
      <formula>M17="VENCIDAS SIN AVANCE"</formula>
    </cfRule>
    <cfRule type="expression" dxfId="1196" priority="26">
      <formula>M17="EN PROCESO"</formula>
    </cfRule>
    <cfRule type="expression" dxfId="1195" priority="27">
      <formula>M17="FINALIZADAS"</formula>
    </cfRule>
    <cfRule type="containsText" dxfId="1194" priority="28" operator="containsText" text="Parcial">
      <formula>NOT(ISERROR(SEARCH("Parcial",M17)))</formula>
    </cfRule>
    <cfRule type="containsText" dxfId="1193" priority="29" operator="containsText" text="No cumple">
      <formula>NOT(ISERROR(SEARCH("No cumple",M17)))</formula>
    </cfRule>
    <cfRule type="containsText" dxfId="1192" priority="30" operator="containsText" text="Cumple">
      <formula>NOT(ISERROR(SEARCH("Cumple",M17)))</formula>
    </cfRule>
    <cfRule type="containsText" dxfId="1191" priority="31" operator="containsText" text="VENCIDAS CON AVANCE">
      <formula>NOT(ISERROR(SEARCH("VENCIDAS CON AVANCE",M17)))</formula>
    </cfRule>
    <cfRule type="expression" dxfId="1190" priority="32">
      <formula>M17="NO INICIADAS"</formula>
    </cfRule>
    <cfRule type="expression" dxfId="1189" priority="33">
      <formula>M17="VENCIDAS SIN AVANCE"</formula>
    </cfRule>
    <cfRule type="expression" dxfId="1188" priority="34">
      <formula>M17="EN PROCESO"</formula>
    </cfRule>
    <cfRule type="expression" dxfId="1187" priority="35">
      <formula>M17="FINALIZADAS"</formula>
    </cfRule>
    <cfRule type="containsText" dxfId="1186" priority="36" operator="containsText" text="Parcial">
      <formula>NOT(ISERROR(SEARCH("Parcial",M17)))</formula>
    </cfRule>
    <cfRule type="containsText" dxfId="1185" priority="37" operator="containsText" text="No cumple">
      <formula>NOT(ISERROR(SEARCH("No cumple",M17)))</formula>
    </cfRule>
    <cfRule type="containsText" dxfId="1184" priority="38" operator="containsText" text="FINALIZADA">
      <formula>NOT(ISERROR(SEARCH("FINALIZADA",M17)))</formula>
    </cfRule>
  </conditionalFormatting>
  <conditionalFormatting sqref="M17:P17 M18:M20 M26:P26 M23:M25 M31:O31 M27:M30 M35:P35 M32:M34 M37:N37 M36 M41:N41 M38:M40 M42:M45 M48:M50 N28 M46:N47 M21:O22">
    <cfRule type="containsText" dxfId="1183" priority="20" operator="containsText" text="EN  PROCESO">
      <formula>NOT(ISERROR(SEARCH("EN  PROCESO",M17)))</formula>
    </cfRule>
  </conditionalFormatting>
  <conditionalFormatting sqref="N29">
    <cfRule type="containsText" dxfId="1182" priority="2" operator="containsText" text="FINALIZADA">
      <formula>NOT(ISERROR(SEARCH("FINALIZADA",N29)))</formula>
    </cfRule>
    <cfRule type="containsText" dxfId="1181" priority="3" operator="containsText" text="EN PROCESO">
      <formula>NOT(ISERROR(SEARCH("EN PROCESO",N29)))</formula>
    </cfRule>
    <cfRule type="containsText" dxfId="1180" priority="4" operator="containsText" text="VENCIDAS CON AVANCE">
      <formula>NOT(ISERROR(SEARCH("VENCIDAS CON AVANCE",N29)))</formula>
    </cfRule>
    <cfRule type="expression" dxfId="1179" priority="5">
      <formula>N29="NO INICIADAS"</formula>
    </cfRule>
    <cfRule type="expression" dxfId="1178" priority="6">
      <formula>N29="VENCIDAS SIN AVANCE"</formula>
    </cfRule>
    <cfRule type="expression" dxfId="1177" priority="7">
      <formula>N29="EN PROCESO"</formula>
    </cfRule>
    <cfRule type="expression" dxfId="1176" priority="8">
      <formula>N29="FINALIZADAS"</formula>
    </cfRule>
    <cfRule type="containsText" dxfId="1175" priority="9" operator="containsText" text="Parcial">
      <formula>NOT(ISERROR(SEARCH("Parcial",N29)))</formula>
    </cfRule>
    <cfRule type="containsText" dxfId="1174" priority="10" operator="containsText" text="No cumple">
      <formula>NOT(ISERROR(SEARCH("No cumple",N29)))</formula>
    </cfRule>
    <cfRule type="containsText" dxfId="1173" priority="11" operator="containsText" text="Cumple">
      <formula>NOT(ISERROR(SEARCH("Cumple",N29)))</formula>
    </cfRule>
    <cfRule type="containsText" dxfId="1172" priority="12" operator="containsText" text="VENCIDAS CON AVANCE">
      <formula>NOT(ISERROR(SEARCH("VENCIDAS CON AVANCE",N29)))</formula>
    </cfRule>
    <cfRule type="expression" dxfId="1171" priority="13">
      <formula>N29="NO INICIADAS"</formula>
    </cfRule>
    <cfRule type="expression" dxfId="1170" priority="14">
      <formula>N29="VENCIDAS SIN AVANCE"</formula>
    </cfRule>
    <cfRule type="expression" dxfId="1169" priority="15">
      <formula>N29="EN PROCESO"</formula>
    </cfRule>
    <cfRule type="expression" dxfId="1168" priority="16">
      <formula>N29="FINALIZADAS"</formula>
    </cfRule>
    <cfRule type="containsText" dxfId="1167" priority="17" operator="containsText" text="Parcial">
      <formula>NOT(ISERROR(SEARCH("Parcial",N29)))</formula>
    </cfRule>
    <cfRule type="containsText" dxfId="1166" priority="18" operator="containsText" text="No cumple">
      <formula>NOT(ISERROR(SEARCH("No cumple",N29)))</formula>
    </cfRule>
    <cfRule type="containsText" dxfId="1165" priority="19" operator="containsText" text="FINALIZADA">
      <formula>NOT(ISERROR(SEARCH("FINALIZADA",N29)))</formula>
    </cfRule>
  </conditionalFormatting>
  <conditionalFormatting sqref="N29">
    <cfRule type="containsText" dxfId="1164" priority="1" operator="containsText" text="EN  PROCESO">
      <formula>NOT(ISERROR(SEARCH("EN  PROCESO",N29)))</formula>
    </cfRule>
  </conditionalFormatting>
  <dataValidations count="1">
    <dataValidation type="list" allowBlank="1" showInputMessage="1" showErrorMessage="1" sqref="N28 N41 N37 M17:M50 N31:O31 N26:P26 N46:N47 N17:P17 N35:P35 N21:O22" xr:uid="{00000000-0002-0000-0400-000000000000}">
      <formula1>$B$70:$B$74</formula1>
    </dataValidation>
  </dataValidations>
  <hyperlinks>
    <hyperlink ref="C1" location="'Tabla de Contenido '!A1" display="INICIO" xr:uid="{00000000-0004-0000-0400-000000000000}"/>
    <hyperlink ref="D8" r:id="rId1" xr:uid="{00000000-0004-0000-0400-000001000000}"/>
    <hyperlink ref="H10" r:id="rId2" xr:uid="{00000000-0004-0000-0400-000002000000}"/>
  </hyperlinks>
  <pageMargins left="0.70866141732283472" right="0.70866141732283472" top="0.74803149606299213" bottom="0.74803149606299213" header="0.31496062992125984" footer="0.31496062992125984"/>
  <pageSetup paperSize="5" scale="70" orientation="landscape" r:id="rId3"/>
  <rowBreaks count="1" manualBreakCount="1">
    <brk id="17" max="10"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XEY139"/>
  <sheetViews>
    <sheetView showGridLines="0" topLeftCell="A10" zoomScale="80" zoomScaleNormal="80" workbookViewId="0">
      <selection activeCell="D7" sqref="B7:J14"/>
    </sheetView>
  </sheetViews>
  <sheetFormatPr baseColWidth="10" defaultRowHeight="15"/>
  <cols>
    <col min="1" max="1" width="3.42578125" style="379" customWidth="1"/>
    <col min="2" max="2" width="17.140625" style="379" customWidth="1"/>
    <col min="3" max="3" width="14.28515625" style="379" customWidth="1"/>
    <col min="4" max="4" width="21.85546875" style="379" customWidth="1"/>
    <col min="5" max="6" width="51.28515625" style="379" customWidth="1"/>
    <col min="7" max="7" width="21.7109375" style="109" customWidth="1"/>
    <col min="8" max="8" width="16.7109375" style="379" customWidth="1"/>
    <col min="9" max="9" width="38" style="97" customWidth="1"/>
    <col min="10" max="10" width="30" style="67" customWidth="1"/>
    <col min="11" max="11" width="11.42578125" style="379" hidden="1" customWidth="1"/>
    <col min="12" max="12" width="20.85546875" style="380" customWidth="1"/>
    <col min="13" max="14" width="11.42578125" style="21"/>
    <col min="15" max="16384" width="11.42578125" style="379"/>
  </cols>
  <sheetData>
    <row r="1" spans="2:16379" ht="18.75" thickBot="1">
      <c r="B1" s="38" t="s">
        <v>137</v>
      </c>
      <c r="C1" s="600"/>
      <c r="D1" s="600"/>
      <c r="E1" s="600"/>
      <c r="F1" s="600"/>
      <c r="G1" s="600"/>
      <c r="H1" s="600"/>
      <c r="I1" s="695"/>
      <c r="J1" s="59"/>
      <c r="K1" s="49"/>
    </row>
    <row r="2" spans="2:16379" ht="18">
      <c r="B2" s="1"/>
      <c r="C2" s="602" t="s">
        <v>0</v>
      </c>
      <c r="D2" s="602"/>
      <c r="E2" s="602"/>
      <c r="F2" s="602"/>
      <c r="G2" s="602"/>
      <c r="H2" s="602"/>
      <c r="I2" s="696"/>
      <c r="J2" s="60"/>
      <c r="K2" s="23" t="s">
        <v>135</v>
      </c>
    </row>
    <row r="3" spans="2:16379" ht="8.25" customHeight="1">
      <c r="B3" s="1"/>
      <c r="C3" s="602"/>
      <c r="D3" s="602"/>
      <c r="E3" s="602"/>
      <c r="F3" s="602"/>
      <c r="G3" s="602"/>
      <c r="H3" s="602"/>
      <c r="I3" s="696"/>
      <c r="J3" s="60"/>
      <c r="K3" s="24" t="s">
        <v>16</v>
      </c>
    </row>
    <row r="4" spans="2:16379" ht="18">
      <c r="B4" s="1"/>
      <c r="C4" s="602" t="s">
        <v>11</v>
      </c>
      <c r="D4" s="602"/>
      <c r="E4" s="602"/>
      <c r="F4" s="602"/>
      <c r="G4" s="602"/>
      <c r="H4" s="602"/>
      <c r="I4" s="696"/>
      <c r="J4" s="60"/>
      <c r="K4" s="25" t="s">
        <v>18</v>
      </c>
    </row>
    <row r="5" spans="2:16379" ht="18.75" thickBot="1">
      <c r="B5" s="1"/>
      <c r="C5" s="602" t="s">
        <v>469</v>
      </c>
      <c r="D5" s="602"/>
      <c r="E5" s="602"/>
      <c r="F5" s="602"/>
      <c r="G5" s="602"/>
      <c r="H5" s="602"/>
      <c r="I5" s="696"/>
      <c r="J5" s="61"/>
      <c r="K5" s="26" t="s">
        <v>17</v>
      </c>
    </row>
    <row r="6" spans="2:16379" ht="2.25" customHeight="1" thickBot="1">
      <c r="B6" s="697"/>
      <c r="C6" s="698"/>
      <c r="D6" s="698"/>
      <c r="E6" s="698"/>
      <c r="F6" s="698"/>
      <c r="G6" s="698"/>
      <c r="H6" s="698"/>
      <c r="I6" s="699"/>
      <c r="J6" s="62"/>
    </row>
    <row r="7" spans="2:16379" s="132" customFormat="1" ht="31.5" customHeight="1">
      <c r="B7" s="708" t="s">
        <v>20</v>
      </c>
      <c r="C7" s="709"/>
      <c r="D7" s="710" t="s">
        <v>706</v>
      </c>
      <c r="E7" s="710"/>
      <c r="F7" s="710"/>
      <c r="G7" s="711"/>
      <c r="H7" s="700" t="s">
        <v>121</v>
      </c>
      <c r="I7" s="701"/>
      <c r="J7" s="539" t="s">
        <v>707</v>
      </c>
      <c r="K7" s="131"/>
      <c r="L7" s="380"/>
      <c r="M7" s="159"/>
      <c r="N7" s="159"/>
    </row>
    <row r="8" spans="2:16379" s="132" customFormat="1" ht="33" customHeight="1" thickBot="1">
      <c r="B8" s="677" t="s">
        <v>4</v>
      </c>
      <c r="C8" s="678"/>
      <c r="D8" s="702" t="s">
        <v>226</v>
      </c>
      <c r="E8" s="702"/>
      <c r="F8" s="702"/>
      <c r="G8" s="702"/>
      <c r="H8" s="703" t="s">
        <v>21</v>
      </c>
      <c r="I8" s="704"/>
      <c r="J8" s="64">
        <v>44818</v>
      </c>
      <c r="K8" s="133"/>
      <c r="L8" s="380"/>
      <c r="M8" s="159"/>
      <c r="N8" s="159"/>
    </row>
    <row r="9" spans="2:16379" s="132" customFormat="1" ht="3.75" customHeight="1" thickBot="1">
      <c r="B9" s="3"/>
      <c r="C9" s="370"/>
      <c r="D9" s="370"/>
      <c r="E9" s="370"/>
      <c r="F9" s="370"/>
      <c r="G9" s="370"/>
      <c r="H9" s="4"/>
      <c r="I9" s="92"/>
      <c r="J9" s="134"/>
      <c r="K9" s="133"/>
      <c r="L9" s="380"/>
      <c r="M9" s="159"/>
      <c r="N9" s="159"/>
    </row>
    <row r="10" spans="2:16379" s="132" customFormat="1" ht="30.75" thickBot="1">
      <c r="B10" s="712" t="s">
        <v>91</v>
      </c>
      <c r="C10" s="713"/>
      <c r="D10" s="713"/>
      <c r="E10" s="862">
        <v>44592</v>
      </c>
      <c r="F10" s="863"/>
      <c r="G10" s="2" t="s">
        <v>22</v>
      </c>
      <c r="H10" s="705" t="s">
        <v>470</v>
      </c>
      <c r="I10" s="706"/>
      <c r="J10" s="707"/>
      <c r="K10" s="133"/>
      <c r="L10" s="380"/>
      <c r="M10" s="159"/>
      <c r="N10" s="159"/>
    </row>
    <row r="11" spans="2:16379" s="132" customFormat="1" ht="4.5" customHeight="1" thickBot="1">
      <c r="B11" s="135"/>
      <c r="C11" s="4"/>
      <c r="D11" s="4"/>
      <c r="E11" s="5"/>
      <c r="F11" s="5"/>
      <c r="G11" s="136"/>
      <c r="H11" s="137"/>
      <c r="I11" s="93"/>
      <c r="J11" s="134"/>
      <c r="K11" s="133"/>
      <c r="L11" s="380"/>
      <c r="M11" s="159"/>
      <c r="N11" s="159"/>
    </row>
    <row r="12" spans="2:16379" s="132" customFormat="1" ht="18.75" customHeight="1">
      <c r="B12" s="708" t="s">
        <v>24</v>
      </c>
      <c r="C12" s="709"/>
      <c r="D12" s="721"/>
      <c r="E12" s="714">
        <v>44774</v>
      </c>
      <c r="F12" s="714"/>
      <c r="G12" s="714"/>
      <c r="H12" s="714"/>
      <c r="I12" s="715"/>
      <c r="J12" s="716"/>
      <c r="K12" s="133"/>
      <c r="L12" s="380"/>
      <c r="M12" s="159"/>
      <c r="N12" s="159"/>
    </row>
    <row r="13" spans="2:16379" s="132" customFormat="1">
      <c r="B13" s="722" t="s">
        <v>23</v>
      </c>
      <c r="C13" s="723"/>
      <c r="D13" s="724"/>
      <c r="E13" s="861" t="s">
        <v>705</v>
      </c>
      <c r="F13" s="861"/>
      <c r="G13" s="726"/>
      <c r="H13" s="726"/>
      <c r="I13" s="727"/>
      <c r="J13" s="728"/>
      <c r="K13" s="133"/>
      <c r="L13" s="380"/>
      <c r="M13" s="159"/>
      <c r="N13" s="159"/>
    </row>
    <row r="14" spans="2:16379" s="132" customFormat="1" ht="20.25" customHeight="1" thickBot="1">
      <c r="B14" s="677" t="s">
        <v>5</v>
      </c>
      <c r="C14" s="678"/>
      <c r="D14" s="679"/>
      <c r="E14" s="692" t="s">
        <v>704</v>
      </c>
      <c r="F14" s="692"/>
      <c r="G14" s="692"/>
      <c r="H14" s="692"/>
      <c r="I14" s="693"/>
      <c r="J14" s="694"/>
      <c r="K14" s="131"/>
      <c r="L14" s="38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c r="SF14" s="131"/>
      <c r="SG14" s="131"/>
      <c r="SH14" s="131"/>
      <c r="SI14" s="131"/>
      <c r="SJ14" s="131"/>
      <c r="SK14" s="131"/>
      <c r="SL14" s="131"/>
      <c r="SM14" s="131"/>
      <c r="SN14" s="131"/>
      <c r="SO14" s="131"/>
      <c r="SP14" s="131"/>
      <c r="SQ14" s="131"/>
      <c r="SR14" s="131"/>
      <c r="SS14" s="131"/>
      <c r="ST14" s="131"/>
      <c r="SU14" s="131"/>
      <c r="SV14" s="131"/>
      <c r="SW14" s="131"/>
      <c r="SX14" s="131"/>
      <c r="SY14" s="131"/>
      <c r="SZ14" s="131"/>
      <c r="TA14" s="131"/>
      <c r="TB14" s="131"/>
      <c r="TC14" s="131"/>
      <c r="TD14" s="131"/>
      <c r="TE14" s="131"/>
      <c r="TF14" s="131"/>
      <c r="TG14" s="131"/>
      <c r="TH14" s="131"/>
      <c r="TI14" s="131"/>
      <c r="TJ14" s="131"/>
      <c r="TK14" s="131"/>
      <c r="TL14" s="131"/>
      <c r="TM14" s="131"/>
      <c r="TN14" s="131"/>
      <c r="TO14" s="131"/>
      <c r="TP14" s="131"/>
      <c r="TQ14" s="131"/>
      <c r="TR14" s="131"/>
      <c r="TS14" s="131"/>
      <c r="TT14" s="131"/>
      <c r="TU14" s="131"/>
      <c r="TV14" s="131"/>
      <c r="TW14" s="131"/>
      <c r="TX14" s="131"/>
      <c r="TY14" s="131"/>
      <c r="TZ14" s="131"/>
      <c r="UA14" s="131"/>
      <c r="UB14" s="131"/>
      <c r="UC14" s="131"/>
      <c r="UD14" s="131"/>
      <c r="UE14" s="131"/>
      <c r="UF14" s="131"/>
      <c r="UG14" s="131"/>
      <c r="UH14" s="131"/>
      <c r="UI14" s="131"/>
      <c r="UJ14" s="131"/>
      <c r="UK14" s="131"/>
      <c r="UL14" s="131"/>
      <c r="UM14" s="131"/>
      <c r="UN14" s="131"/>
      <c r="UO14" s="131"/>
      <c r="UP14" s="131"/>
      <c r="UQ14" s="131"/>
      <c r="UR14" s="131"/>
      <c r="US14" s="131"/>
      <c r="UT14" s="131"/>
      <c r="UU14" s="131"/>
      <c r="UV14" s="131"/>
      <c r="UW14" s="131"/>
      <c r="UX14" s="131"/>
      <c r="UY14" s="131"/>
      <c r="UZ14" s="131"/>
      <c r="VA14" s="131"/>
      <c r="VB14" s="131"/>
      <c r="VC14" s="131"/>
      <c r="VD14" s="131"/>
      <c r="VE14" s="131"/>
      <c r="VF14" s="131"/>
      <c r="VG14" s="131"/>
      <c r="VH14" s="131"/>
      <c r="VI14" s="131"/>
      <c r="VJ14" s="131"/>
      <c r="VK14" s="131"/>
      <c r="VL14" s="131"/>
      <c r="VM14" s="131"/>
      <c r="VN14" s="131"/>
      <c r="VO14" s="131"/>
      <c r="VP14" s="131"/>
      <c r="VQ14" s="131"/>
      <c r="VR14" s="131"/>
      <c r="VS14" s="131"/>
      <c r="VT14" s="131"/>
      <c r="VU14" s="131"/>
      <c r="VV14" s="131"/>
      <c r="VW14" s="131"/>
      <c r="VX14" s="131"/>
      <c r="VY14" s="131"/>
      <c r="VZ14" s="131"/>
      <c r="WA14" s="131"/>
      <c r="WB14" s="131"/>
      <c r="WC14" s="131"/>
      <c r="WD14" s="131"/>
      <c r="WE14" s="131"/>
      <c r="WF14" s="131"/>
      <c r="WG14" s="131"/>
      <c r="WH14" s="131"/>
      <c r="WI14" s="131"/>
      <c r="WJ14" s="131"/>
      <c r="WK14" s="131"/>
      <c r="WL14" s="131"/>
      <c r="WM14" s="131"/>
      <c r="WN14" s="131"/>
      <c r="WO14" s="131"/>
      <c r="WP14" s="131"/>
      <c r="WQ14" s="131"/>
      <c r="WR14" s="131"/>
      <c r="WS14" s="131"/>
      <c r="WT14" s="131"/>
      <c r="WU14" s="131"/>
      <c r="WV14" s="131"/>
      <c r="WW14" s="131"/>
      <c r="WX14" s="131"/>
      <c r="WY14" s="131"/>
      <c r="WZ14" s="131"/>
      <c r="XA14" s="131"/>
      <c r="XB14" s="131"/>
      <c r="XC14" s="131"/>
      <c r="XD14" s="131"/>
      <c r="XE14" s="131"/>
      <c r="XF14" s="131"/>
      <c r="XG14" s="131"/>
      <c r="XH14" s="131"/>
      <c r="XI14" s="131"/>
      <c r="XJ14" s="131"/>
      <c r="XK14" s="131"/>
      <c r="XL14" s="131"/>
      <c r="XM14" s="131"/>
      <c r="XN14" s="131"/>
      <c r="XO14" s="131"/>
      <c r="XP14" s="131"/>
      <c r="XQ14" s="131"/>
      <c r="XR14" s="131"/>
      <c r="XS14" s="131"/>
      <c r="XT14" s="131"/>
      <c r="XU14" s="131"/>
      <c r="XV14" s="131"/>
      <c r="XW14" s="131"/>
      <c r="XX14" s="131"/>
      <c r="XY14" s="131"/>
      <c r="XZ14" s="131"/>
      <c r="YA14" s="131"/>
      <c r="YB14" s="131"/>
      <c r="YC14" s="131"/>
      <c r="YD14" s="131"/>
      <c r="YE14" s="131"/>
      <c r="YF14" s="131"/>
      <c r="YG14" s="131"/>
      <c r="YH14" s="131"/>
      <c r="YI14" s="131"/>
      <c r="YJ14" s="131"/>
      <c r="YK14" s="131"/>
      <c r="YL14" s="131"/>
      <c r="YM14" s="131"/>
      <c r="YN14" s="131"/>
      <c r="YO14" s="131"/>
      <c r="YP14" s="131"/>
      <c r="YQ14" s="131"/>
      <c r="YR14" s="131"/>
      <c r="YS14" s="131"/>
      <c r="YT14" s="131"/>
      <c r="YU14" s="131"/>
      <c r="YV14" s="131"/>
      <c r="YW14" s="131"/>
      <c r="YX14" s="131"/>
      <c r="YY14" s="131"/>
      <c r="YZ14" s="131"/>
      <c r="ZA14" s="131"/>
      <c r="ZB14" s="131"/>
      <c r="ZC14" s="131"/>
      <c r="ZD14" s="131"/>
      <c r="ZE14" s="131"/>
      <c r="ZF14" s="131"/>
      <c r="ZG14" s="131"/>
      <c r="ZH14" s="131"/>
      <c r="ZI14" s="131"/>
      <c r="ZJ14" s="131"/>
      <c r="ZK14" s="131"/>
      <c r="ZL14" s="131"/>
      <c r="ZM14" s="131"/>
      <c r="ZN14" s="131"/>
      <c r="ZO14" s="131"/>
      <c r="ZP14" s="131"/>
      <c r="ZQ14" s="131"/>
      <c r="ZR14" s="131"/>
      <c r="ZS14" s="131"/>
      <c r="ZT14" s="131"/>
      <c r="ZU14" s="131"/>
      <c r="ZV14" s="131"/>
      <c r="ZW14" s="131"/>
      <c r="ZX14" s="131"/>
      <c r="ZY14" s="131"/>
      <c r="ZZ14" s="131"/>
      <c r="AAA14" s="131"/>
      <c r="AAB14" s="131"/>
      <c r="AAC14" s="131"/>
      <c r="AAD14" s="131"/>
      <c r="AAE14" s="131"/>
      <c r="AAF14" s="131"/>
      <c r="AAG14" s="131"/>
      <c r="AAH14" s="131"/>
      <c r="AAI14" s="131"/>
      <c r="AAJ14" s="131"/>
      <c r="AAK14" s="131"/>
      <c r="AAL14" s="131"/>
      <c r="AAM14" s="131"/>
      <c r="AAN14" s="131"/>
      <c r="AAO14" s="131"/>
      <c r="AAP14" s="131"/>
      <c r="AAQ14" s="131"/>
      <c r="AAR14" s="131"/>
      <c r="AAS14" s="131"/>
      <c r="AAT14" s="131"/>
      <c r="AAU14" s="131"/>
      <c r="AAV14" s="131"/>
      <c r="AAW14" s="131"/>
      <c r="AAX14" s="131"/>
      <c r="AAY14" s="131"/>
      <c r="AAZ14" s="131"/>
      <c r="ABA14" s="131"/>
      <c r="ABB14" s="131"/>
      <c r="ABC14" s="131"/>
      <c r="ABD14" s="131"/>
      <c r="ABE14" s="131"/>
      <c r="ABF14" s="131"/>
      <c r="ABG14" s="131"/>
      <c r="ABH14" s="131"/>
      <c r="ABI14" s="131"/>
      <c r="ABJ14" s="131"/>
      <c r="ABK14" s="131"/>
      <c r="ABL14" s="131"/>
      <c r="ABM14" s="131"/>
      <c r="ABN14" s="131"/>
      <c r="ABO14" s="131"/>
      <c r="ABP14" s="131"/>
      <c r="ABQ14" s="131"/>
      <c r="ABR14" s="131"/>
      <c r="ABS14" s="131"/>
      <c r="ABT14" s="131"/>
      <c r="ABU14" s="131"/>
      <c r="ABV14" s="131"/>
      <c r="ABW14" s="131"/>
      <c r="ABX14" s="131"/>
      <c r="ABY14" s="131"/>
      <c r="ABZ14" s="131"/>
      <c r="ACA14" s="131"/>
      <c r="ACB14" s="131"/>
      <c r="ACC14" s="131"/>
      <c r="ACD14" s="131"/>
      <c r="ACE14" s="131"/>
      <c r="ACF14" s="131"/>
      <c r="ACG14" s="131"/>
      <c r="ACH14" s="131"/>
      <c r="ACI14" s="131"/>
      <c r="ACJ14" s="131"/>
      <c r="ACK14" s="131"/>
      <c r="ACL14" s="131"/>
      <c r="ACM14" s="131"/>
      <c r="ACN14" s="131"/>
      <c r="ACO14" s="131"/>
      <c r="ACP14" s="131"/>
      <c r="ACQ14" s="131"/>
      <c r="ACR14" s="131"/>
      <c r="ACS14" s="131"/>
      <c r="ACT14" s="131"/>
      <c r="ACU14" s="131"/>
      <c r="ACV14" s="131"/>
      <c r="ACW14" s="131"/>
      <c r="ACX14" s="131"/>
      <c r="ACY14" s="131"/>
      <c r="ACZ14" s="131"/>
      <c r="ADA14" s="131"/>
      <c r="ADB14" s="131"/>
      <c r="ADC14" s="131"/>
      <c r="ADD14" s="131"/>
      <c r="ADE14" s="131"/>
      <c r="ADF14" s="131"/>
      <c r="ADG14" s="131"/>
      <c r="ADH14" s="131"/>
      <c r="ADI14" s="131"/>
      <c r="ADJ14" s="131"/>
      <c r="ADK14" s="131"/>
      <c r="ADL14" s="131"/>
      <c r="ADM14" s="131"/>
      <c r="ADN14" s="131"/>
      <c r="ADO14" s="131"/>
      <c r="ADP14" s="131"/>
      <c r="ADQ14" s="131"/>
      <c r="ADR14" s="131"/>
      <c r="ADS14" s="131"/>
      <c r="ADT14" s="131"/>
      <c r="ADU14" s="131"/>
      <c r="ADV14" s="131"/>
      <c r="ADW14" s="131"/>
      <c r="ADX14" s="131"/>
      <c r="ADY14" s="131"/>
      <c r="ADZ14" s="131"/>
      <c r="AEA14" s="131"/>
      <c r="AEB14" s="131"/>
      <c r="AEC14" s="131"/>
      <c r="AED14" s="131"/>
      <c r="AEE14" s="131"/>
      <c r="AEF14" s="131"/>
      <c r="AEG14" s="131"/>
      <c r="AEH14" s="131"/>
      <c r="AEI14" s="131"/>
      <c r="AEJ14" s="131"/>
      <c r="AEK14" s="131"/>
      <c r="AEL14" s="131"/>
      <c r="AEM14" s="131"/>
      <c r="AEN14" s="131"/>
      <c r="AEO14" s="131"/>
      <c r="AEP14" s="131"/>
      <c r="AEQ14" s="131"/>
      <c r="AER14" s="131"/>
      <c r="AES14" s="131"/>
      <c r="AET14" s="131"/>
      <c r="AEU14" s="131"/>
      <c r="AEV14" s="131"/>
      <c r="AEW14" s="131"/>
      <c r="AEX14" s="131"/>
      <c r="AEY14" s="131"/>
      <c r="AEZ14" s="131"/>
      <c r="AFA14" s="131"/>
      <c r="AFB14" s="131"/>
      <c r="AFC14" s="131"/>
      <c r="AFD14" s="131"/>
      <c r="AFE14" s="131"/>
      <c r="AFF14" s="131"/>
      <c r="AFG14" s="131"/>
      <c r="AFH14" s="131"/>
      <c r="AFI14" s="131"/>
      <c r="AFJ14" s="131"/>
      <c r="AFK14" s="131"/>
      <c r="AFL14" s="131"/>
      <c r="AFM14" s="131"/>
      <c r="AFN14" s="131"/>
      <c r="AFO14" s="131"/>
      <c r="AFP14" s="131"/>
      <c r="AFQ14" s="131"/>
      <c r="AFR14" s="131"/>
      <c r="AFS14" s="131"/>
      <c r="AFT14" s="131"/>
      <c r="AFU14" s="131"/>
      <c r="AFV14" s="131"/>
      <c r="AFW14" s="131"/>
      <c r="AFX14" s="131"/>
      <c r="AFY14" s="131"/>
      <c r="AFZ14" s="131"/>
      <c r="AGA14" s="131"/>
      <c r="AGB14" s="131"/>
      <c r="AGC14" s="131"/>
      <c r="AGD14" s="131"/>
      <c r="AGE14" s="131"/>
      <c r="AGF14" s="131"/>
      <c r="AGG14" s="131"/>
      <c r="AGH14" s="131"/>
      <c r="AGI14" s="131"/>
      <c r="AGJ14" s="131"/>
      <c r="AGK14" s="131"/>
      <c r="AGL14" s="131"/>
      <c r="AGM14" s="131"/>
      <c r="AGN14" s="131"/>
      <c r="AGO14" s="131"/>
      <c r="AGP14" s="131"/>
      <c r="AGQ14" s="131"/>
      <c r="AGR14" s="131"/>
      <c r="AGS14" s="131"/>
      <c r="AGT14" s="131"/>
      <c r="AGU14" s="131"/>
      <c r="AGV14" s="131"/>
      <c r="AGW14" s="131"/>
      <c r="AGX14" s="131"/>
      <c r="AGY14" s="131"/>
      <c r="AGZ14" s="131"/>
      <c r="AHA14" s="131"/>
      <c r="AHB14" s="131"/>
      <c r="AHC14" s="131"/>
      <c r="AHD14" s="131"/>
      <c r="AHE14" s="131"/>
      <c r="AHF14" s="131"/>
      <c r="AHG14" s="131"/>
      <c r="AHH14" s="131"/>
      <c r="AHI14" s="131"/>
      <c r="AHJ14" s="131"/>
      <c r="AHK14" s="131"/>
      <c r="AHL14" s="131"/>
      <c r="AHM14" s="131"/>
      <c r="AHN14" s="131"/>
      <c r="AHO14" s="131"/>
      <c r="AHP14" s="131"/>
      <c r="AHQ14" s="131"/>
      <c r="AHR14" s="131"/>
      <c r="AHS14" s="131"/>
      <c r="AHT14" s="131"/>
      <c r="AHU14" s="131"/>
      <c r="AHV14" s="131"/>
      <c r="AHW14" s="131"/>
      <c r="AHX14" s="131"/>
      <c r="AHY14" s="131"/>
      <c r="AHZ14" s="131"/>
      <c r="AIA14" s="131"/>
      <c r="AIB14" s="131"/>
      <c r="AIC14" s="131"/>
      <c r="AID14" s="131"/>
      <c r="AIE14" s="131"/>
      <c r="AIF14" s="131"/>
      <c r="AIG14" s="131"/>
      <c r="AIH14" s="131"/>
      <c r="AII14" s="131"/>
      <c r="AIJ14" s="131"/>
      <c r="AIK14" s="131"/>
      <c r="AIL14" s="131"/>
      <c r="AIM14" s="131"/>
      <c r="AIN14" s="131"/>
      <c r="AIO14" s="131"/>
      <c r="AIP14" s="131"/>
      <c r="AIQ14" s="131"/>
      <c r="AIR14" s="131"/>
      <c r="AIS14" s="131"/>
      <c r="AIT14" s="131"/>
      <c r="AIU14" s="131"/>
      <c r="AIV14" s="131"/>
      <c r="AIW14" s="131"/>
      <c r="AIX14" s="131"/>
      <c r="AIY14" s="131"/>
      <c r="AIZ14" s="131"/>
      <c r="AJA14" s="131"/>
      <c r="AJB14" s="131"/>
      <c r="AJC14" s="131"/>
      <c r="AJD14" s="131"/>
      <c r="AJE14" s="131"/>
      <c r="AJF14" s="131"/>
      <c r="AJG14" s="131"/>
      <c r="AJH14" s="131"/>
      <c r="AJI14" s="131"/>
      <c r="AJJ14" s="131"/>
      <c r="AJK14" s="131"/>
      <c r="AJL14" s="131"/>
      <c r="AJM14" s="131"/>
      <c r="AJN14" s="131"/>
      <c r="AJO14" s="131"/>
      <c r="AJP14" s="131"/>
      <c r="AJQ14" s="131"/>
      <c r="AJR14" s="131"/>
      <c r="AJS14" s="131"/>
      <c r="AJT14" s="131"/>
      <c r="AJU14" s="131"/>
      <c r="AJV14" s="131"/>
      <c r="AJW14" s="131"/>
      <c r="AJX14" s="131"/>
      <c r="AJY14" s="131"/>
      <c r="AJZ14" s="131"/>
      <c r="AKA14" s="131"/>
      <c r="AKB14" s="131"/>
      <c r="AKC14" s="131"/>
      <c r="AKD14" s="131"/>
      <c r="AKE14" s="131"/>
      <c r="AKF14" s="131"/>
      <c r="AKG14" s="131"/>
      <c r="AKH14" s="131"/>
      <c r="AKI14" s="131"/>
      <c r="AKJ14" s="131"/>
      <c r="AKK14" s="131"/>
      <c r="AKL14" s="131"/>
      <c r="AKM14" s="131"/>
      <c r="AKN14" s="131"/>
      <c r="AKO14" s="131"/>
      <c r="AKP14" s="131"/>
      <c r="AKQ14" s="131"/>
      <c r="AKR14" s="131"/>
      <c r="AKS14" s="131"/>
      <c r="AKT14" s="131"/>
      <c r="AKU14" s="131"/>
      <c r="AKV14" s="131"/>
      <c r="AKW14" s="131"/>
      <c r="AKX14" s="131"/>
      <c r="AKY14" s="131"/>
      <c r="AKZ14" s="131"/>
      <c r="ALA14" s="131"/>
      <c r="ALB14" s="131"/>
      <c r="ALC14" s="131"/>
      <c r="ALD14" s="131"/>
      <c r="ALE14" s="131"/>
      <c r="ALF14" s="131"/>
      <c r="ALG14" s="131"/>
      <c r="ALH14" s="131"/>
      <c r="ALI14" s="131"/>
      <c r="ALJ14" s="131"/>
      <c r="ALK14" s="131"/>
      <c r="ALL14" s="131"/>
      <c r="ALM14" s="131"/>
      <c r="ALN14" s="131"/>
      <c r="ALO14" s="131"/>
      <c r="ALP14" s="131"/>
      <c r="ALQ14" s="131"/>
      <c r="ALR14" s="131"/>
      <c r="ALS14" s="131"/>
      <c r="ALT14" s="131"/>
      <c r="ALU14" s="131"/>
      <c r="ALV14" s="131"/>
      <c r="ALW14" s="131"/>
      <c r="ALX14" s="131"/>
      <c r="ALY14" s="131"/>
      <c r="ALZ14" s="131"/>
      <c r="AMA14" s="131"/>
      <c r="AMB14" s="131"/>
      <c r="AMC14" s="131"/>
      <c r="AMD14" s="131"/>
      <c r="AME14" s="131"/>
      <c r="AMF14" s="131"/>
      <c r="AMG14" s="131"/>
      <c r="AMH14" s="131"/>
      <c r="AMI14" s="131"/>
      <c r="AMJ14" s="131"/>
      <c r="AMK14" s="131"/>
      <c r="AML14" s="131"/>
      <c r="AMM14" s="131"/>
      <c r="AMN14" s="131"/>
      <c r="AMO14" s="131"/>
      <c r="AMP14" s="131"/>
      <c r="AMQ14" s="131"/>
      <c r="AMR14" s="131"/>
      <c r="AMS14" s="131"/>
      <c r="AMT14" s="131"/>
      <c r="AMU14" s="131"/>
      <c r="AMV14" s="131"/>
      <c r="AMW14" s="131"/>
      <c r="AMX14" s="131"/>
      <c r="AMY14" s="131"/>
      <c r="AMZ14" s="131"/>
      <c r="ANA14" s="131"/>
      <c r="ANB14" s="131"/>
      <c r="ANC14" s="131"/>
      <c r="AND14" s="131"/>
      <c r="ANE14" s="131"/>
      <c r="ANF14" s="131"/>
      <c r="ANG14" s="131"/>
      <c r="ANH14" s="131"/>
      <c r="ANI14" s="131"/>
      <c r="ANJ14" s="131"/>
      <c r="ANK14" s="131"/>
      <c r="ANL14" s="131"/>
      <c r="ANM14" s="131"/>
      <c r="ANN14" s="131"/>
      <c r="ANO14" s="131"/>
      <c r="ANP14" s="131"/>
      <c r="ANQ14" s="131"/>
      <c r="ANR14" s="131"/>
      <c r="ANS14" s="131"/>
      <c r="ANT14" s="131"/>
      <c r="ANU14" s="131"/>
      <c r="ANV14" s="131"/>
      <c r="ANW14" s="131"/>
      <c r="ANX14" s="131"/>
      <c r="ANY14" s="131"/>
      <c r="ANZ14" s="131"/>
      <c r="AOA14" s="131"/>
      <c r="AOB14" s="131"/>
      <c r="AOC14" s="131"/>
      <c r="AOD14" s="131"/>
      <c r="AOE14" s="131"/>
      <c r="AOF14" s="131"/>
      <c r="AOG14" s="131"/>
      <c r="AOH14" s="131"/>
      <c r="AOI14" s="131"/>
      <c r="AOJ14" s="131"/>
      <c r="AOK14" s="131"/>
      <c r="AOL14" s="131"/>
      <c r="AOM14" s="131"/>
      <c r="AON14" s="131"/>
      <c r="AOO14" s="131"/>
      <c r="AOP14" s="131"/>
      <c r="AOQ14" s="131"/>
      <c r="AOR14" s="131"/>
      <c r="AOS14" s="131"/>
      <c r="AOT14" s="131"/>
      <c r="AOU14" s="131"/>
      <c r="AOV14" s="131"/>
      <c r="AOW14" s="131"/>
      <c r="AOX14" s="131"/>
      <c r="AOY14" s="131"/>
      <c r="AOZ14" s="131"/>
      <c r="APA14" s="131"/>
      <c r="APB14" s="131"/>
      <c r="APC14" s="131"/>
      <c r="APD14" s="131"/>
      <c r="APE14" s="131"/>
      <c r="APF14" s="131"/>
      <c r="APG14" s="131"/>
      <c r="APH14" s="131"/>
      <c r="API14" s="131"/>
      <c r="APJ14" s="131"/>
      <c r="APK14" s="131"/>
      <c r="APL14" s="131"/>
      <c r="APM14" s="131"/>
      <c r="APN14" s="131"/>
      <c r="APO14" s="131"/>
      <c r="APP14" s="131"/>
      <c r="APQ14" s="131"/>
      <c r="APR14" s="131"/>
      <c r="APS14" s="131"/>
      <c r="APT14" s="131"/>
      <c r="APU14" s="131"/>
      <c r="APV14" s="131"/>
      <c r="APW14" s="131"/>
      <c r="APX14" s="131"/>
      <c r="APY14" s="131"/>
      <c r="APZ14" s="131"/>
      <c r="AQA14" s="131"/>
      <c r="AQB14" s="131"/>
      <c r="AQC14" s="131"/>
      <c r="AQD14" s="131"/>
      <c r="AQE14" s="131"/>
      <c r="AQF14" s="131"/>
      <c r="AQG14" s="131"/>
      <c r="AQH14" s="131"/>
      <c r="AQI14" s="131"/>
      <c r="AQJ14" s="131"/>
      <c r="AQK14" s="131"/>
      <c r="AQL14" s="131"/>
      <c r="AQM14" s="131"/>
      <c r="AQN14" s="131"/>
      <c r="AQO14" s="131"/>
      <c r="AQP14" s="131"/>
      <c r="AQQ14" s="131"/>
      <c r="AQR14" s="131"/>
      <c r="AQS14" s="131"/>
      <c r="AQT14" s="131"/>
      <c r="AQU14" s="131"/>
      <c r="AQV14" s="131"/>
      <c r="AQW14" s="131"/>
      <c r="AQX14" s="131"/>
      <c r="AQY14" s="131"/>
      <c r="AQZ14" s="131"/>
      <c r="ARA14" s="131"/>
      <c r="ARB14" s="131"/>
      <c r="ARC14" s="131"/>
      <c r="ARD14" s="131"/>
      <c r="ARE14" s="131"/>
      <c r="ARF14" s="131"/>
      <c r="ARG14" s="131"/>
      <c r="ARH14" s="131"/>
      <c r="ARI14" s="131"/>
      <c r="ARJ14" s="131"/>
      <c r="ARK14" s="131"/>
      <c r="ARL14" s="131"/>
      <c r="ARM14" s="131"/>
      <c r="ARN14" s="131"/>
      <c r="ARO14" s="131"/>
      <c r="ARP14" s="131"/>
      <c r="ARQ14" s="131"/>
      <c r="ARR14" s="131"/>
      <c r="ARS14" s="131"/>
      <c r="ART14" s="131"/>
      <c r="ARU14" s="131"/>
      <c r="ARV14" s="131"/>
      <c r="ARW14" s="131"/>
      <c r="ARX14" s="131"/>
      <c r="ARY14" s="131"/>
      <c r="ARZ14" s="131"/>
      <c r="ASA14" s="131"/>
      <c r="ASB14" s="131"/>
      <c r="ASC14" s="131"/>
      <c r="ASD14" s="131"/>
      <c r="ASE14" s="131"/>
      <c r="ASF14" s="131"/>
      <c r="ASG14" s="131"/>
      <c r="ASH14" s="131"/>
      <c r="ASI14" s="131"/>
      <c r="ASJ14" s="131"/>
      <c r="ASK14" s="131"/>
      <c r="ASL14" s="131"/>
      <c r="ASM14" s="131"/>
      <c r="ASN14" s="131"/>
      <c r="ASO14" s="131"/>
      <c r="ASP14" s="131"/>
      <c r="ASQ14" s="131"/>
      <c r="ASR14" s="131"/>
      <c r="ASS14" s="131"/>
      <c r="AST14" s="131"/>
      <c r="ASU14" s="131"/>
      <c r="ASV14" s="131"/>
      <c r="ASW14" s="131"/>
      <c r="ASX14" s="131"/>
      <c r="ASY14" s="131"/>
      <c r="ASZ14" s="131"/>
      <c r="ATA14" s="131"/>
      <c r="ATB14" s="131"/>
      <c r="ATC14" s="131"/>
      <c r="ATD14" s="131"/>
      <c r="ATE14" s="131"/>
      <c r="ATF14" s="131"/>
      <c r="ATG14" s="131"/>
      <c r="ATH14" s="131"/>
      <c r="ATI14" s="131"/>
      <c r="ATJ14" s="131"/>
      <c r="ATK14" s="131"/>
      <c r="ATL14" s="131"/>
      <c r="ATM14" s="131"/>
      <c r="ATN14" s="131"/>
      <c r="ATO14" s="131"/>
      <c r="ATP14" s="131"/>
      <c r="ATQ14" s="131"/>
      <c r="ATR14" s="131"/>
      <c r="ATS14" s="131"/>
      <c r="ATT14" s="131"/>
      <c r="ATU14" s="131"/>
      <c r="ATV14" s="131"/>
      <c r="ATW14" s="131"/>
      <c r="ATX14" s="131"/>
      <c r="ATY14" s="131"/>
      <c r="ATZ14" s="131"/>
      <c r="AUA14" s="131"/>
      <c r="AUB14" s="131"/>
      <c r="AUC14" s="131"/>
      <c r="AUD14" s="131"/>
      <c r="AUE14" s="131"/>
      <c r="AUF14" s="131"/>
      <c r="AUG14" s="131"/>
      <c r="AUH14" s="131"/>
      <c r="AUI14" s="131"/>
      <c r="AUJ14" s="131"/>
      <c r="AUK14" s="131"/>
      <c r="AUL14" s="131"/>
      <c r="AUM14" s="131"/>
      <c r="AUN14" s="131"/>
      <c r="AUO14" s="131"/>
      <c r="AUP14" s="131"/>
      <c r="AUQ14" s="131"/>
      <c r="AUR14" s="131"/>
      <c r="AUS14" s="131"/>
      <c r="AUT14" s="131"/>
      <c r="AUU14" s="131"/>
      <c r="AUV14" s="131"/>
      <c r="AUW14" s="131"/>
      <c r="AUX14" s="131"/>
      <c r="AUY14" s="131"/>
      <c r="AUZ14" s="131"/>
      <c r="AVA14" s="131"/>
      <c r="AVB14" s="131"/>
      <c r="AVC14" s="131"/>
      <c r="AVD14" s="131"/>
      <c r="AVE14" s="131"/>
      <c r="AVF14" s="131"/>
      <c r="AVG14" s="131"/>
      <c r="AVH14" s="131"/>
      <c r="AVI14" s="131"/>
      <c r="AVJ14" s="131"/>
      <c r="AVK14" s="131"/>
      <c r="AVL14" s="131"/>
      <c r="AVM14" s="131"/>
      <c r="AVN14" s="131"/>
      <c r="AVO14" s="131"/>
      <c r="AVP14" s="131"/>
      <c r="AVQ14" s="131"/>
      <c r="AVR14" s="131"/>
      <c r="AVS14" s="131"/>
      <c r="AVT14" s="131"/>
      <c r="AVU14" s="131"/>
      <c r="AVV14" s="131"/>
      <c r="AVW14" s="131"/>
      <c r="AVX14" s="131"/>
      <c r="AVY14" s="131"/>
      <c r="AVZ14" s="131"/>
      <c r="AWA14" s="131"/>
      <c r="AWB14" s="131"/>
      <c r="AWC14" s="131"/>
      <c r="AWD14" s="131"/>
      <c r="AWE14" s="131"/>
      <c r="AWF14" s="131"/>
      <c r="AWG14" s="131"/>
      <c r="AWH14" s="131"/>
      <c r="AWI14" s="131"/>
      <c r="AWJ14" s="131"/>
      <c r="AWK14" s="131"/>
      <c r="AWL14" s="131"/>
      <c r="AWM14" s="131"/>
      <c r="AWN14" s="131"/>
      <c r="AWO14" s="131"/>
      <c r="AWP14" s="131"/>
      <c r="AWQ14" s="131"/>
      <c r="AWR14" s="131"/>
      <c r="AWS14" s="131"/>
      <c r="AWT14" s="131"/>
      <c r="AWU14" s="131"/>
      <c r="AWV14" s="131"/>
      <c r="AWW14" s="131"/>
      <c r="AWX14" s="131"/>
      <c r="AWY14" s="131"/>
      <c r="AWZ14" s="131"/>
      <c r="AXA14" s="131"/>
      <c r="AXB14" s="131"/>
      <c r="AXC14" s="131"/>
      <c r="AXD14" s="131"/>
      <c r="AXE14" s="131"/>
      <c r="AXF14" s="131"/>
      <c r="AXG14" s="131"/>
      <c r="AXH14" s="131"/>
      <c r="AXI14" s="131"/>
      <c r="AXJ14" s="131"/>
      <c r="AXK14" s="131"/>
      <c r="AXL14" s="131"/>
      <c r="AXM14" s="131"/>
      <c r="AXN14" s="131"/>
      <c r="AXO14" s="131"/>
      <c r="AXP14" s="131"/>
      <c r="AXQ14" s="131"/>
      <c r="AXR14" s="131"/>
      <c r="AXS14" s="131"/>
      <c r="AXT14" s="131"/>
      <c r="AXU14" s="131"/>
      <c r="AXV14" s="131"/>
      <c r="AXW14" s="131"/>
      <c r="AXX14" s="131"/>
      <c r="AXY14" s="131"/>
      <c r="AXZ14" s="131"/>
      <c r="AYA14" s="131"/>
      <c r="AYB14" s="131"/>
      <c r="AYC14" s="131"/>
      <c r="AYD14" s="131"/>
      <c r="AYE14" s="131"/>
      <c r="AYF14" s="131"/>
      <c r="AYG14" s="131"/>
      <c r="AYH14" s="131"/>
      <c r="AYI14" s="131"/>
      <c r="AYJ14" s="131"/>
      <c r="AYK14" s="131"/>
      <c r="AYL14" s="131"/>
      <c r="AYM14" s="131"/>
      <c r="AYN14" s="131"/>
      <c r="AYO14" s="131"/>
      <c r="AYP14" s="131"/>
      <c r="AYQ14" s="131"/>
      <c r="AYR14" s="131"/>
      <c r="AYS14" s="131"/>
      <c r="AYT14" s="131"/>
      <c r="AYU14" s="131"/>
      <c r="AYV14" s="131"/>
      <c r="AYW14" s="131"/>
      <c r="AYX14" s="131"/>
      <c r="AYY14" s="131"/>
      <c r="AYZ14" s="131"/>
      <c r="AZA14" s="131"/>
      <c r="AZB14" s="131"/>
      <c r="AZC14" s="131"/>
      <c r="AZD14" s="131"/>
      <c r="AZE14" s="131"/>
      <c r="AZF14" s="131"/>
      <c r="AZG14" s="131"/>
      <c r="AZH14" s="131"/>
      <c r="AZI14" s="131"/>
      <c r="AZJ14" s="131"/>
      <c r="AZK14" s="131"/>
      <c r="AZL14" s="131"/>
      <c r="AZM14" s="131"/>
      <c r="AZN14" s="131"/>
      <c r="AZO14" s="131"/>
      <c r="AZP14" s="131"/>
      <c r="AZQ14" s="131"/>
      <c r="AZR14" s="131"/>
      <c r="AZS14" s="131"/>
      <c r="AZT14" s="131"/>
      <c r="AZU14" s="131"/>
      <c r="AZV14" s="131"/>
      <c r="AZW14" s="131"/>
      <c r="AZX14" s="131"/>
      <c r="AZY14" s="131"/>
      <c r="AZZ14" s="131"/>
      <c r="BAA14" s="131"/>
      <c r="BAB14" s="131"/>
      <c r="BAC14" s="131"/>
      <c r="BAD14" s="131"/>
      <c r="BAE14" s="131"/>
      <c r="BAF14" s="131"/>
      <c r="BAG14" s="131"/>
      <c r="BAH14" s="131"/>
      <c r="BAI14" s="131"/>
      <c r="BAJ14" s="131"/>
      <c r="BAK14" s="131"/>
      <c r="BAL14" s="131"/>
      <c r="BAM14" s="131"/>
      <c r="BAN14" s="131"/>
      <c r="BAO14" s="131"/>
      <c r="BAP14" s="131"/>
      <c r="BAQ14" s="131"/>
      <c r="BAR14" s="131"/>
      <c r="BAS14" s="131"/>
      <c r="BAT14" s="131"/>
      <c r="BAU14" s="131"/>
      <c r="BAV14" s="131"/>
      <c r="BAW14" s="131"/>
      <c r="BAX14" s="131"/>
      <c r="BAY14" s="131"/>
      <c r="BAZ14" s="131"/>
      <c r="BBA14" s="131"/>
      <c r="BBB14" s="131"/>
      <c r="BBC14" s="131"/>
      <c r="BBD14" s="131"/>
      <c r="BBE14" s="131"/>
      <c r="BBF14" s="131"/>
      <c r="BBG14" s="131"/>
      <c r="BBH14" s="131"/>
      <c r="BBI14" s="131"/>
      <c r="BBJ14" s="131"/>
      <c r="BBK14" s="131"/>
      <c r="BBL14" s="131"/>
      <c r="BBM14" s="131"/>
      <c r="BBN14" s="131"/>
      <c r="BBO14" s="131"/>
      <c r="BBP14" s="131"/>
      <c r="BBQ14" s="131"/>
      <c r="BBR14" s="131"/>
      <c r="BBS14" s="131"/>
      <c r="BBT14" s="131"/>
      <c r="BBU14" s="131"/>
      <c r="BBV14" s="131"/>
      <c r="BBW14" s="131"/>
      <c r="BBX14" s="131"/>
      <c r="BBY14" s="131"/>
      <c r="BBZ14" s="131"/>
      <c r="BCA14" s="131"/>
      <c r="BCB14" s="131"/>
      <c r="BCC14" s="131"/>
      <c r="BCD14" s="131"/>
      <c r="BCE14" s="131"/>
      <c r="BCF14" s="131"/>
      <c r="BCG14" s="131"/>
      <c r="BCH14" s="131"/>
      <c r="BCI14" s="131"/>
      <c r="BCJ14" s="131"/>
      <c r="BCK14" s="131"/>
      <c r="BCL14" s="131"/>
      <c r="BCM14" s="131"/>
      <c r="BCN14" s="131"/>
      <c r="BCO14" s="131"/>
      <c r="BCP14" s="131"/>
      <c r="BCQ14" s="131"/>
      <c r="BCR14" s="131"/>
      <c r="BCS14" s="131"/>
      <c r="BCT14" s="131"/>
      <c r="BCU14" s="131"/>
      <c r="BCV14" s="131"/>
      <c r="BCW14" s="131"/>
      <c r="BCX14" s="131"/>
      <c r="BCY14" s="131"/>
      <c r="BCZ14" s="131"/>
      <c r="BDA14" s="131"/>
      <c r="BDB14" s="131"/>
      <c r="BDC14" s="131"/>
      <c r="BDD14" s="131"/>
      <c r="BDE14" s="131"/>
      <c r="BDF14" s="131"/>
      <c r="BDG14" s="131"/>
      <c r="BDH14" s="131"/>
      <c r="BDI14" s="131"/>
      <c r="BDJ14" s="131"/>
      <c r="BDK14" s="131"/>
      <c r="BDL14" s="131"/>
      <c r="BDM14" s="131"/>
      <c r="BDN14" s="131"/>
      <c r="BDO14" s="131"/>
      <c r="BDP14" s="131"/>
      <c r="BDQ14" s="131"/>
      <c r="BDR14" s="131"/>
      <c r="BDS14" s="131"/>
      <c r="BDT14" s="131"/>
      <c r="BDU14" s="131"/>
      <c r="BDV14" s="131"/>
      <c r="BDW14" s="131"/>
      <c r="BDX14" s="131"/>
      <c r="BDY14" s="131"/>
      <c r="BDZ14" s="131"/>
      <c r="BEA14" s="131"/>
      <c r="BEB14" s="131"/>
      <c r="BEC14" s="131"/>
      <c r="BED14" s="131"/>
      <c r="BEE14" s="131"/>
      <c r="BEF14" s="131"/>
      <c r="BEG14" s="131"/>
      <c r="BEH14" s="131"/>
      <c r="BEI14" s="131"/>
      <c r="BEJ14" s="131"/>
      <c r="BEK14" s="131"/>
      <c r="BEL14" s="131"/>
      <c r="BEM14" s="131"/>
      <c r="BEN14" s="131"/>
      <c r="BEO14" s="131"/>
      <c r="BEP14" s="131"/>
      <c r="BEQ14" s="131"/>
      <c r="BER14" s="131"/>
      <c r="BES14" s="131"/>
      <c r="BET14" s="131"/>
      <c r="BEU14" s="131"/>
      <c r="BEV14" s="131"/>
      <c r="BEW14" s="131"/>
      <c r="BEX14" s="131"/>
      <c r="BEY14" s="131"/>
      <c r="BEZ14" s="131"/>
      <c r="BFA14" s="131"/>
      <c r="BFB14" s="131"/>
      <c r="BFC14" s="131"/>
      <c r="BFD14" s="131"/>
      <c r="BFE14" s="131"/>
      <c r="BFF14" s="131"/>
      <c r="BFG14" s="131"/>
      <c r="BFH14" s="131"/>
      <c r="BFI14" s="131"/>
      <c r="BFJ14" s="131"/>
      <c r="BFK14" s="131"/>
      <c r="BFL14" s="131"/>
      <c r="BFM14" s="131"/>
      <c r="BFN14" s="131"/>
      <c r="BFO14" s="131"/>
      <c r="BFP14" s="131"/>
      <c r="BFQ14" s="131"/>
      <c r="BFR14" s="131"/>
      <c r="BFS14" s="131"/>
      <c r="BFT14" s="131"/>
      <c r="BFU14" s="131"/>
      <c r="BFV14" s="131"/>
      <c r="BFW14" s="131"/>
      <c r="BFX14" s="131"/>
      <c r="BFY14" s="131"/>
      <c r="BFZ14" s="131"/>
      <c r="BGA14" s="131"/>
      <c r="BGB14" s="131"/>
      <c r="BGC14" s="131"/>
      <c r="BGD14" s="131"/>
      <c r="BGE14" s="131"/>
      <c r="BGF14" s="131"/>
      <c r="BGG14" s="131"/>
      <c r="BGH14" s="131"/>
      <c r="BGI14" s="131"/>
      <c r="BGJ14" s="131"/>
      <c r="BGK14" s="131"/>
      <c r="BGL14" s="131"/>
      <c r="BGM14" s="131"/>
      <c r="BGN14" s="131"/>
      <c r="BGO14" s="131"/>
      <c r="BGP14" s="131"/>
      <c r="BGQ14" s="131"/>
      <c r="BGR14" s="131"/>
      <c r="BGS14" s="131"/>
      <c r="BGT14" s="131"/>
      <c r="BGU14" s="131"/>
      <c r="BGV14" s="131"/>
      <c r="BGW14" s="131"/>
      <c r="BGX14" s="131"/>
      <c r="BGY14" s="131"/>
      <c r="BGZ14" s="131"/>
      <c r="BHA14" s="131"/>
      <c r="BHB14" s="131"/>
      <c r="BHC14" s="131"/>
      <c r="BHD14" s="131"/>
      <c r="BHE14" s="131"/>
      <c r="BHF14" s="131"/>
      <c r="BHG14" s="131"/>
      <c r="BHH14" s="131"/>
      <c r="BHI14" s="131"/>
      <c r="BHJ14" s="131"/>
      <c r="BHK14" s="131"/>
      <c r="BHL14" s="131"/>
      <c r="BHM14" s="131"/>
      <c r="BHN14" s="131"/>
      <c r="BHO14" s="131"/>
      <c r="BHP14" s="131"/>
      <c r="BHQ14" s="131"/>
      <c r="BHR14" s="131"/>
      <c r="BHS14" s="131"/>
      <c r="BHT14" s="131"/>
      <c r="BHU14" s="131"/>
      <c r="BHV14" s="131"/>
      <c r="BHW14" s="131"/>
      <c r="BHX14" s="131"/>
      <c r="BHY14" s="131"/>
      <c r="BHZ14" s="131"/>
      <c r="BIA14" s="131"/>
      <c r="BIB14" s="131"/>
      <c r="BIC14" s="131"/>
      <c r="BID14" s="131"/>
      <c r="BIE14" s="131"/>
      <c r="BIF14" s="131"/>
      <c r="BIG14" s="131"/>
      <c r="BIH14" s="131"/>
      <c r="BII14" s="131"/>
      <c r="BIJ14" s="131"/>
      <c r="BIK14" s="131"/>
      <c r="BIL14" s="131"/>
      <c r="BIM14" s="131"/>
      <c r="BIN14" s="131"/>
      <c r="BIO14" s="131"/>
      <c r="BIP14" s="131"/>
      <c r="BIQ14" s="131"/>
      <c r="BIR14" s="131"/>
      <c r="BIS14" s="131"/>
      <c r="BIT14" s="131"/>
      <c r="BIU14" s="131"/>
      <c r="BIV14" s="131"/>
      <c r="BIW14" s="131"/>
      <c r="BIX14" s="131"/>
      <c r="BIY14" s="131"/>
      <c r="BIZ14" s="131"/>
      <c r="BJA14" s="131"/>
      <c r="BJB14" s="131"/>
      <c r="BJC14" s="131"/>
      <c r="BJD14" s="131"/>
      <c r="BJE14" s="131"/>
      <c r="BJF14" s="131"/>
      <c r="BJG14" s="131"/>
      <c r="BJH14" s="131"/>
      <c r="BJI14" s="131"/>
      <c r="BJJ14" s="131"/>
      <c r="BJK14" s="131"/>
      <c r="BJL14" s="131"/>
      <c r="BJM14" s="131"/>
      <c r="BJN14" s="131"/>
      <c r="BJO14" s="131"/>
      <c r="BJP14" s="131"/>
      <c r="BJQ14" s="131"/>
      <c r="BJR14" s="131"/>
      <c r="BJS14" s="131"/>
      <c r="BJT14" s="131"/>
      <c r="BJU14" s="131"/>
      <c r="BJV14" s="131"/>
      <c r="BJW14" s="131"/>
      <c r="BJX14" s="131"/>
      <c r="BJY14" s="131"/>
      <c r="BJZ14" s="131"/>
      <c r="BKA14" s="131"/>
      <c r="BKB14" s="131"/>
      <c r="BKC14" s="131"/>
      <c r="BKD14" s="131"/>
      <c r="BKE14" s="131"/>
      <c r="BKF14" s="131"/>
      <c r="BKG14" s="131"/>
      <c r="BKH14" s="131"/>
      <c r="BKI14" s="131"/>
      <c r="BKJ14" s="131"/>
      <c r="BKK14" s="131"/>
      <c r="BKL14" s="131"/>
      <c r="BKM14" s="131"/>
      <c r="BKN14" s="131"/>
      <c r="BKO14" s="131"/>
      <c r="BKP14" s="131"/>
      <c r="BKQ14" s="131"/>
      <c r="BKR14" s="131"/>
      <c r="BKS14" s="131"/>
      <c r="BKT14" s="131"/>
      <c r="BKU14" s="131"/>
      <c r="BKV14" s="131"/>
      <c r="BKW14" s="131"/>
      <c r="BKX14" s="131"/>
      <c r="BKY14" s="131"/>
      <c r="BKZ14" s="131"/>
      <c r="BLA14" s="131"/>
      <c r="BLB14" s="131"/>
      <c r="BLC14" s="131"/>
      <c r="BLD14" s="131"/>
      <c r="BLE14" s="131"/>
      <c r="BLF14" s="131"/>
      <c r="BLG14" s="131"/>
      <c r="BLH14" s="131"/>
      <c r="BLI14" s="131"/>
      <c r="BLJ14" s="131"/>
      <c r="BLK14" s="131"/>
      <c r="BLL14" s="131"/>
      <c r="BLM14" s="131"/>
      <c r="BLN14" s="131"/>
      <c r="BLO14" s="131"/>
      <c r="BLP14" s="131"/>
      <c r="BLQ14" s="131"/>
      <c r="BLR14" s="131"/>
      <c r="BLS14" s="131"/>
      <c r="BLT14" s="131"/>
      <c r="BLU14" s="131"/>
      <c r="BLV14" s="131"/>
      <c r="BLW14" s="131"/>
      <c r="BLX14" s="131"/>
      <c r="BLY14" s="131"/>
      <c r="BLZ14" s="131"/>
      <c r="BMA14" s="131"/>
      <c r="BMB14" s="131"/>
      <c r="BMC14" s="131"/>
      <c r="BMD14" s="131"/>
      <c r="BME14" s="131"/>
      <c r="BMF14" s="131"/>
      <c r="BMG14" s="131"/>
      <c r="BMH14" s="131"/>
      <c r="BMI14" s="131"/>
      <c r="BMJ14" s="131"/>
      <c r="BMK14" s="131"/>
      <c r="BML14" s="131"/>
      <c r="BMM14" s="131"/>
      <c r="BMN14" s="131"/>
      <c r="BMO14" s="131"/>
      <c r="BMP14" s="131"/>
      <c r="BMQ14" s="131"/>
      <c r="BMR14" s="131"/>
      <c r="BMS14" s="131"/>
      <c r="BMT14" s="131"/>
      <c r="BMU14" s="131"/>
      <c r="BMV14" s="131"/>
      <c r="BMW14" s="131"/>
      <c r="BMX14" s="131"/>
      <c r="BMY14" s="131"/>
      <c r="BMZ14" s="131"/>
      <c r="BNA14" s="131"/>
      <c r="BNB14" s="131"/>
      <c r="BNC14" s="131"/>
      <c r="BND14" s="131"/>
      <c r="BNE14" s="131"/>
      <c r="BNF14" s="131"/>
      <c r="BNG14" s="131"/>
      <c r="BNH14" s="131"/>
      <c r="BNI14" s="131"/>
      <c r="BNJ14" s="131"/>
      <c r="BNK14" s="131"/>
      <c r="BNL14" s="131"/>
      <c r="BNM14" s="131"/>
      <c r="BNN14" s="131"/>
      <c r="BNO14" s="131"/>
      <c r="BNP14" s="131"/>
      <c r="BNQ14" s="131"/>
      <c r="BNR14" s="131"/>
      <c r="BNS14" s="131"/>
      <c r="BNT14" s="131"/>
      <c r="BNU14" s="131"/>
      <c r="BNV14" s="131"/>
      <c r="BNW14" s="131"/>
      <c r="BNX14" s="131"/>
      <c r="BNY14" s="131"/>
      <c r="BNZ14" s="131"/>
      <c r="BOA14" s="131"/>
      <c r="BOB14" s="131"/>
      <c r="BOC14" s="131"/>
      <c r="BOD14" s="131"/>
      <c r="BOE14" s="131"/>
      <c r="BOF14" s="131"/>
      <c r="BOG14" s="131"/>
      <c r="BOH14" s="131"/>
      <c r="BOI14" s="131"/>
      <c r="BOJ14" s="131"/>
      <c r="BOK14" s="131"/>
      <c r="BOL14" s="131"/>
      <c r="BOM14" s="131"/>
      <c r="BON14" s="131"/>
      <c r="BOO14" s="131"/>
      <c r="BOP14" s="131"/>
      <c r="BOQ14" s="131"/>
      <c r="BOR14" s="131"/>
      <c r="BOS14" s="131"/>
      <c r="BOT14" s="131"/>
      <c r="BOU14" s="131"/>
      <c r="BOV14" s="131"/>
      <c r="BOW14" s="131"/>
      <c r="BOX14" s="131"/>
      <c r="BOY14" s="131"/>
      <c r="BOZ14" s="131"/>
      <c r="BPA14" s="131"/>
      <c r="BPB14" s="131"/>
      <c r="BPC14" s="131"/>
      <c r="BPD14" s="131"/>
      <c r="BPE14" s="131"/>
      <c r="BPF14" s="131"/>
      <c r="BPG14" s="131"/>
      <c r="BPH14" s="131"/>
      <c r="BPI14" s="131"/>
      <c r="BPJ14" s="131"/>
      <c r="BPK14" s="131"/>
      <c r="BPL14" s="131"/>
      <c r="BPM14" s="131"/>
      <c r="BPN14" s="131"/>
      <c r="BPO14" s="131"/>
      <c r="BPP14" s="131"/>
      <c r="BPQ14" s="131"/>
      <c r="BPR14" s="131"/>
      <c r="BPS14" s="131"/>
      <c r="BPT14" s="131"/>
      <c r="BPU14" s="131"/>
      <c r="BPV14" s="131"/>
      <c r="BPW14" s="131"/>
      <c r="BPX14" s="131"/>
      <c r="BPY14" s="131"/>
      <c r="BPZ14" s="131"/>
      <c r="BQA14" s="131"/>
      <c r="BQB14" s="131"/>
      <c r="BQC14" s="131"/>
      <c r="BQD14" s="131"/>
      <c r="BQE14" s="131"/>
      <c r="BQF14" s="131"/>
      <c r="BQG14" s="131"/>
      <c r="BQH14" s="131"/>
      <c r="BQI14" s="131"/>
      <c r="BQJ14" s="131"/>
      <c r="BQK14" s="131"/>
      <c r="BQL14" s="131"/>
      <c r="BQM14" s="131"/>
      <c r="BQN14" s="131"/>
      <c r="BQO14" s="131"/>
      <c r="BQP14" s="131"/>
      <c r="BQQ14" s="131"/>
      <c r="BQR14" s="131"/>
      <c r="BQS14" s="131"/>
      <c r="BQT14" s="131"/>
      <c r="BQU14" s="131"/>
      <c r="BQV14" s="131"/>
      <c r="BQW14" s="131"/>
      <c r="BQX14" s="131"/>
      <c r="BQY14" s="131"/>
      <c r="BQZ14" s="131"/>
      <c r="BRA14" s="131"/>
      <c r="BRB14" s="131"/>
      <c r="BRC14" s="131"/>
      <c r="BRD14" s="131"/>
      <c r="BRE14" s="131"/>
      <c r="BRF14" s="131"/>
      <c r="BRG14" s="131"/>
      <c r="BRH14" s="131"/>
      <c r="BRI14" s="131"/>
      <c r="BRJ14" s="131"/>
      <c r="BRK14" s="131"/>
      <c r="BRL14" s="131"/>
      <c r="BRM14" s="131"/>
      <c r="BRN14" s="131"/>
      <c r="BRO14" s="131"/>
      <c r="BRP14" s="131"/>
      <c r="BRQ14" s="131"/>
      <c r="BRR14" s="131"/>
      <c r="BRS14" s="131"/>
      <c r="BRT14" s="131"/>
      <c r="BRU14" s="131"/>
      <c r="BRV14" s="131"/>
      <c r="BRW14" s="131"/>
      <c r="BRX14" s="131"/>
      <c r="BRY14" s="131"/>
      <c r="BRZ14" s="131"/>
      <c r="BSA14" s="131"/>
      <c r="BSB14" s="131"/>
      <c r="BSC14" s="131"/>
      <c r="BSD14" s="131"/>
      <c r="BSE14" s="131"/>
      <c r="BSF14" s="131"/>
      <c r="BSG14" s="131"/>
      <c r="BSH14" s="131"/>
      <c r="BSI14" s="131"/>
      <c r="BSJ14" s="131"/>
      <c r="BSK14" s="131"/>
      <c r="BSL14" s="131"/>
      <c r="BSM14" s="131"/>
      <c r="BSN14" s="131"/>
      <c r="BSO14" s="131"/>
      <c r="BSP14" s="131"/>
      <c r="BSQ14" s="131"/>
      <c r="BSR14" s="131"/>
      <c r="BSS14" s="131"/>
      <c r="BST14" s="131"/>
      <c r="BSU14" s="131"/>
      <c r="BSV14" s="131"/>
      <c r="BSW14" s="131"/>
      <c r="BSX14" s="131"/>
      <c r="BSY14" s="131"/>
      <c r="BSZ14" s="131"/>
      <c r="BTA14" s="131"/>
      <c r="BTB14" s="131"/>
      <c r="BTC14" s="131"/>
      <c r="BTD14" s="131"/>
      <c r="BTE14" s="131"/>
      <c r="BTF14" s="131"/>
      <c r="BTG14" s="131"/>
      <c r="BTH14" s="131"/>
      <c r="BTI14" s="131"/>
      <c r="BTJ14" s="131"/>
      <c r="BTK14" s="131"/>
      <c r="BTL14" s="131"/>
      <c r="BTM14" s="131"/>
      <c r="BTN14" s="131"/>
      <c r="BTO14" s="131"/>
      <c r="BTP14" s="131"/>
      <c r="BTQ14" s="131"/>
      <c r="BTR14" s="131"/>
      <c r="BTS14" s="131"/>
      <c r="BTT14" s="131"/>
      <c r="BTU14" s="131"/>
      <c r="BTV14" s="131"/>
      <c r="BTW14" s="131"/>
      <c r="BTX14" s="131"/>
      <c r="BTY14" s="131"/>
      <c r="BTZ14" s="131"/>
      <c r="BUA14" s="131"/>
      <c r="BUB14" s="131"/>
      <c r="BUC14" s="131"/>
      <c r="BUD14" s="131"/>
      <c r="BUE14" s="131"/>
      <c r="BUF14" s="131"/>
      <c r="BUG14" s="131"/>
      <c r="BUH14" s="131"/>
      <c r="BUI14" s="131"/>
      <c r="BUJ14" s="131"/>
      <c r="BUK14" s="131"/>
      <c r="BUL14" s="131"/>
      <c r="BUM14" s="131"/>
      <c r="BUN14" s="131"/>
      <c r="BUO14" s="131"/>
      <c r="BUP14" s="131"/>
      <c r="BUQ14" s="131"/>
      <c r="BUR14" s="131"/>
      <c r="BUS14" s="131"/>
      <c r="BUT14" s="131"/>
      <c r="BUU14" s="131"/>
      <c r="BUV14" s="131"/>
      <c r="BUW14" s="131"/>
      <c r="BUX14" s="131"/>
      <c r="BUY14" s="131"/>
      <c r="BUZ14" s="131"/>
      <c r="BVA14" s="131"/>
      <c r="BVB14" s="131"/>
      <c r="BVC14" s="131"/>
      <c r="BVD14" s="131"/>
      <c r="BVE14" s="131"/>
      <c r="BVF14" s="131"/>
      <c r="BVG14" s="131"/>
      <c r="BVH14" s="131"/>
      <c r="BVI14" s="131"/>
      <c r="BVJ14" s="131"/>
      <c r="BVK14" s="131"/>
      <c r="BVL14" s="131"/>
      <c r="BVM14" s="131"/>
      <c r="BVN14" s="131"/>
      <c r="BVO14" s="131"/>
      <c r="BVP14" s="131"/>
      <c r="BVQ14" s="131"/>
      <c r="BVR14" s="131"/>
      <c r="BVS14" s="131"/>
      <c r="BVT14" s="131"/>
      <c r="BVU14" s="131"/>
      <c r="BVV14" s="131"/>
      <c r="BVW14" s="131"/>
      <c r="BVX14" s="131"/>
      <c r="BVY14" s="131"/>
      <c r="BVZ14" s="131"/>
      <c r="BWA14" s="131"/>
      <c r="BWB14" s="131"/>
      <c r="BWC14" s="131"/>
      <c r="BWD14" s="131"/>
      <c r="BWE14" s="131"/>
      <c r="BWF14" s="131"/>
      <c r="BWG14" s="131"/>
      <c r="BWH14" s="131"/>
      <c r="BWI14" s="131"/>
      <c r="BWJ14" s="131"/>
      <c r="BWK14" s="131"/>
      <c r="BWL14" s="131"/>
      <c r="BWM14" s="131"/>
      <c r="BWN14" s="131"/>
      <c r="BWO14" s="131"/>
      <c r="BWP14" s="131"/>
      <c r="BWQ14" s="131"/>
      <c r="BWR14" s="131"/>
      <c r="BWS14" s="131"/>
      <c r="BWT14" s="131"/>
      <c r="BWU14" s="131"/>
      <c r="BWV14" s="131"/>
      <c r="BWW14" s="131"/>
      <c r="BWX14" s="131"/>
      <c r="BWY14" s="131"/>
      <c r="BWZ14" s="131"/>
      <c r="BXA14" s="131"/>
      <c r="BXB14" s="131"/>
      <c r="BXC14" s="131"/>
      <c r="BXD14" s="131"/>
      <c r="BXE14" s="131"/>
      <c r="BXF14" s="131"/>
      <c r="BXG14" s="131"/>
      <c r="BXH14" s="131"/>
      <c r="BXI14" s="131"/>
      <c r="BXJ14" s="131"/>
      <c r="BXK14" s="131"/>
      <c r="BXL14" s="131"/>
      <c r="BXM14" s="131"/>
      <c r="BXN14" s="131"/>
      <c r="BXO14" s="131"/>
      <c r="BXP14" s="131"/>
      <c r="BXQ14" s="131"/>
      <c r="BXR14" s="131"/>
      <c r="BXS14" s="131"/>
      <c r="BXT14" s="131"/>
      <c r="BXU14" s="131"/>
      <c r="BXV14" s="131"/>
      <c r="BXW14" s="131"/>
      <c r="BXX14" s="131"/>
      <c r="BXY14" s="131"/>
      <c r="BXZ14" s="131"/>
      <c r="BYA14" s="131"/>
      <c r="BYB14" s="131"/>
      <c r="BYC14" s="131"/>
      <c r="BYD14" s="131"/>
      <c r="BYE14" s="131"/>
      <c r="BYF14" s="131"/>
      <c r="BYG14" s="131"/>
      <c r="BYH14" s="131"/>
      <c r="BYI14" s="131"/>
      <c r="BYJ14" s="131"/>
      <c r="BYK14" s="131"/>
      <c r="BYL14" s="131"/>
      <c r="BYM14" s="131"/>
      <c r="BYN14" s="131"/>
      <c r="BYO14" s="131"/>
      <c r="BYP14" s="131"/>
      <c r="BYQ14" s="131"/>
      <c r="BYR14" s="131"/>
      <c r="BYS14" s="131"/>
      <c r="BYT14" s="131"/>
      <c r="BYU14" s="131"/>
      <c r="BYV14" s="131"/>
      <c r="BYW14" s="131"/>
      <c r="BYX14" s="131"/>
      <c r="BYY14" s="131"/>
      <c r="BYZ14" s="131"/>
      <c r="BZA14" s="131"/>
      <c r="BZB14" s="131"/>
      <c r="BZC14" s="131"/>
      <c r="BZD14" s="131"/>
      <c r="BZE14" s="131"/>
      <c r="BZF14" s="131"/>
      <c r="BZG14" s="131"/>
      <c r="BZH14" s="131"/>
      <c r="BZI14" s="131"/>
      <c r="BZJ14" s="131"/>
      <c r="BZK14" s="131"/>
      <c r="BZL14" s="131"/>
      <c r="BZM14" s="131"/>
      <c r="BZN14" s="131"/>
      <c r="BZO14" s="131"/>
      <c r="BZP14" s="131"/>
      <c r="BZQ14" s="131"/>
      <c r="BZR14" s="131"/>
      <c r="BZS14" s="131"/>
      <c r="BZT14" s="131"/>
      <c r="BZU14" s="131"/>
      <c r="BZV14" s="131"/>
      <c r="BZW14" s="131"/>
      <c r="BZX14" s="131"/>
      <c r="BZY14" s="131"/>
      <c r="BZZ14" s="131"/>
      <c r="CAA14" s="131"/>
      <c r="CAB14" s="131"/>
      <c r="CAC14" s="131"/>
      <c r="CAD14" s="131"/>
      <c r="CAE14" s="131"/>
      <c r="CAF14" s="131"/>
      <c r="CAG14" s="131"/>
      <c r="CAH14" s="131"/>
      <c r="CAI14" s="131"/>
      <c r="CAJ14" s="131"/>
      <c r="CAK14" s="131"/>
      <c r="CAL14" s="131"/>
      <c r="CAM14" s="131"/>
      <c r="CAN14" s="131"/>
      <c r="CAO14" s="131"/>
      <c r="CAP14" s="131"/>
      <c r="CAQ14" s="131"/>
      <c r="CAR14" s="131"/>
      <c r="CAS14" s="131"/>
      <c r="CAT14" s="131"/>
      <c r="CAU14" s="131"/>
      <c r="CAV14" s="131"/>
      <c r="CAW14" s="131"/>
      <c r="CAX14" s="131"/>
      <c r="CAY14" s="131"/>
      <c r="CAZ14" s="131"/>
      <c r="CBA14" s="131"/>
      <c r="CBB14" s="131"/>
      <c r="CBC14" s="131"/>
      <c r="CBD14" s="131"/>
      <c r="CBE14" s="131"/>
      <c r="CBF14" s="131"/>
      <c r="CBG14" s="131"/>
      <c r="CBH14" s="131"/>
      <c r="CBI14" s="131"/>
      <c r="CBJ14" s="131"/>
      <c r="CBK14" s="131"/>
      <c r="CBL14" s="131"/>
      <c r="CBM14" s="131"/>
      <c r="CBN14" s="131"/>
      <c r="CBO14" s="131"/>
      <c r="CBP14" s="131"/>
      <c r="CBQ14" s="131"/>
      <c r="CBR14" s="131"/>
      <c r="CBS14" s="131"/>
      <c r="CBT14" s="131"/>
      <c r="CBU14" s="131"/>
      <c r="CBV14" s="131"/>
      <c r="CBW14" s="131"/>
      <c r="CBX14" s="131"/>
      <c r="CBY14" s="131"/>
      <c r="CBZ14" s="131"/>
      <c r="CCA14" s="131"/>
      <c r="CCB14" s="131"/>
      <c r="CCC14" s="131"/>
      <c r="CCD14" s="131"/>
      <c r="CCE14" s="131"/>
      <c r="CCF14" s="131"/>
      <c r="CCG14" s="131"/>
      <c r="CCH14" s="131"/>
      <c r="CCI14" s="131"/>
      <c r="CCJ14" s="131"/>
      <c r="CCK14" s="131"/>
      <c r="CCL14" s="131"/>
      <c r="CCM14" s="131"/>
      <c r="CCN14" s="131"/>
      <c r="CCO14" s="131"/>
      <c r="CCP14" s="131"/>
      <c r="CCQ14" s="131"/>
      <c r="CCR14" s="131"/>
      <c r="CCS14" s="131"/>
      <c r="CCT14" s="131"/>
      <c r="CCU14" s="131"/>
      <c r="CCV14" s="131"/>
      <c r="CCW14" s="131"/>
      <c r="CCX14" s="131"/>
      <c r="CCY14" s="131"/>
      <c r="CCZ14" s="131"/>
      <c r="CDA14" s="131"/>
      <c r="CDB14" s="131"/>
      <c r="CDC14" s="131"/>
      <c r="CDD14" s="131"/>
      <c r="CDE14" s="131"/>
      <c r="CDF14" s="131"/>
      <c r="CDG14" s="131"/>
      <c r="CDH14" s="131"/>
      <c r="CDI14" s="131"/>
      <c r="CDJ14" s="131"/>
      <c r="CDK14" s="131"/>
      <c r="CDL14" s="131"/>
      <c r="CDM14" s="131"/>
      <c r="CDN14" s="131"/>
      <c r="CDO14" s="131"/>
      <c r="CDP14" s="131"/>
      <c r="CDQ14" s="131"/>
      <c r="CDR14" s="131"/>
      <c r="CDS14" s="131"/>
      <c r="CDT14" s="131"/>
      <c r="CDU14" s="131"/>
      <c r="CDV14" s="131"/>
      <c r="CDW14" s="131"/>
      <c r="CDX14" s="131"/>
      <c r="CDY14" s="131"/>
      <c r="CDZ14" s="131"/>
      <c r="CEA14" s="131"/>
      <c r="CEB14" s="131"/>
      <c r="CEC14" s="131"/>
      <c r="CED14" s="131"/>
      <c r="CEE14" s="131"/>
      <c r="CEF14" s="131"/>
      <c r="CEG14" s="131"/>
      <c r="CEH14" s="131"/>
      <c r="CEI14" s="131"/>
      <c r="CEJ14" s="131"/>
      <c r="CEK14" s="131"/>
      <c r="CEL14" s="131"/>
      <c r="CEM14" s="131"/>
      <c r="CEN14" s="131"/>
      <c r="CEO14" s="131"/>
      <c r="CEP14" s="131"/>
      <c r="CEQ14" s="131"/>
      <c r="CER14" s="131"/>
      <c r="CES14" s="131"/>
      <c r="CET14" s="131"/>
      <c r="CEU14" s="131"/>
      <c r="CEV14" s="131"/>
      <c r="CEW14" s="131"/>
      <c r="CEX14" s="131"/>
      <c r="CEY14" s="131"/>
      <c r="CEZ14" s="131"/>
      <c r="CFA14" s="131"/>
      <c r="CFB14" s="131"/>
      <c r="CFC14" s="131"/>
      <c r="CFD14" s="131"/>
      <c r="CFE14" s="131"/>
      <c r="CFF14" s="131"/>
      <c r="CFG14" s="131"/>
      <c r="CFH14" s="131"/>
      <c r="CFI14" s="131"/>
      <c r="CFJ14" s="131"/>
      <c r="CFK14" s="131"/>
      <c r="CFL14" s="131"/>
      <c r="CFM14" s="131"/>
      <c r="CFN14" s="131"/>
      <c r="CFO14" s="131"/>
      <c r="CFP14" s="131"/>
      <c r="CFQ14" s="131"/>
      <c r="CFR14" s="131"/>
      <c r="CFS14" s="131"/>
      <c r="CFT14" s="131"/>
      <c r="CFU14" s="131"/>
      <c r="CFV14" s="131"/>
      <c r="CFW14" s="131"/>
      <c r="CFX14" s="131"/>
      <c r="CFY14" s="131"/>
      <c r="CFZ14" s="131"/>
      <c r="CGA14" s="131"/>
      <c r="CGB14" s="131"/>
      <c r="CGC14" s="131"/>
      <c r="CGD14" s="131"/>
      <c r="CGE14" s="131"/>
      <c r="CGF14" s="131"/>
      <c r="CGG14" s="131"/>
      <c r="CGH14" s="131"/>
      <c r="CGI14" s="131"/>
      <c r="CGJ14" s="131"/>
      <c r="CGK14" s="131"/>
      <c r="CGL14" s="131"/>
      <c r="CGM14" s="131"/>
      <c r="CGN14" s="131"/>
      <c r="CGO14" s="131"/>
      <c r="CGP14" s="131"/>
      <c r="CGQ14" s="131"/>
      <c r="CGR14" s="131"/>
      <c r="CGS14" s="131"/>
      <c r="CGT14" s="131"/>
      <c r="CGU14" s="131"/>
      <c r="CGV14" s="131"/>
      <c r="CGW14" s="131"/>
      <c r="CGX14" s="131"/>
      <c r="CGY14" s="131"/>
      <c r="CGZ14" s="131"/>
      <c r="CHA14" s="131"/>
      <c r="CHB14" s="131"/>
      <c r="CHC14" s="131"/>
      <c r="CHD14" s="131"/>
      <c r="CHE14" s="131"/>
      <c r="CHF14" s="131"/>
      <c r="CHG14" s="131"/>
      <c r="CHH14" s="131"/>
      <c r="CHI14" s="131"/>
      <c r="CHJ14" s="131"/>
      <c r="CHK14" s="131"/>
      <c r="CHL14" s="131"/>
      <c r="CHM14" s="131"/>
      <c r="CHN14" s="131"/>
      <c r="CHO14" s="131"/>
      <c r="CHP14" s="131"/>
      <c r="CHQ14" s="131"/>
      <c r="CHR14" s="131"/>
      <c r="CHS14" s="131"/>
      <c r="CHT14" s="131"/>
      <c r="CHU14" s="131"/>
      <c r="CHV14" s="131"/>
      <c r="CHW14" s="131"/>
      <c r="CHX14" s="131"/>
      <c r="CHY14" s="131"/>
      <c r="CHZ14" s="131"/>
      <c r="CIA14" s="131"/>
      <c r="CIB14" s="131"/>
      <c r="CIC14" s="131"/>
      <c r="CID14" s="131"/>
      <c r="CIE14" s="131"/>
      <c r="CIF14" s="131"/>
      <c r="CIG14" s="131"/>
      <c r="CIH14" s="131"/>
      <c r="CII14" s="131"/>
      <c r="CIJ14" s="131"/>
      <c r="CIK14" s="131"/>
      <c r="CIL14" s="131"/>
      <c r="CIM14" s="131"/>
      <c r="CIN14" s="131"/>
      <c r="CIO14" s="131"/>
      <c r="CIP14" s="131"/>
      <c r="CIQ14" s="131"/>
      <c r="CIR14" s="131"/>
      <c r="CIS14" s="131"/>
      <c r="CIT14" s="131"/>
      <c r="CIU14" s="131"/>
      <c r="CIV14" s="131"/>
      <c r="CIW14" s="131"/>
      <c r="CIX14" s="131"/>
      <c r="CIY14" s="131"/>
      <c r="CIZ14" s="131"/>
      <c r="CJA14" s="131"/>
      <c r="CJB14" s="131"/>
      <c r="CJC14" s="131"/>
      <c r="CJD14" s="131"/>
      <c r="CJE14" s="131"/>
      <c r="CJF14" s="131"/>
      <c r="CJG14" s="131"/>
      <c r="CJH14" s="131"/>
      <c r="CJI14" s="131"/>
      <c r="CJJ14" s="131"/>
      <c r="CJK14" s="131"/>
      <c r="CJL14" s="131"/>
      <c r="CJM14" s="131"/>
      <c r="CJN14" s="131"/>
      <c r="CJO14" s="131"/>
      <c r="CJP14" s="131"/>
      <c r="CJQ14" s="131"/>
      <c r="CJR14" s="131"/>
      <c r="CJS14" s="131"/>
      <c r="CJT14" s="131"/>
      <c r="CJU14" s="131"/>
      <c r="CJV14" s="131"/>
      <c r="CJW14" s="131"/>
      <c r="CJX14" s="131"/>
      <c r="CJY14" s="131"/>
      <c r="CJZ14" s="131"/>
      <c r="CKA14" s="131"/>
      <c r="CKB14" s="131"/>
      <c r="CKC14" s="131"/>
      <c r="CKD14" s="131"/>
      <c r="CKE14" s="131"/>
      <c r="CKF14" s="131"/>
      <c r="CKG14" s="131"/>
      <c r="CKH14" s="131"/>
      <c r="CKI14" s="131"/>
      <c r="CKJ14" s="131"/>
      <c r="CKK14" s="131"/>
      <c r="CKL14" s="131"/>
      <c r="CKM14" s="131"/>
      <c r="CKN14" s="131"/>
      <c r="CKO14" s="131"/>
      <c r="CKP14" s="131"/>
      <c r="CKQ14" s="131"/>
      <c r="CKR14" s="131"/>
      <c r="CKS14" s="131"/>
      <c r="CKT14" s="131"/>
      <c r="CKU14" s="131"/>
      <c r="CKV14" s="131"/>
      <c r="CKW14" s="131"/>
      <c r="CKX14" s="131"/>
      <c r="CKY14" s="131"/>
      <c r="CKZ14" s="131"/>
      <c r="CLA14" s="131"/>
      <c r="CLB14" s="131"/>
      <c r="CLC14" s="131"/>
      <c r="CLD14" s="131"/>
      <c r="CLE14" s="131"/>
      <c r="CLF14" s="131"/>
      <c r="CLG14" s="131"/>
      <c r="CLH14" s="131"/>
      <c r="CLI14" s="131"/>
      <c r="CLJ14" s="131"/>
      <c r="CLK14" s="131"/>
      <c r="CLL14" s="131"/>
      <c r="CLM14" s="131"/>
      <c r="CLN14" s="131"/>
      <c r="CLO14" s="131"/>
      <c r="CLP14" s="131"/>
      <c r="CLQ14" s="131"/>
      <c r="CLR14" s="131"/>
      <c r="CLS14" s="131"/>
      <c r="CLT14" s="131"/>
      <c r="CLU14" s="131"/>
      <c r="CLV14" s="131"/>
      <c r="CLW14" s="131"/>
      <c r="CLX14" s="131"/>
      <c r="CLY14" s="131"/>
      <c r="CLZ14" s="131"/>
      <c r="CMA14" s="131"/>
      <c r="CMB14" s="131"/>
      <c r="CMC14" s="131"/>
      <c r="CMD14" s="131"/>
      <c r="CME14" s="131"/>
      <c r="CMF14" s="131"/>
      <c r="CMG14" s="131"/>
      <c r="CMH14" s="131"/>
      <c r="CMI14" s="131"/>
      <c r="CMJ14" s="131"/>
      <c r="CMK14" s="131"/>
      <c r="CML14" s="131"/>
      <c r="CMM14" s="131"/>
      <c r="CMN14" s="131"/>
      <c r="CMO14" s="131"/>
      <c r="CMP14" s="131"/>
      <c r="CMQ14" s="131"/>
      <c r="CMR14" s="131"/>
      <c r="CMS14" s="131"/>
      <c r="CMT14" s="131"/>
      <c r="CMU14" s="131"/>
      <c r="CMV14" s="131"/>
      <c r="CMW14" s="131"/>
      <c r="CMX14" s="131"/>
      <c r="CMY14" s="131"/>
      <c r="CMZ14" s="131"/>
      <c r="CNA14" s="131"/>
      <c r="CNB14" s="131"/>
      <c r="CNC14" s="131"/>
      <c r="CND14" s="131"/>
      <c r="CNE14" s="131"/>
      <c r="CNF14" s="131"/>
      <c r="CNG14" s="131"/>
      <c r="CNH14" s="131"/>
      <c r="CNI14" s="131"/>
      <c r="CNJ14" s="131"/>
      <c r="CNK14" s="131"/>
      <c r="CNL14" s="131"/>
      <c r="CNM14" s="131"/>
      <c r="CNN14" s="131"/>
      <c r="CNO14" s="131"/>
      <c r="CNP14" s="131"/>
      <c r="CNQ14" s="131"/>
      <c r="CNR14" s="131"/>
      <c r="CNS14" s="131"/>
      <c r="CNT14" s="131"/>
      <c r="CNU14" s="131"/>
      <c r="CNV14" s="131"/>
      <c r="CNW14" s="131"/>
      <c r="CNX14" s="131"/>
      <c r="CNY14" s="131"/>
      <c r="CNZ14" s="131"/>
      <c r="COA14" s="131"/>
      <c r="COB14" s="131"/>
      <c r="COC14" s="131"/>
      <c r="COD14" s="131"/>
      <c r="COE14" s="131"/>
      <c r="COF14" s="131"/>
      <c r="COG14" s="131"/>
      <c r="COH14" s="131"/>
      <c r="COI14" s="131"/>
      <c r="COJ14" s="131"/>
      <c r="COK14" s="131"/>
      <c r="COL14" s="131"/>
      <c r="COM14" s="131"/>
      <c r="CON14" s="131"/>
      <c r="COO14" s="131"/>
      <c r="COP14" s="131"/>
      <c r="COQ14" s="131"/>
      <c r="COR14" s="131"/>
      <c r="COS14" s="131"/>
      <c r="COT14" s="131"/>
      <c r="COU14" s="131"/>
      <c r="COV14" s="131"/>
      <c r="COW14" s="131"/>
      <c r="COX14" s="131"/>
      <c r="COY14" s="131"/>
      <c r="COZ14" s="131"/>
      <c r="CPA14" s="131"/>
      <c r="CPB14" s="131"/>
      <c r="CPC14" s="131"/>
      <c r="CPD14" s="131"/>
      <c r="CPE14" s="131"/>
      <c r="CPF14" s="131"/>
      <c r="CPG14" s="131"/>
      <c r="CPH14" s="131"/>
      <c r="CPI14" s="131"/>
      <c r="CPJ14" s="131"/>
      <c r="CPK14" s="131"/>
      <c r="CPL14" s="131"/>
      <c r="CPM14" s="131"/>
      <c r="CPN14" s="131"/>
      <c r="CPO14" s="131"/>
      <c r="CPP14" s="131"/>
      <c r="CPQ14" s="131"/>
      <c r="CPR14" s="131"/>
      <c r="CPS14" s="131"/>
      <c r="CPT14" s="131"/>
      <c r="CPU14" s="131"/>
      <c r="CPV14" s="131"/>
      <c r="CPW14" s="131"/>
      <c r="CPX14" s="131"/>
      <c r="CPY14" s="131"/>
      <c r="CPZ14" s="131"/>
      <c r="CQA14" s="131"/>
      <c r="CQB14" s="131"/>
      <c r="CQC14" s="131"/>
      <c r="CQD14" s="131"/>
      <c r="CQE14" s="131"/>
      <c r="CQF14" s="131"/>
      <c r="CQG14" s="131"/>
      <c r="CQH14" s="131"/>
      <c r="CQI14" s="131"/>
      <c r="CQJ14" s="131"/>
      <c r="CQK14" s="131"/>
      <c r="CQL14" s="131"/>
      <c r="CQM14" s="131"/>
      <c r="CQN14" s="131"/>
      <c r="CQO14" s="131"/>
      <c r="CQP14" s="131"/>
      <c r="CQQ14" s="131"/>
      <c r="CQR14" s="131"/>
      <c r="CQS14" s="131"/>
      <c r="CQT14" s="131"/>
      <c r="CQU14" s="131"/>
      <c r="CQV14" s="131"/>
      <c r="CQW14" s="131"/>
      <c r="CQX14" s="131"/>
      <c r="CQY14" s="131"/>
      <c r="CQZ14" s="131"/>
      <c r="CRA14" s="131"/>
      <c r="CRB14" s="131"/>
      <c r="CRC14" s="131"/>
      <c r="CRD14" s="131"/>
      <c r="CRE14" s="131"/>
      <c r="CRF14" s="131"/>
      <c r="CRG14" s="131"/>
      <c r="CRH14" s="131"/>
      <c r="CRI14" s="131"/>
      <c r="CRJ14" s="131"/>
      <c r="CRK14" s="131"/>
      <c r="CRL14" s="131"/>
      <c r="CRM14" s="131"/>
      <c r="CRN14" s="131"/>
      <c r="CRO14" s="131"/>
      <c r="CRP14" s="131"/>
      <c r="CRQ14" s="131"/>
      <c r="CRR14" s="131"/>
      <c r="CRS14" s="131"/>
      <c r="CRT14" s="131"/>
      <c r="CRU14" s="131"/>
      <c r="CRV14" s="131"/>
      <c r="CRW14" s="131"/>
      <c r="CRX14" s="131"/>
      <c r="CRY14" s="131"/>
      <c r="CRZ14" s="131"/>
      <c r="CSA14" s="131"/>
      <c r="CSB14" s="131"/>
      <c r="CSC14" s="131"/>
      <c r="CSD14" s="131"/>
      <c r="CSE14" s="131"/>
      <c r="CSF14" s="131"/>
      <c r="CSG14" s="131"/>
      <c r="CSH14" s="131"/>
      <c r="CSI14" s="131"/>
      <c r="CSJ14" s="131"/>
      <c r="CSK14" s="131"/>
      <c r="CSL14" s="131"/>
      <c r="CSM14" s="131"/>
      <c r="CSN14" s="131"/>
      <c r="CSO14" s="131"/>
      <c r="CSP14" s="131"/>
      <c r="CSQ14" s="131"/>
      <c r="CSR14" s="131"/>
      <c r="CSS14" s="131"/>
      <c r="CST14" s="131"/>
      <c r="CSU14" s="131"/>
      <c r="CSV14" s="131"/>
      <c r="CSW14" s="131"/>
      <c r="CSX14" s="131"/>
      <c r="CSY14" s="131"/>
      <c r="CSZ14" s="131"/>
      <c r="CTA14" s="131"/>
      <c r="CTB14" s="131"/>
      <c r="CTC14" s="131"/>
      <c r="CTD14" s="131"/>
      <c r="CTE14" s="131"/>
      <c r="CTF14" s="131"/>
      <c r="CTG14" s="131"/>
      <c r="CTH14" s="131"/>
      <c r="CTI14" s="131"/>
      <c r="CTJ14" s="131"/>
      <c r="CTK14" s="131"/>
      <c r="CTL14" s="131"/>
      <c r="CTM14" s="131"/>
      <c r="CTN14" s="131"/>
      <c r="CTO14" s="131"/>
      <c r="CTP14" s="131"/>
      <c r="CTQ14" s="131"/>
      <c r="CTR14" s="131"/>
      <c r="CTS14" s="131"/>
      <c r="CTT14" s="131"/>
      <c r="CTU14" s="131"/>
      <c r="CTV14" s="131"/>
      <c r="CTW14" s="131"/>
      <c r="CTX14" s="131"/>
      <c r="CTY14" s="131"/>
      <c r="CTZ14" s="131"/>
      <c r="CUA14" s="131"/>
      <c r="CUB14" s="131"/>
      <c r="CUC14" s="131"/>
      <c r="CUD14" s="131"/>
      <c r="CUE14" s="131"/>
      <c r="CUF14" s="131"/>
      <c r="CUG14" s="131"/>
      <c r="CUH14" s="131"/>
      <c r="CUI14" s="131"/>
      <c r="CUJ14" s="131"/>
      <c r="CUK14" s="131"/>
      <c r="CUL14" s="131"/>
      <c r="CUM14" s="131"/>
      <c r="CUN14" s="131"/>
      <c r="CUO14" s="131"/>
      <c r="CUP14" s="131"/>
      <c r="CUQ14" s="131"/>
      <c r="CUR14" s="131"/>
      <c r="CUS14" s="131"/>
      <c r="CUT14" s="131"/>
      <c r="CUU14" s="131"/>
      <c r="CUV14" s="131"/>
      <c r="CUW14" s="131"/>
      <c r="CUX14" s="131"/>
      <c r="CUY14" s="131"/>
      <c r="CUZ14" s="131"/>
      <c r="CVA14" s="131"/>
      <c r="CVB14" s="131"/>
      <c r="CVC14" s="131"/>
      <c r="CVD14" s="131"/>
      <c r="CVE14" s="131"/>
      <c r="CVF14" s="131"/>
      <c r="CVG14" s="131"/>
      <c r="CVH14" s="131"/>
      <c r="CVI14" s="131"/>
      <c r="CVJ14" s="131"/>
      <c r="CVK14" s="131"/>
      <c r="CVL14" s="131"/>
      <c r="CVM14" s="131"/>
      <c r="CVN14" s="131"/>
      <c r="CVO14" s="131"/>
      <c r="CVP14" s="131"/>
      <c r="CVQ14" s="131"/>
      <c r="CVR14" s="131"/>
      <c r="CVS14" s="131"/>
      <c r="CVT14" s="131"/>
      <c r="CVU14" s="131"/>
      <c r="CVV14" s="131"/>
      <c r="CVW14" s="131"/>
      <c r="CVX14" s="131"/>
      <c r="CVY14" s="131"/>
      <c r="CVZ14" s="131"/>
      <c r="CWA14" s="131"/>
      <c r="CWB14" s="131"/>
      <c r="CWC14" s="131"/>
      <c r="CWD14" s="131"/>
      <c r="CWE14" s="131"/>
      <c r="CWF14" s="131"/>
      <c r="CWG14" s="131"/>
      <c r="CWH14" s="131"/>
      <c r="CWI14" s="131"/>
      <c r="CWJ14" s="131"/>
      <c r="CWK14" s="131"/>
      <c r="CWL14" s="131"/>
      <c r="CWM14" s="131"/>
      <c r="CWN14" s="131"/>
      <c r="CWO14" s="131"/>
      <c r="CWP14" s="131"/>
      <c r="CWQ14" s="131"/>
      <c r="CWR14" s="131"/>
      <c r="CWS14" s="131"/>
      <c r="CWT14" s="131"/>
      <c r="CWU14" s="131"/>
      <c r="CWV14" s="131"/>
      <c r="CWW14" s="131"/>
      <c r="CWX14" s="131"/>
      <c r="CWY14" s="131"/>
      <c r="CWZ14" s="131"/>
      <c r="CXA14" s="131"/>
      <c r="CXB14" s="131"/>
      <c r="CXC14" s="131"/>
      <c r="CXD14" s="131"/>
      <c r="CXE14" s="131"/>
      <c r="CXF14" s="131"/>
      <c r="CXG14" s="131"/>
      <c r="CXH14" s="131"/>
      <c r="CXI14" s="131"/>
      <c r="CXJ14" s="131"/>
      <c r="CXK14" s="131"/>
      <c r="CXL14" s="131"/>
      <c r="CXM14" s="131"/>
      <c r="CXN14" s="131"/>
      <c r="CXO14" s="131"/>
      <c r="CXP14" s="131"/>
      <c r="CXQ14" s="131"/>
      <c r="CXR14" s="131"/>
      <c r="CXS14" s="131"/>
      <c r="CXT14" s="131"/>
      <c r="CXU14" s="131"/>
      <c r="CXV14" s="131"/>
      <c r="CXW14" s="131"/>
      <c r="CXX14" s="131"/>
      <c r="CXY14" s="131"/>
      <c r="CXZ14" s="131"/>
      <c r="CYA14" s="131"/>
      <c r="CYB14" s="131"/>
      <c r="CYC14" s="131"/>
      <c r="CYD14" s="131"/>
      <c r="CYE14" s="131"/>
      <c r="CYF14" s="131"/>
      <c r="CYG14" s="131"/>
      <c r="CYH14" s="131"/>
      <c r="CYI14" s="131"/>
      <c r="CYJ14" s="131"/>
      <c r="CYK14" s="131"/>
      <c r="CYL14" s="131"/>
      <c r="CYM14" s="131"/>
      <c r="CYN14" s="131"/>
      <c r="CYO14" s="131"/>
      <c r="CYP14" s="131"/>
      <c r="CYQ14" s="131"/>
      <c r="CYR14" s="131"/>
      <c r="CYS14" s="131"/>
      <c r="CYT14" s="131"/>
      <c r="CYU14" s="131"/>
      <c r="CYV14" s="131"/>
      <c r="CYW14" s="131"/>
      <c r="CYX14" s="131"/>
      <c r="CYY14" s="131"/>
      <c r="CYZ14" s="131"/>
      <c r="CZA14" s="131"/>
      <c r="CZB14" s="131"/>
      <c r="CZC14" s="131"/>
      <c r="CZD14" s="131"/>
      <c r="CZE14" s="131"/>
      <c r="CZF14" s="131"/>
      <c r="CZG14" s="131"/>
      <c r="CZH14" s="131"/>
      <c r="CZI14" s="131"/>
      <c r="CZJ14" s="131"/>
      <c r="CZK14" s="131"/>
      <c r="CZL14" s="131"/>
      <c r="CZM14" s="131"/>
      <c r="CZN14" s="131"/>
      <c r="CZO14" s="131"/>
      <c r="CZP14" s="131"/>
      <c r="CZQ14" s="131"/>
      <c r="CZR14" s="131"/>
      <c r="CZS14" s="131"/>
      <c r="CZT14" s="131"/>
      <c r="CZU14" s="131"/>
      <c r="CZV14" s="131"/>
      <c r="CZW14" s="131"/>
      <c r="CZX14" s="131"/>
      <c r="CZY14" s="131"/>
      <c r="CZZ14" s="131"/>
      <c r="DAA14" s="131"/>
      <c r="DAB14" s="131"/>
      <c r="DAC14" s="131"/>
      <c r="DAD14" s="131"/>
      <c r="DAE14" s="131"/>
      <c r="DAF14" s="131"/>
      <c r="DAG14" s="131"/>
      <c r="DAH14" s="131"/>
      <c r="DAI14" s="131"/>
      <c r="DAJ14" s="131"/>
      <c r="DAK14" s="131"/>
      <c r="DAL14" s="131"/>
      <c r="DAM14" s="131"/>
      <c r="DAN14" s="131"/>
      <c r="DAO14" s="131"/>
      <c r="DAP14" s="131"/>
      <c r="DAQ14" s="131"/>
      <c r="DAR14" s="131"/>
      <c r="DAS14" s="131"/>
      <c r="DAT14" s="131"/>
      <c r="DAU14" s="131"/>
      <c r="DAV14" s="131"/>
      <c r="DAW14" s="131"/>
      <c r="DAX14" s="131"/>
      <c r="DAY14" s="131"/>
      <c r="DAZ14" s="131"/>
      <c r="DBA14" s="131"/>
      <c r="DBB14" s="131"/>
      <c r="DBC14" s="131"/>
      <c r="DBD14" s="131"/>
      <c r="DBE14" s="131"/>
      <c r="DBF14" s="131"/>
      <c r="DBG14" s="131"/>
      <c r="DBH14" s="131"/>
      <c r="DBI14" s="131"/>
      <c r="DBJ14" s="131"/>
      <c r="DBK14" s="131"/>
      <c r="DBL14" s="131"/>
      <c r="DBM14" s="131"/>
      <c r="DBN14" s="131"/>
      <c r="DBO14" s="131"/>
      <c r="DBP14" s="131"/>
      <c r="DBQ14" s="131"/>
      <c r="DBR14" s="131"/>
      <c r="DBS14" s="131"/>
      <c r="DBT14" s="131"/>
      <c r="DBU14" s="131"/>
      <c r="DBV14" s="131"/>
      <c r="DBW14" s="131"/>
      <c r="DBX14" s="131"/>
      <c r="DBY14" s="131"/>
      <c r="DBZ14" s="131"/>
      <c r="DCA14" s="131"/>
      <c r="DCB14" s="131"/>
      <c r="DCC14" s="131"/>
      <c r="DCD14" s="131"/>
      <c r="DCE14" s="131"/>
      <c r="DCF14" s="131"/>
      <c r="DCG14" s="131"/>
      <c r="DCH14" s="131"/>
      <c r="DCI14" s="131"/>
      <c r="DCJ14" s="131"/>
      <c r="DCK14" s="131"/>
      <c r="DCL14" s="131"/>
      <c r="DCM14" s="131"/>
      <c r="DCN14" s="131"/>
      <c r="DCO14" s="131"/>
      <c r="DCP14" s="131"/>
      <c r="DCQ14" s="131"/>
      <c r="DCR14" s="131"/>
      <c r="DCS14" s="131"/>
      <c r="DCT14" s="131"/>
      <c r="DCU14" s="131"/>
      <c r="DCV14" s="131"/>
      <c r="DCW14" s="131"/>
      <c r="DCX14" s="131"/>
      <c r="DCY14" s="131"/>
      <c r="DCZ14" s="131"/>
      <c r="DDA14" s="131"/>
      <c r="DDB14" s="131"/>
      <c r="DDC14" s="131"/>
      <c r="DDD14" s="131"/>
      <c r="DDE14" s="131"/>
      <c r="DDF14" s="131"/>
      <c r="DDG14" s="131"/>
      <c r="DDH14" s="131"/>
      <c r="DDI14" s="131"/>
      <c r="DDJ14" s="131"/>
      <c r="DDK14" s="131"/>
      <c r="DDL14" s="131"/>
      <c r="DDM14" s="131"/>
      <c r="DDN14" s="131"/>
      <c r="DDO14" s="131"/>
      <c r="DDP14" s="131"/>
      <c r="DDQ14" s="131"/>
      <c r="DDR14" s="131"/>
      <c r="DDS14" s="131"/>
      <c r="DDT14" s="131"/>
      <c r="DDU14" s="131"/>
      <c r="DDV14" s="131"/>
      <c r="DDW14" s="131"/>
      <c r="DDX14" s="131"/>
      <c r="DDY14" s="131"/>
      <c r="DDZ14" s="131"/>
      <c r="DEA14" s="131"/>
      <c r="DEB14" s="131"/>
      <c r="DEC14" s="131"/>
      <c r="DED14" s="131"/>
      <c r="DEE14" s="131"/>
      <c r="DEF14" s="131"/>
      <c r="DEG14" s="131"/>
      <c r="DEH14" s="131"/>
      <c r="DEI14" s="131"/>
      <c r="DEJ14" s="131"/>
      <c r="DEK14" s="131"/>
      <c r="DEL14" s="131"/>
      <c r="DEM14" s="131"/>
      <c r="DEN14" s="131"/>
      <c r="DEO14" s="131"/>
      <c r="DEP14" s="131"/>
      <c r="DEQ14" s="131"/>
      <c r="DER14" s="131"/>
      <c r="DES14" s="131"/>
      <c r="DET14" s="131"/>
      <c r="DEU14" s="131"/>
      <c r="DEV14" s="131"/>
      <c r="DEW14" s="131"/>
      <c r="DEX14" s="131"/>
      <c r="DEY14" s="131"/>
      <c r="DEZ14" s="131"/>
      <c r="DFA14" s="131"/>
      <c r="DFB14" s="131"/>
      <c r="DFC14" s="131"/>
      <c r="DFD14" s="131"/>
      <c r="DFE14" s="131"/>
      <c r="DFF14" s="131"/>
      <c r="DFG14" s="131"/>
      <c r="DFH14" s="131"/>
      <c r="DFI14" s="131"/>
      <c r="DFJ14" s="131"/>
      <c r="DFK14" s="131"/>
      <c r="DFL14" s="131"/>
      <c r="DFM14" s="131"/>
      <c r="DFN14" s="131"/>
      <c r="DFO14" s="131"/>
      <c r="DFP14" s="131"/>
      <c r="DFQ14" s="131"/>
      <c r="DFR14" s="131"/>
      <c r="DFS14" s="131"/>
      <c r="DFT14" s="131"/>
      <c r="DFU14" s="131"/>
      <c r="DFV14" s="131"/>
      <c r="DFW14" s="131"/>
      <c r="DFX14" s="131"/>
      <c r="DFY14" s="131"/>
      <c r="DFZ14" s="131"/>
      <c r="DGA14" s="131"/>
      <c r="DGB14" s="131"/>
      <c r="DGC14" s="131"/>
      <c r="DGD14" s="131"/>
      <c r="DGE14" s="131"/>
      <c r="DGF14" s="131"/>
      <c r="DGG14" s="131"/>
      <c r="DGH14" s="131"/>
      <c r="DGI14" s="131"/>
      <c r="DGJ14" s="131"/>
      <c r="DGK14" s="131"/>
      <c r="DGL14" s="131"/>
      <c r="DGM14" s="131"/>
      <c r="DGN14" s="131"/>
      <c r="DGO14" s="131"/>
      <c r="DGP14" s="131"/>
      <c r="DGQ14" s="131"/>
      <c r="DGR14" s="131"/>
      <c r="DGS14" s="131"/>
      <c r="DGT14" s="131"/>
      <c r="DGU14" s="131"/>
      <c r="DGV14" s="131"/>
      <c r="DGW14" s="131"/>
      <c r="DGX14" s="131"/>
      <c r="DGY14" s="131"/>
      <c r="DGZ14" s="131"/>
      <c r="DHA14" s="131"/>
      <c r="DHB14" s="131"/>
      <c r="DHC14" s="131"/>
      <c r="DHD14" s="131"/>
      <c r="DHE14" s="131"/>
      <c r="DHF14" s="131"/>
      <c r="DHG14" s="131"/>
      <c r="DHH14" s="131"/>
      <c r="DHI14" s="131"/>
      <c r="DHJ14" s="131"/>
      <c r="DHK14" s="131"/>
      <c r="DHL14" s="131"/>
      <c r="DHM14" s="131"/>
      <c r="DHN14" s="131"/>
      <c r="DHO14" s="131"/>
      <c r="DHP14" s="131"/>
      <c r="DHQ14" s="131"/>
      <c r="DHR14" s="131"/>
      <c r="DHS14" s="131"/>
      <c r="DHT14" s="131"/>
      <c r="DHU14" s="131"/>
      <c r="DHV14" s="131"/>
      <c r="DHW14" s="131"/>
      <c r="DHX14" s="131"/>
      <c r="DHY14" s="131"/>
      <c r="DHZ14" s="131"/>
      <c r="DIA14" s="131"/>
      <c r="DIB14" s="131"/>
      <c r="DIC14" s="131"/>
      <c r="DID14" s="131"/>
      <c r="DIE14" s="131"/>
      <c r="DIF14" s="131"/>
      <c r="DIG14" s="131"/>
      <c r="DIH14" s="131"/>
      <c r="DII14" s="131"/>
      <c r="DIJ14" s="131"/>
      <c r="DIK14" s="131"/>
      <c r="DIL14" s="131"/>
      <c r="DIM14" s="131"/>
      <c r="DIN14" s="131"/>
      <c r="DIO14" s="131"/>
      <c r="DIP14" s="131"/>
      <c r="DIQ14" s="131"/>
      <c r="DIR14" s="131"/>
      <c r="DIS14" s="131"/>
      <c r="DIT14" s="131"/>
      <c r="DIU14" s="131"/>
      <c r="DIV14" s="131"/>
      <c r="DIW14" s="131"/>
      <c r="DIX14" s="131"/>
      <c r="DIY14" s="131"/>
      <c r="DIZ14" s="131"/>
      <c r="DJA14" s="131"/>
      <c r="DJB14" s="131"/>
      <c r="DJC14" s="131"/>
      <c r="DJD14" s="131"/>
      <c r="DJE14" s="131"/>
      <c r="DJF14" s="131"/>
      <c r="DJG14" s="131"/>
      <c r="DJH14" s="131"/>
      <c r="DJI14" s="131"/>
      <c r="DJJ14" s="131"/>
      <c r="DJK14" s="131"/>
      <c r="DJL14" s="131"/>
      <c r="DJM14" s="131"/>
      <c r="DJN14" s="131"/>
      <c r="DJO14" s="131"/>
      <c r="DJP14" s="131"/>
      <c r="DJQ14" s="131"/>
      <c r="DJR14" s="131"/>
      <c r="DJS14" s="131"/>
      <c r="DJT14" s="131"/>
      <c r="DJU14" s="131"/>
      <c r="DJV14" s="131"/>
      <c r="DJW14" s="131"/>
      <c r="DJX14" s="131"/>
      <c r="DJY14" s="131"/>
      <c r="DJZ14" s="131"/>
      <c r="DKA14" s="131"/>
      <c r="DKB14" s="131"/>
      <c r="DKC14" s="131"/>
      <c r="DKD14" s="131"/>
      <c r="DKE14" s="131"/>
      <c r="DKF14" s="131"/>
      <c r="DKG14" s="131"/>
      <c r="DKH14" s="131"/>
      <c r="DKI14" s="131"/>
      <c r="DKJ14" s="131"/>
      <c r="DKK14" s="131"/>
      <c r="DKL14" s="131"/>
      <c r="DKM14" s="131"/>
      <c r="DKN14" s="131"/>
      <c r="DKO14" s="131"/>
      <c r="DKP14" s="131"/>
      <c r="DKQ14" s="131"/>
      <c r="DKR14" s="131"/>
      <c r="DKS14" s="131"/>
      <c r="DKT14" s="131"/>
      <c r="DKU14" s="131"/>
      <c r="DKV14" s="131"/>
      <c r="DKW14" s="131"/>
      <c r="DKX14" s="131"/>
      <c r="DKY14" s="131"/>
      <c r="DKZ14" s="131"/>
      <c r="DLA14" s="131"/>
      <c r="DLB14" s="131"/>
      <c r="DLC14" s="131"/>
      <c r="DLD14" s="131"/>
      <c r="DLE14" s="131"/>
      <c r="DLF14" s="131"/>
      <c r="DLG14" s="131"/>
      <c r="DLH14" s="131"/>
      <c r="DLI14" s="131"/>
      <c r="DLJ14" s="131"/>
      <c r="DLK14" s="131"/>
      <c r="DLL14" s="131"/>
      <c r="DLM14" s="131"/>
      <c r="DLN14" s="131"/>
      <c r="DLO14" s="131"/>
      <c r="DLP14" s="131"/>
      <c r="DLQ14" s="131"/>
      <c r="DLR14" s="131"/>
      <c r="DLS14" s="131"/>
      <c r="DLT14" s="131"/>
      <c r="DLU14" s="131"/>
      <c r="DLV14" s="131"/>
      <c r="DLW14" s="131"/>
      <c r="DLX14" s="131"/>
      <c r="DLY14" s="131"/>
      <c r="DLZ14" s="131"/>
      <c r="DMA14" s="131"/>
      <c r="DMB14" s="131"/>
      <c r="DMC14" s="131"/>
      <c r="DMD14" s="131"/>
      <c r="DME14" s="131"/>
      <c r="DMF14" s="131"/>
      <c r="DMG14" s="131"/>
      <c r="DMH14" s="131"/>
      <c r="DMI14" s="131"/>
      <c r="DMJ14" s="131"/>
      <c r="DMK14" s="131"/>
      <c r="DML14" s="131"/>
      <c r="DMM14" s="131"/>
      <c r="DMN14" s="131"/>
      <c r="DMO14" s="131"/>
      <c r="DMP14" s="131"/>
      <c r="DMQ14" s="131"/>
      <c r="DMR14" s="131"/>
      <c r="DMS14" s="131"/>
      <c r="DMT14" s="131"/>
      <c r="DMU14" s="131"/>
      <c r="DMV14" s="131"/>
      <c r="DMW14" s="131"/>
      <c r="DMX14" s="131"/>
      <c r="DMY14" s="131"/>
      <c r="DMZ14" s="131"/>
      <c r="DNA14" s="131"/>
      <c r="DNB14" s="131"/>
      <c r="DNC14" s="131"/>
      <c r="DND14" s="131"/>
      <c r="DNE14" s="131"/>
      <c r="DNF14" s="131"/>
      <c r="DNG14" s="131"/>
      <c r="DNH14" s="131"/>
      <c r="DNI14" s="131"/>
      <c r="DNJ14" s="131"/>
      <c r="DNK14" s="131"/>
      <c r="DNL14" s="131"/>
      <c r="DNM14" s="131"/>
      <c r="DNN14" s="131"/>
      <c r="DNO14" s="131"/>
      <c r="DNP14" s="131"/>
      <c r="DNQ14" s="131"/>
      <c r="DNR14" s="131"/>
      <c r="DNS14" s="131"/>
      <c r="DNT14" s="131"/>
      <c r="DNU14" s="131"/>
      <c r="DNV14" s="131"/>
      <c r="DNW14" s="131"/>
      <c r="DNX14" s="131"/>
      <c r="DNY14" s="131"/>
      <c r="DNZ14" s="131"/>
      <c r="DOA14" s="131"/>
      <c r="DOB14" s="131"/>
      <c r="DOC14" s="131"/>
      <c r="DOD14" s="131"/>
      <c r="DOE14" s="131"/>
      <c r="DOF14" s="131"/>
      <c r="DOG14" s="131"/>
      <c r="DOH14" s="131"/>
      <c r="DOI14" s="131"/>
      <c r="DOJ14" s="131"/>
      <c r="DOK14" s="131"/>
      <c r="DOL14" s="131"/>
      <c r="DOM14" s="131"/>
      <c r="DON14" s="131"/>
      <c r="DOO14" s="131"/>
      <c r="DOP14" s="131"/>
      <c r="DOQ14" s="131"/>
      <c r="DOR14" s="131"/>
      <c r="DOS14" s="131"/>
      <c r="DOT14" s="131"/>
      <c r="DOU14" s="131"/>
      <c r="DOV14" s="131"/>
      <c r="DOW14" s="131"/>
      <c r="DOX14" s="131"/>
      <c r="DOY14" s="131"/>
      <c r="DOZ14" s="131"/>
      <c r="DPA14" s="131"/>
      <c r="DPB14" s="131"/>
      <c r="DPC14" s="131"/>
      <c r="DPD14" s="131"/>
      <c r="DPE14" s="131"/>
      <c r="DPF14" s="131"/>
      <c r="DPG14" s="131"/>
      <c r="DPH14" s="131"/>
      <c r="DPI14" s="131"/>
      <c r="DPJ14" s="131"/>
      <c r="DPK14" s="131"/>
      <c r="DPL14" s="131"/>
      <c r="DPM14" s="131"/>
      <c r="DPN14" s="131"/>
      <c r="DPO14" s="131"/>
      <c r="DPP14" s="131"/>
      <c r="DPQ14" s="131"/>
      <c r="DPR14" s="131"/>
      <c r="DPS14" s="131"/>
      <c r="DPT14" s="131"/>
      <c r="DPU14" s="131"/>
      <c r="DPV14" s="131"/>
      <c r="DPW14" s="131"/>
      <c r="DPX14" s="131"/>
      <c r="DPY14" s="131"/>
      <c r="DPZ14" s="131"/>
      <c r="DQA14" s="131"/>
      <c r="DQB14" s="131"/>
      <c r="DQC14" s="131"/>
      <c r="DQD14" s="131"/>
      <c r="DQE14" s="131"/>
      <c r="DQF14" s="131"/>
      <c r="DQG14" s="131"/>
      <c r="DQH14" s="131"/>
      <c r="DQI14" s="131"/>
      <c r="DQJ14" s="131"/>
      <c r="DQK14" s="131"/>
      <c r="DQL14" s="131"/>
      <c r="DQM14" s="131"/>
      <c r="DQN14" s="131"/>
      <c r="DQO14" s="131"/>
      <c r="DQP14" s="131"/>
      <c r="DQQ14" s="131"/>
      <c r="DQR14" s="131"/>
      <c r="DQS14" s="131"/>
      <c r="DQT14" s="131"/>
      <c r="DQU14" s="131"/>
      <c r="DQV14" s="131"/>
      <c r="DQW14" s="131"/>
      <c r="DQX14" s="131"/>
      <c r="DQY14" s="131"/>
      <c r="DQZ14" s="131"/>
      <c r="DRA14" s="131"/>
      <c r="DRB14" s="131"/>
      <c r="DRC14" s="131"/>
      <c r="DRD14" s="131"/>
      <c r="DRE14" s="131"/>
      <c r="DRF14" s="131"/>
      <c r="DRG14" s="131"/>
      <c r="DRH14" s="131"/>
      <c r="DRI14" s="131"/>
      <c r="DRJ14" s="131"/>
      <c r="DRK14" s="131"/>
      <c r="DRL14" s="131"/>
      <c r="DRM14" s="131"/>
      <c r="DRN14" s="131"/>
      <c r="DRO14" s="131"/>
      <c r="DRP14" s="131"/>
      <c r="DRQ14" s="131"/>
      <c r="DRR14" s="131"/>
      <c r="DRS14" s="131"/>
      <c r="DRT14" s="131"/>
      <c r="DRU14" s="131"/>
      <c r="DRV14" s="131"/>
      <c r="DRW14" s="131"/>
      <c r="DRX14" s="131"/>
      <c r="DRY14" s="131"/>
      <c r="DRZ14" s="131"/>
      <c r="DSA14" s="131"/>
      <c r="DSB14" s="131"/>
      <c r="DSC14" s="131"/>
      <c r="DSD14" s="131"/>
      <c r="DSE14" s="131"/>
      <c r="DSF14" s="131"/>
      <c r="DSG14" s="131"/>
      <c r="DSH14" s="131"/>
      <c r="DSI14" s="131"/>
      <c r="DSJ14" s="131"/>
      <c r="DSK14" s="131"/>
      <c r="DSL14" s="131"/>
      <c r="DSM14" s="131"/>
      <c r="DSN14" s="131"/>
      <c r="DSO14" s="131"/>
      <c r="DSP14" s="131"/>
      <c r="DSQ14" s="131"/>
      <c r="DSR14" s="131"/>
      <c r="DSS14" s="131"/>
      <c r="DST14" s="131"/>
      <c r="DSU14" s="131"/>
      <c r="DSV14" s="131"/>
      <c r="DSW14" s="131"/>
      <c r="DSX14" s="131"/>
      <c r="DSY14" s="131"/>
      <c r="DSZ14" s="131"/>
      <c r="DTA14" s="131"/>
      <c r="DTB14" s="131"/>
      <c r="DTC14" s="131"/>
      <c r="DTD14" s="131"/>
      <c r="DTE14" s="131"/>
      <c r="DTF14" s="131"/>
      <c r="DTG14" s="131"/>
      <c r="DTH14" s="131"/>
      <c r="DTI14" s="131"/>
      <c r="DTJ14" s="131"/>
      <c r="DTK14" s="131"/>
      <c r="DTL14" s="131"/>
      <c r="DTM14" s="131"/>
      <c r="DTN14" s="131"/>
      <c r="DTO14" s="131"/>
      <c r="DTP14" s="131"/>
      <c r="DTQ14" s="131"/>
      <c r="DTR14" s="131"/>
      <c r="DTS14" s="131"/>
      <c r="DTT14" s="131"/>
      <c r="DTU14" s="131"/>
      <c r="DTV14" s="131"/>
      <c r="DTW14" s="131"/>
      <c r="DTX14" s="131"/>
      <c r="DTY14" s="131"/>
      <c r="DTZ14" s="131"/>
      <c r="DUA14" s="131"/>
      <c r="DUB14" s="131"/>
      <c r="DUC14" s="131"/>
      <c r="DUD14" s="131"/>
      <c r="DUE14" s="131"/>
      <c r="DUF14" s="131"/>
      <c r="DUG14" s="131"/>
      <c r="DUH14" s="131"/>
      <c r="DUI14" s="131"/>
      <c r="DUJ14" s="131"/>
      <c r="DUK14" s="131"/>
      <c r="DUL14" s="131"/>
      <c r="DUM14" s="131"/>
      <c r="DUN14" s="131"/>
      <c r="DUO14" s="131"/>
      <c r="DUP14" s="131"/>
      <c r="DUQ14" s="131"/>
      <c r="DUR14" s="131"/>
      <c r="DUS14" s="131"/>
      <c r="DUT14" s="131"/>
      <c r="DUU14" s="131"/>
      <c r="DUV14" s="131"/>
      <c r="DUW14" s="131"/>
      <c r="DUX14" s="131"/>
      <c r="DUY14" s="131"/>
      <c r="DUZ14" s="131"/>
      <c r="DVA14" s="131"/>
      <c r="DVB14" s="131"/>
      <c r="DVC14" s="131"/>
      <c r="DVD14" s="131"/>
      <c r="DVE14" s="131"/>
      <c r="DVF14" s="131"/>
      <c r="DVG14" s="131"/>
      <c r="DVH14" s="131"/>
      <c r="DVI14" s="131"/>
      <c r="DVJ14" s="131"/>
      <c r="DVK14" s="131"/>
      <c r="DVL14" s="131"/>
      <c r="DVM14" s="131"/>
      <c r="DVN14" s="131"/>
      <c r="DVO14" s="131"/>
      <c r="DVP14" s="131"/>
      <c r="DVQ14" s="131"/>
      <c r="DVR14" s="131"/>
      <c r="DVS14" s="131"/>
      <c r="DVT14" s="131"/>
      <c r="DVU14" s="131"/>
      <c r="DVV14" s="131"/>
      <c r="DVW14" s="131"/>
      <c r="DVX14" s="131"/>
      <c r="DVY14" s="131"/>
      <c r="DVZ14" s="131"/>
      <c r="DWA14" s="131"/>
      <c r="DWB14" s="131"/>
      <c r="DWC14" s="131"/>
      <c r="DWD14" s="131"/>
      <c r="DWE14" s="131"/>
      <c r="DWF14" s="131"/>
      <c r="DWG14" s="131"/>
      <c r="DWH14" s="131"/>
      <c r="DWI14" s="131"/>
      <c r="DWJ14" s="131"/>
      <c r="DWK14" s="131"/>
      <c r="DWL14" s="131"/>
      <c r="DWM14" s="131"/>
      <c r="DWN14" s="131"/>
      <c r="DWO14" s="131"/>
      <c r="DWP14" s="131"/>
      <c r="DWQ14" s="131"/>
      <c r="DWR14" s="131"/>
      <c r="DWS14" s="131"/>
      <c r="DWT14" s="131"/>
      <c r="DWU14" s="131"/>
      <c r="DWV14" s="131"/>
      <c r="DWW14" s="131"/>
      <c r="DWX14" s="131"/>
      <c r="DWY14" s="131"/>
      <c r="DWZ14" s="131"/>
      <c r="DXA14" s="131"/>
      <c r="DXB14" s="131"/>
      <c r="DXC14" s="131"/>
      <c r="DXD14" s="131"/>
      <c r="DXE14" s="131"/>
      <c r="DXF14" s="131"/>
      <c r="DXG14" s="131"/>
      <c r="DXH14" s="131"/>
      <c r="DXI14" s="131"/>
      <c r="DXJ14" s="131"/>
      <c r="DXK14" s="131"/>
      <c r="DXL14" s="131"/>
      <c r="DXM14" s="131"/>
      <c r="DXN14" s="131"/>
      <c r="DXO14" s="131"/>
      <c r="DXP14" s="131"/>
      <c r="DXQ14" s="131"/>
      <c r="DXR14" s="131"/>
      <c r="DXS14" s="131"/>
      <c r="DXT14" s="131"/>
      <c r="DXU14" s="131"/>
      <c r="DXV14" s="131"/>
      <c r="DXW14" s="131"/>
      <c r="DXX14" s="131"/>
      <c r="DXY14" s="131"/>
      <c r="DXZ14" s="131"/>
      <c r="DYA14" s="131"/>
      <c r="DYB14" s="131"/>
      <c r="DYC14" s="131"/>
      <c r="DYD14" s="131"/>
      <c r="DYE14" s="131"/>
      <c r="DYF14" s="131"/>
      <c r="DYG14" s="131"/>
      <c r="DYH14" s="131"/>
      <c r="DYI14" s="131"/>
      <c r="DYJ14" s="131"/>
      <c r="DYK14" s="131"/>
      <c r="DYL14" s="131"/>
      <c r="DYM14" s="131"/>
      <c r="DYN14" s="131"/>
      <c r="DYO14" s="131"/>
      <c r="DYP14" s="131"/>
      <c r="DYQ14" s="131"/>
      <c r="DYR14" s="131"/>
      <c r="DYS14" s="131"/>
      <c r="DYT14" s="131"/>
      <c r="DYU14" s="131"/>
      <c r="DYV14" s="131"/>
      <c r="DYW14" s="131"/>
      <c r="DYX14" s="131"/>
      <c r="DYY14" s="131"/>
      <c r="DYZ14" s="131"/>
      <c r="DZA14" s="131"/>
      <c r="DZB14" s="131"/>
      <c r="DZC14" s="131"/>
      <c r="DZD14" s="131"/>
      <c r="DZE14" s="131"/>
      <c r="DZF14" s="131"/>
      <c r="DZG14" s="131"/>
      <c r="DZH14" s="131"/>
      <c r="DZI14" s="131"/>
      <c r="DZJ14" s="131"/>
      <c r="DZK14" s="131"/>
      <c r="DZL14" s="131"/>
      <c r="DZM14" s="131"/>
      <c r="DZN14" s="131"/>
      <c r="DZO14" s="131"/>
      <c r="DZP14" s="131"/>
      <c r="DZQ14" s="131"/>
      <c r="DZR14" s="131"/>
      <c r="DZS14" s="131"/>
      <c r="DZT14" s="131"/>
      <c r="DZU14" s="131"/>
      <c r="DZV14" s="131"/>
      <c r="DZW14" s="131"/>
      <c r="DZX14" s="131"/>
      <c r="DZY14" s="131"/>
      <c r="DZZ14" s="131"/>
      <c r="EAA14" s="131"/>
      <c r="EAB14" s="131"/>
      <c r="EAC14" s="131"/>
      <c r="EAD14" s="131"/>
      <c r="EAE14" s="131"/>
      <c r="EAF14" s="131"/>
      <c r="EAG14" s="131"/>
      <c r="EAH14" s="131"/>
      <c r="EAI14" s="131"/>
      <c r="EAJ14" s="131"/>
      <c r="EAK14" s="131"/>
      <c r="EAL14" s="131"/>
      <c r="EAM14" s="131"/>
      <c r="EAN14" s="131"/>
      <c r="EAO14" s="131"/>
      <c r="EAP14" s="131"/>
      <c r="EAQ14" s="131"/>
      <c r="EAR14" s="131"/>
      <c r="EAS14" s="131"/>
      <c r="EAT14" s="131"/>
      <c r="EAU14" s="131"/>
      <c r="EAV14" s="131"/>
      <c r="EAW14" s="131"/>
      <c r="EAX14" s="131"/>
      <c r="EAY14" s="131"/>
      <c r="EAZ14" s="131"/>
      <c r="EBA14" s="131"/>
      <c r="EBB14" s="131"/>
      <c r="EBC14" s="131"/>
      <c r="EBD14" s="131"/>
      <c r="EBE14" s="131"/>
      <c r="EBF14" s="131"/>
      <c r="EBG14" s="131"/>
      <c r="EBH14" s="131"/>
      <c r="EBI14" s="131"/>
      <c r="EBJ14" s="131"/>
      <c r="EBK14" s="131"/>
      <c r="EBL14" s="131"/>
      <c r="EBM14" s="131"/>
      <c r="EBN14" s="131"/>
      <c r="EBO14" s="131"/>
      <c r="EBP14" s="131"/>
      <c r="EBQ14" s="131"/>
      <c r="EBR14" s="131"/>
      <c r="EBS14" s="131"/>
      <c r="EBT14" s="131"/>
      <c r="EBU14" s="131"/>
      <c r="EBV14" s="131"/>
      <c r="EBW14" s="131"/>
      <c r="EBX14" s="131"/>
      <c r="EBY14" s="131"/>
      <c r="EBZ14" s="131"/>
      <c r="ECA14" s="131"/>
      <c r="ECB14" s="131"/>
      <c r="ECC14" s="131"/>
      <c r="ECD14" s="131"/>
      <c r="ECE14" s="131"/>
      <c r="ECF14" s="131"/>
      <c r="ECG14" s="131"/>
      <c r="ECH14" s="131"/>
      <c r="ECI14" s="131"/>
      <c r="ECJ14" s="131"/>
      <c r="ECK14" s="131"/>
      <c r="ECL14" s="131"/>
      <c r="ECM14" s="131"/>
      <c r="ECN14" s="131"/>
      <c r="ECO14" s="131"/>
      <c r="ECP14" s="131"/>
      <c r="ECQ14" s="131"/>
      <c r="ECR14" s="131"/>
      <c r="ECS14" s="131"/>
      <c r="ECT14" s="131"/>
      <c r="ECU14" s="131"/>
      <c r="ECV14" s="131"/>
      <c r="ECW14" s="131"/>
      <c r="ECX14" s="131"/>
      <c r="ECY14" s="131"/>
      <c r="ECZ14" s="131"/>
      <c r="EDA14" s="131"/>
      <c r="EDB14" s="131"/>
      <c r="EDC14" s="131"/>
      <c r="EDD14" s="131"/>
      <c r="EDE14" s="131"/>
      <c r="EDF14" s="131"/>
      <c r="EDG14" s="131"/>
      <c r="EDH14" s="131"/>
      <c r="EDI14" s="131"/>
      <c r="EDJ14" s="131"/>
      <c r="EDK14" s="131"/>
      <c r="EDL14" s="131"/>
      <c r="EDM14" s="131"/>
      <c r="EDN14" s="131"/>
      <c r="EDO14" s="131"/>
      <c r="EDP14" s="131"/>
      <c r="EDQ14" s="131"/>
      <c r="EDR14" s="131"/>
      <c r="EDS14" s="131"/>
      <c r="EDT14" s="131"/>
      <c r="EDU14" s="131"/>
      <c r="EDV14" s="131"/>
      <c r="EDW14" s="131"/>
      <c r="EDX14" s="131"/>
      <c r="EDY14" s="131"/>
      <c r="EDZ14" s="131"/>
      <c r="EEA14" s="131"/>
      <c r="EEB14" s="131"/>
      <c r="EEC14" s="131"/>
      <c r="EED14" s="131"/>
      <c r="EEE14" s="131"/>
      <c r="EEF14" s="131"/>
      <c r="EEG14" s="131"/>
      <c r="EEH14" s="131"/>
      <c r="EEI14" s="131"/>
      <c r="EEJ14" s="131"/>
      <c r="EEK14" s="131"/>
      <c r="EEL14" s="131"/>
      <c r="EEM14" s="131"/>
      <c r="EEN14" s="131"/>
      <c r="EEO14" s="131"/>
      <c r="EEP14" s="131"/>
      <c r="EEQ14" s="131"/>
      <c r="EER14" s="131"/>
      <c r="EES14" s="131"/>
      <c r="EET14" s="131"/>
      <c r="EEU14" s="131"/>
      <c r="EEV14" s="131"/>
      <c r="EEW14" s="131"/>
      <c r="EEX14" s="131"/>
      <c r="EEY14" s="131"/>
      <c r="EEZ14" s="131"/>
      <c r="EFA14" s="131"/>
      <c r="EFB14" s="131"/>
      <c r="EFC14" s="131"/>
      <c r="EFD14" s="131"/>
      <c r="EFE14" s="131"/>
      <c r="EFF14" s="131"/>
      <c r="EFG14" s="131"/>
      <c r="EFH14" s="131"/>
      <c r="EFI14" s="131"/>
      <c r="EFJ14" s="131"/>
      <c r="EFK14" s="131"/>
      <c r="EFL14" s="131"/>
      <c r="EFM14" s="131"/>
      <c r="EFN14" s="131"/>
      <c r="EFO14" s="131"/>
      <c r="EFP14" s="131"/>
      <c r="EFQ14" s="131"/>
      <c r="EFR14" s="131"/>
      <c r="EFS14" s="131"/>
      <c r="EFT14" s="131"/>
      <c r="EFU14" s="131"/>
      <c r="EFV14" s="131"/>
      <c r="EFW14" s="131"/>
      <c r="EFX14" s="131"/>
      <c r="EFY14" s="131"/>
      <c r="EFZ14" s="131"/>
      <c r="EGA14" s="131"/>
      <c r="EGB14" s="131"/>
      <c r="EGC14" s="131"/>
      <c r="EGD14" s="131"/>
      <c r="EGE14" s="131"/>
      <c r="EGF14" s="131"/>
      <c r="EGG14" s="131"/>
      <c r="EGH14" s="131"/>
      <c r="EGI14" s="131"/>
      <c r="EGJ14" s="131"/>
      <c r="EGK14" s="131"/>
      <c r="EGL14" s="131"/>
      <c r="EGM14" s="131"/>
      <c r="EGN14" s="131"/>
      <c r="EGO14" s="131"/>
      <c r="EGP14" s="131"/>
      <c r="EGQ14" s="131"/>
      <c r="EGR14" s="131"/>
      <c r="EGS14" s="131"/>
      <c r="EGT14" s="131"/>
      <c r="EGU14" s="131"/>
      <c r="EGV14" s="131"/>
      <c r="EGW14" s="131"/>
      <c r="EGX14" s="131"/>
      <c r="EGY14" s="131"/>
      <c r="EGZ14" s="131"/>
      <c r="EHA14" s="131"/>
      <c r="EHB14" s="131"/>
      <c r="EHC14" s="131"/>
      <c r="EHD14" s="131"/>
      <c r="EHE14" s="131"/>
      <c r="EHF14" s="131"/>
      <c r="EHG14" s="131"/>
      <c r="EHH14" s="131"/>
      <c r="EHI14" s="131"/>
      <c r="EHJ14" s="131"/>
      <c r="EHK14" s="131"/>
      <c r="EHL14" s="131"/>
      <c r="EHM14" s="131"/>
      <c r="EHN14" s="131"/>
      <c r="EHO14" s="131"/>
      <c r="EHP14" s="131"/>
      <c r="EHQ14" s="131"/>
      <c r="EHR14" s="131"/>
      <c r="EHS14" s="131"/>
      <c r="EHT14" s="131"/>
      <c r="EHU14" s="131"/>
      <c r="EHV14" s="131"/>
      <c r="EHW14" s="131"/>
      <c r="EHX14" s="131"/>
      <c r="EHY14" s="131"/>
      <c r="EHZ14" s="131"/>
      <c r="EIA14" s="131"/>
      <c r="EIB14" s="131"/>
      <c r="EIC14" s="131"/>
      <c r="EID14" s="131"/>
      <c r="EIE14" s="131"/>
      <c r="EIF14" s="131"/>
      <c r="EIG14" s="131"/>
      <c r="EIH14" s="131"/>
      <c r="EII14" s="131"/>
      <c r="EIJ14" s="131"/>
      <c r="EIK14" s="131"/>
      <c r="EIL14" s="131"/>
      <c r="EIM14" s="131"/>
      <c r="EIN14" s="131"/>
      <c r="EIO14" s="131"/>
      <c r="EIP14" s="131"/>
      <c r="EIQ14" s="131"/>
      <c r="EIR14" s="131"/>
      <c r="EIS14" s="131"/>
      <c r="EIT14" s="131"/>
      <c r="EIU14" s="131"/>
      <c r="EIV14" s="131"/>
      <c r="EIW14" s="131"/>
      <c r="EIX14" s="131"/>
      <c r="EIY14" s="131"/>
      <c r="EIZ14" s="131"/>
      <c r="EJA14" s="131"/>
      <c r="EJB14" s="131"/>
      <c r="EJC14" s="131"/>
      <c r="EJD14" s="131"/>
      <c r="EJE14" s="131"/>
      <c r="EJF14" s="131"/>
      <c r="EJG14" s="131"/>
      <c r="EJH14" s="131"/>
      <c r="EJI14" s="131"/>
      <c r="EJJ14" s="131"/>
      <c r="EJK14" s="131"/>
      <c r="EJL14" s="131"/>
      <c r="EJM14" s="131"/>
      <c r="EJN14" s="131"/>
      <c r="EJO14" s="131"/>
      <c r="EJP14" s="131"/>
      <c r="EJQ14" s="131"/>
      <c r="EJR14" s="131"/>
      <c r="EJS14" s="131"/>
      <c r="EJT14" s="131"/>
      <c r="EJU14" s="131"/>
      <c r="EJV14" s="131"/>
      <c r="EJW14" s="131"/>
      <c r="EJX14" s="131"/>
      <c r="EJY14" s="131"/>
      <c r="EJZ14" s="131"/>
      <c r="EKA14" s="131"/>
      <c r="EKB14" s="131"/>
      <c r="EKC14" s="131"/>
      <c r="EKD14" s="131"/>
      <c r="EKE14" s="131"/>
      <c r="EKF14" s="131"/>
      <c r="EKG14" s="131"/>
      <c r="EKH14" s="131"/>
      <c r="EKI14" s="131"/>
      <c r="EKJ14" s="131"/>
      <c r="EKK14" s="131"/>
      <c r="EKL14" s="131"/>
      <c r="EKM14" s="131"/>
      <c r="EKN14" s="131"/>
      <c r="EKO14" s="131"/>
      <c r="EKP14" s="131"/>
      <c r="EKQ14" s="131"/>
      <c r="EKR14" s="131"/>
      <c r="EKS14" s="131"/>
      <c r="EKT14" s="131"/>
      <c r="EKU14" s="131"/>
      <c r="EKV14" s="131"/>
      <c r="EKW14" s="131"/>
      <c r="EKX14" s="131"/>
      <c r="EKY14" s="131"/>
      <c r="EKZ14" s="131"/>
      <c r="ELA14" s="131"/>
      <c r="ELB14" s="131"/>
      <c r="ELC14" s="131"/>
      <c r="ELD14" s="131"/>
      <c r="ELE14" s="131"/>
      <c r="ELF14" s="131"/>
      <c r="ELG14" s="131"/>
      <c r="ELH14" s="131"/>
      <c r="ELI14" s="131"/>
      <c r="ELJ14" s="131"/>
      <c r="ELK14" s="131"/>
      <c r="ELL14" s="131"/>
      <c r="ELM14" s="131"/>
      <c r="ELN14" s="131"/>
      <c r="ELO14" s="131"/>
      <c r="ELP14" s="131"/>
      <c r="ELQ14" s="131"/>
      <c r="ELR14" s="131"/>
      <c r="ELS14" s="131"/>
      <c r="ELT14" s="131"/>
      <c r="ELU14" s="131"/>
      <c r="ELV14" s="131"/>
      <c r="ELW14" s="131"/>
      <c r="ELX14" s="131"/>
      <c r="ELY14" s="131"/>
      <c r="ELZ14" s="131"/>
      <c r="EMA14" s="131"/>
      <c r="EMB14" s="131"/>
      <c r="EMC14" s="131"/>
      <c r="EMD14" s="131"/>
      <c r="EME14" s="131"/>
      <c r="EMF14" s="131"/>
      <c r="EMG14" s="131"/>
      <c r="EMH14" s="131"/>
      <c r="EMI14" s="131"/>
      <c r="EMJ14" s="131"/>
      <c r="EMK14" s="131"/>
      <c r="EML14" s="131"/>
      <c r="EMM14" s="131"/>
      <c r="EMN14" s="131"/>
      <c r="EMO14" s="131"/>
      <c r="EMP14" s="131"/>
      <c r="EMQ14" s="131"/>
      <c r="EMR14" s="131"/>
      <c r="EMS14" s="131"/>
      <c r="EMT14" s="131"/>
      <c r="EMU14" s="131"/>
      <c r="EMV14" s="131"/>
      <c r="EMW14" s="131"/>
      <c r="EMX14" s="131"/>
      <c r="EMY14" s="131"/>
      <c r="EMZ14" s="131"/>
      <c r="ENA14" s="131"/>
      <c r="ENB14" s="131"/>
      <c r="ENC14" s="131"/>
      <c r="END14" s="131"/>
      <c r="ENE14" s="131"/>
      <c r="ENF14" s="131"/>
      <c r="ENG14" s="131"/>
      <c r="ENH14" s="131"/>
      <c r="ENI14" s="131"/>
      <c r="ENJ14" s="131"/>
      <c r="ENK14" s="131"/>
      <c r="ENL14" s="131"/>
      <c r="ENM14" s="131"/>
      <c r="ENN14" s="131"/>
      <c r="ENO14" s="131"/>
      <c r="ENP14" s="131"/>
      <c r="ENQ14" s="131"/>
      <c r="ENR14" s="131"/>
      <c r="ENS14" s="131"/>
      <c r="ENT14" s="131"/>
      <c r="ENU14" s="131"/>
      <c r="ENV14" s="131"/>
      <c r="ENW14" s="131"/>
      <c r="ENX14" s="131"/>
      <c r="ENY14" s="131"/>
      <c r="ENZ14" s="131"/>
      <c r="EOA14" s="131"/>
      <c r="EOB14" s="131"/>
      <c r="EOC14" s="131"/>
      <c r="EOD14" s="131"/>
      <c r="EOE14" s="131"/>
      <c r="EOF14" s="131"/>
      <c r="EOG14" s="131"/>
      <c r="EOH14" s="131"/>
      <c r="EOI14" s="131"/>
      <c r="EOJ14" s="131"/>
      <c r="EOK14" s="131"/>
      <c r="EOL14" s="131"/>
      <c r="EOM14" s="131"/>
      <c r="EON14" s="131"/>
      <c r="EOO14" s="131"/>
      <c r="EOP14" s="131"/>
      <c r="EOQ14" s="131"/>
      <c r="EOR14" s="131"/>
      <c r="EOS14" s="131"/>
      <c r="EOT14" s="131"/>
      <c r="EOU14" s="131"/>
      <c r="EOV14" s="131"/>
      <c r="EOW14" s="131"/>
      <c r="EOX14" s="131"/>
      <c r="EOY14" s="131"/>
      <c r="EOZ14" s="131"/>
      <c r="EPA14" s="131"/>
      <c r="EPB14" s="131"/>
      <c r="EPC14" s="131"/>
      <c r="EPD14" s="131"/>
      <c r="EPE14" s="131"/>
      <c r="EPF14" s="131"/>
      <c r="EPG14" s="131"/>
      <c r="EPH14" s="131"/>
      <c r="EPI14" s="131"/>
      <c r="EPJ14" s="131"/>
      <c r="EPK14" s="131"/>
      <c r="EPL14" s="131"/>
      <c r="EPM14" s="131"/>
      <c r="EPN14" s="131"/>
      <c r="EPO14" s="131"/>
      <c r="EPP14" s="131"/>
      <c r="EPQ14" s="131"/>
      <c r="EPR14" s="131"/>
      <c r="EPS14" s="131"/>
      <c r="EPT14" s="131"/>
      <c r="EPU14" s="131"/>
      <c r="EPV14" s="131"/>
      <c r="EPW14" s="131"/>
      <c r="EPX14" s="131"/>
      <c r="EPY14" s="131"/>
      <c r="EPZ14" s="131"/>
      <c r="EQA14" s="131"/>
      <c r="EQB14" s="131"/>
      <c r="EQC14" s="131"/>
      <c r="EQD14" s="131"/>
      <c r="EQE14" s="131"/>
      <c r="EQF14" s="131"/>
      <c r="EQG14" s="131"/>
      <c r="EQH14" s="131"/>
      <c r="EQI14" s="131"/>
      <c r="EQJ14" s="131"/>
      <c r="EQK14" s="131"/>
      <c r="EQL14" s="131"/>
      <c r="EQM14" s="131"/>
      <c r="EQN14" s="131"/>
      <c r="EQO14" s="131"/>
      <c r="EQP14" s="131"/>
      <c r="EQQ14" s="131"/>
      <c r="EQR14" s="131"/>
      <c r="EQS14" s="131"/>
      <c r="EQT14" s="131"/>
      <c r="EQU14" s="131"/>
      <c r="EQV14" s="131"/>
      <c r="EQW14" s="131"/>
      <c r="EQX14" s="131"/>
      <c r="EQY14" s="131"/>
      <c r="EQZ14" s="131"/>
      <c r="ERA14" s="131"/>
      <c r="ERB14" s="131"/>
      <c r="ERC14" s="131"/>
      <c r="ERD14" s="131"/>
      <c r="ERE14" s="131"/>
      <c r="ERF14" s="131"/>
      <c r="ERG14" s="131"/>
      <c r="ERH14" s="131"/>
      <c r="ERI14" s="131"/>
      <c r="ERJ14" s="131"/>
      <c r="ERK14" s="131"/>
      <c r="ERL14" s="131"/>
      <c r="ERM14" s="131"/>
      <c r="ERN14" s="131"/>
      <c r="ERO14" s="131"/>
      <c r="ERP14" s="131"/>
      <c r="ERQ14" s="131"/>
      <c r="ERR14" s="131"/>
      <c r="ERS14" s="131"/>
      <c r="ERT14" s="131"/>
      <c r="ERU14" s="131"/>
      <c r="ERV14" s="131"/>
      <c r="ERW14" s="131"/>
      <c r="ERX14" s="131"/>
      <c r="ERY14" s="131"/>
      <c r="ERZ14" s="131"/>
      <c r="ESA14" s="131"/>
      <c r="ESB14" s="131"/>
      <c r="ESC14" s="131"/>
      <c r="ESD14" s="131"/>
      <c r="ESE14" s="131"/>
      <c r="ESF14" s="131"/>
      <c r="ESG14" s="131"/>
      <c r="ESH14" s="131"/>
      <c r="ESI14" s="131"/>
      <c r="ESJ14" s="131"/>
      <c r="ESK14" s="131"/>
      <c r="ESL14" s="131"/>
      <c r="ESM14" s="131"/>
      <c r="ESN14" s="131"/>
      <c r="ESO14" s="131"/>
      <c r="ESP14" s="131"/>
      <c r="ESQ14" s="131"/>
      <c r="ESR14" s="131"/>
      <c r="ESS14" s="131"/>
      <c r="EST14" s="131"/>
      <c r="ESU14" s="131"/>
      <c r="ESV14" s="131"/>
      <c r="ESW14" s="131"/>
      <c r="ESX14" s="131"/>
      <c r="ESY14" s="131"/>
      <c r="ESZ14" s="131"/>
      <c r="ETA14" s="131"/>
      <c r="ETB14" s="131"/>
      <c r="ETC14" s="131"/>
      <c r="ETD14" s="131"/>
      <c r="ETE14" s="131"/>
      <c r="ETF14" s="131"/>
      <c r="ETG14" s="131"/>
      <c r="ETH14" s="131"/>
      <c r="ETI14" s="131"/>
      <c r="ETJ14" s="131"/>
      <c r="ETK14" s="131"/>
      <c r="ETL14" s="131"/>
      <c r="ETM14" s="131"/>
      <c r="ETN14" s="131"/>
      <c r="ETO14" s="131"/>
      <c r="ETP14" s="131"/>
      <c r="ETQ14" s="131"/>
      <c r="ETR14" s="131"/>
      <c r="ETS14" s="131"/>
      <c r="ETT14" s="131"/>
      <c r="ETU14" s="131"/>
      <c r="ETV14" s="131"/>
      <c r="ETW14" s="131"/>
      <c r="ETX14" s="131"/>
      <c r="ETY14" s="131"/>
      <c r="ETZ14" s="131"/>
      <c r="EUA14" s="131"/>
      <c r="EUB14" s="131"/>
      <c r="EUC14" s="131"/>
      <c r="EUD14" s="131"/>
      <c r="EUE14" s="131"/>
      <c r="EUF14" s="131"/>
      <c r="EUG14" s="131"/>
      <c r="EUH14" s="131"/>
      <c r="EUI14" s="131"/>
      <c r="EUJ14" s="131"/>
      <c r="EUK14" s="131"/>
      <c r="EUL14" s="131"/>
      <c r="EUM14" s="131"/>
      <c r="EUN14" s="131"/>
      <c r="EUO14" s="131"/>
      <c r="EUP14" s="131"/>
      <c r="EUQ14" s="131"/>
      <c r="EUR14" s="131"/>
      <c r="EUS14" s="131"/>
      <c r="EUT14" s="131"/>
      <c r="EUU14" s="131"/>
      <c r="EUV14" s="131"/>
      <c r="EUW14" s="131"/>
      <c r="EUX14" s="131"/>
      <c r="EUY14" s="131"/>
      <c r="EUZ14" s="131"/>
      <c r="EVA14" s="131"/>
      <c r="EVB14" s="131"/>
      <c r="EVC14" s="131"/>
      <c r="EVD14" s="131"/>
      <c r="EVE14" s="131"/>
      <c r="EVF14" s="131"/>
      <c r="EVG14" s="131"/>
      <c r="EVH14" s="131"/>
      <c r="EVI14" s="131"/>
      <c r="EVJ14" s="131"/>
      <c r="EVK14" s="131"/>
      <c r="EVL14" s="131"/>
      <c r="EVM14" s="131"/>
      <c r="EVN14" s="131"/>
      <c r="EVO14" s="131"/>
      <c r="EVP14" s="131"/>
      <c r="EVQ14" s="131"/>
      <c r="EVR14" s="131"/>
      <c r="EVS14" s="131"/>
      <c r="EVT14" s="131"/>
      <c r="EVU14" s="131"/>
      <c r="EVV14" s="131"/>
      <c r="EVW14" s="131"/>
      <c r="EVX14" s="131"/>
      <c r="EVY14" s="131"/>
      <c r="EVZ14" s="131"/>
      <c r="EWA14" s="131"/>
      <c r="EWB14" s="131"/>
      <c r="EWC14" s="131"/>
      <c r="EWD14" s="131"/>
      <c r="EWE14" s="131"/>
      <c r="EWF14" s="131"/>
      <c r="EWG14" s="131"/>
      <c r="EWH14" s="131"/>
      <c r="EWI14" s="131"/>
      <c r="EWJ14" s="131"/>
      <c r="EWK14" s="131"/>
      <c r="EWL14" s="131"/>
      <c r="EWM14" s="131"/>
      <c r="EWN14" s="131"/>
      <c r="EWO14" s="131"/>
      <c r="EWP14" s="131"/>
      <c r="EWQ14" s="131"/>
      <c r="EWR14" s="131"/>
      <c r="EWS14" s="131"/>
      <c r="EWT14" s="131"/>
      <c r="EWU14" s="131"/>
      <c r="EWV14" s="131"/>
      <c r="EWW14" s="131"/>
      <c r="EWX14" s="131"/>
      <c r="EWY14" s="131"/>
      <c r="EWZ14" s="131"/>
      <c r="EXA14" s="131"/>
      <c r="EXB14" s="131"/>
      <c r="EXC14" s="131"/>
      <c r="EXD14" s="131"/>
      <c r="EXE14" s="131"/>
      <c r="EXF14" s="131"/>
      <c r="EXG14" s="131"/>
      <c r="EXH14" s="131"/>
      <c r="EXI14" s="131"/>
      <c r="EXJ14" s="131"/>
      <c r="EXK14" s="131"/>
      <c r="EXL14" s="131"/>
      <c r="EXM14" s="131"/>
      <c r="EXN14" s="131"/>
      <c r="EXO14" s="131"/>
      <c r="EXP14" s="131"/>
      <c r="EXQ14" s="131"/>
      <c r="EXR14" s="131"/>
      <c r="EXS14" s="131"/>
      <c r="EXT14" s="131"/>
      <c r="EXU14" s="131"/>
      <c r="EXV14" s="131"/>
      <c r="EXW14" s="131"/>
      <c r="EXX14" s="131"/>
      <c r="EXY14" s="131"/>
      <c r="EXZ14" s="131"/>
      <c r="EYA14" s="131"/>
      <c r="EYB14" s="131"/>
      <c r="EYC14" s="131"/>
      <c r="EYD14" s="131"/>
      <c r="EYE14" s="131"/>
      <c r="EYF14" s="131"/>
      <c r="EYG14" s="131"/>
      <c r="EYH14" s="131"/>
      <c r="EYI14" s="131"/>
      <c r="EYJ14" s="131"/>
      <c r="EYK14" s="131"/>
      <c r="EYL14" s="131"/>
      <c r="EYM14" s="131"/>
      <c r="EYN14" s="131"/>
      <c r="EYO14" s="131"/>
      <c r="EYP14" s="131"/>
      <c r="EYQ14" s="131"/>
      <c r="EYR14" s="131"/>
      <c r="EYS14" s="131"/>
      <c r="EYT14" s="131"/>
      <c r="EYU14" s="131"/>
      <c r="EYV14" s="131"/>
      <c r="EYW14" s="131"/>
      <c r="EYX14" s="131"/>
      <c r="EYY14" s="131"/>
      <c r="EYZ14" s="131"/>
      <c r="EZA14" s="131"/>
      <c r="EZB14" s="131"/>
      <c r="EZC14" s="131"/>
      <c r="EZD14" s="131"/>
      <c r="EZE14" s="131"/>
      <c r="EZF14" s="131"/>
      <c r="EZG14" s="131"/>
      <c r="EZH14" s="131"/>
      <c r="EZI14" s="131"/>
      <c r="EZJ14" s="131"/>
      <c r="EZK14" s="131"/>
      <c r="EZL14" s="131"/>
      <c r="EZM14" s="131"/>
      <c r="EZN14" s="131"/>
      <c r="EZO14" s="131"/>
      <c r="EZP14" s="131"/>
      <c r="EZQ14" s="131"/>
      <c r="EZR14" s="131"/>
      <c r="EZS14" s="131"/>
      <c r="EZT14" s="131"/>
      <c r="EZU14" s="131"/>
      <c r="EZV14" s="131"/>
      <c r="EZW14" s="131"/>
      <c r="EZX14" s="131"/>
      <c r="EZY14" s="131"/>
      <c r="EZZ14" s="131"/>
      <c r="FAA14" s="131"/>
      <c r="FAB14" s="131"/>
      <c r="FAC14" s="131"/>
      <c r="FAD14" s="131"/>
      <c r="FAE14" s="131"/>
      <c r="FAF14" s="131"/>
      <c r="FAG14" s="131"/>
      <c r="FAH14" s="131"/>
      <c r="FAI14" s="131"/>
      <c r="FAJ14" s="131"/>
      <c r="FAK14" s="131"/>
      <c r="FAL14" s="131"/>
      <c r="FAM14" s="131"/>
      <c r="FAN14" s="131"/>
      <c r="FAO14" s="131"/>
      <c r="FAP14" s="131"/>
      <c r="FAQ14" s="131"/>
      <c r="FAR14" s="131"/>
      <c r="FAS14" s="131"/>
      <c r="FAT14" s="131"/>
      <c r="FAU14" s="131"/>
      <c r="FAV14" s="131"/>
      <c r="FAW14" s="131"/>
      <c r="FAX14" s="131"/>
      <c r="FAY14" s="131"/>
      <c r="FAZ14" s="131"/>
      <c r="FBA14" s="131"/>
      <c r="FBB14" s="131"/>
      <c r="FBC14" s="131"/>
      <c r="FBD14" s="131"/>
      <c r="FBE14" s="131"/>
      <c r="FBF14" s="131"/>
      <c r="FBG14" s="131"/>
      <c r="FBH14" s="131"/>
      <c r="FBI14" s="131"/>
      <c r="FBJ14" s="131"/>
      <c r="FBK14" s="131"/>
      <c r="FBL14" s="131"/>
      <c r="FBM14" s="131"/>
      <c r="FBN14" s="131"/>
      <c r="FBO14" s="131"/>
      <c r="FBP14" s="131"/>
      <c r="FBQ14" s="131"/>
      <c r="FBR14" s="131"/>
      <c r="FBS14" s="131"/>
      <c r="FBT14" s="131"/>
      <c r="FBU14" s="131"/>
      <c r="FBV14" s="131"/>
      <c r="FBW14" s="131"/>
      <c r="FBX14" s="131"/>
      <c r="FBY14" s="131"/>
      <c r="FBZ14" s="131"/>
      <c r="FCA14" s="131"/>
      <c r="FCB14" s="131"/>
      <c r="FCC14" s="131"/>
      <c r="FCD14" s="131"/>
      <c r="FCE14" s="131"/>
      <c r="FCF14" s="131"/>
      <c r="FCG14" s="131"/>
      <c r="FCH14" s="131"/>
      <c r="FCI14" s="131"/>
      <c r="FCJ14" s="131"/>
      <c r="FCK14" s="131"/>
      <c r="FCL14" s="131"/>
      <c r="FCM14" s="131"/>
      <c r="FCN14" s="131"/>
      <c r="FCO14" s="131"/>
      <c r="FCP14" s="131"/>
      <c r="FCQ14" s="131"/>
      <c r="FCR14" s="131"/>
      <c r="FCS14" s="131"/>
      <c r="FCT14" s="131"/>
      <c r="FCU14" s="131"/>
      <c r="FCV14" s="131"/>
      <c r="FCW14" s="131"/>
      <c r="FCX14" s="131"/>
      <c r="FCY14" s="131"/>
      <c r="FCZ14" s="131"/>
      <c r="FDA14" s="131"/>
      <c r="FDB14" s="131"/>
      <c r="FDC14" s="131"/>
      <c r="FDD14" s="131"/>
      <c r="FDE14" s="131"/>
      <c r="FDF14" s="131"/>
      <c r="FDG14" s="131"/>
      <c r="FDH14" s="131"/>
      <c r="FDI14" s="131"/>
      <c r="FDJ14" s="131"/>
      <c r="FDK14" s="131"/>
      <c r="FDL14" s="131"/>
      <c r="FDM14" s="131"/>
      <c r="FDN14" s="131"/>
      <c r="FDO14" s="131"/>
      <c r="FDP14" s="131"/>
      <c r="FDQ14" s="131"/>
      <c r="FDR14" s="131"/>
      <c r="FDS14" s="131"/>
      <c r="FDT14" s="131"/>
      <c r="FDU14" s="131"/>
      <c r="FDV14" s="131"/>
      <c r="FDW14" s="131"/>
      <c r="FDX14" s="131"/>
      <c r="FDY14" s="131"/>
      <c r="FDZ14" s="131"/>
      <c r="FEA14" s="131"/>
      <c r="FEB14" s="131"/>
      <c r="FEC14" s="131"/>
      <c r="FED14" s="131"/>
      <c r="FEE14" s="131"/>
      <c r="FEF14" s="131"/>
      <c r="FEG14" s="131"/>
      <c r="FEH14" s="131"/>
      <c r="FEI14" s="131"/>
      <c r="FEJ14" s="131"/>
      <c r="FEK14" s="131"/>
      <c r="FEL14" s="131"/>
      <c r="FEM14" s="131"/>
      <c r="FEN14" s="131"/>
      <c r="FEO14" s="131"/>
      <c r="FEP14" s="131"/>
      <c r="FEQ14" s="131"/>
      <c r="FER14" s="131"/>
      <c r="FES14" s="131"/>
      <c r="FET14" s="131"/>
      <c r="FEU14" s="131"/>
      <c r="FEV14" s="131"/>
      <c r="FEW14" s="131"/>
      <c r="FEX14" s="131"/>
      <c r="FEY14" s="131"/>
      <c r="FEZ14" s="131"/>
      <c r="FFA14" s="131"/>
      <c r="FFB14" s="131"/>
      <c r="FFC14" s="131"/>
      <c r="FFD14" s="131"/>
      <c r="FFE14" s="131"/>
      <c r="FFF14" s="131"/>
      <c r="FFG14" s="131"/>
      <c r="FFH14" s="131"/>
      <c r="FFI14" s="131"/>
      <c r="FFJ14" s="131"/>
      <c r="FFK14" s="131"/>
      <c r="FFL14" s="131"/>
      <c r="FFM14" s="131"/>
      <c r="FFN14" s="131"/>
      <c r="FFO14" s="131"/>
      <c r="FFP14" s="131"/>
      <c r="FFQ14" s="131"/>
      <c r="FFR14" s="131"/>
      <c r="FFS14" s="131"/>
      <c r="FFT14" s="131"/>
      <c r="FFU14" s="131"/>
      <c r="FFV14" s="131"/>
      <c r="FFW14" s="131"/>
      <c r="FFX14" s="131"/>
      <c r="FFY14" s="131"/>
      <c r="FFZ14" s="131"/>
      <c r="FGA14" s="131"/>
      <c r="FGB14" s="131"/>
      <c r="FGC14" s="131"/>
      <c r="FGD14" s="131"/>
      <c r="FGE14" s="131"/>
      <c r="FGF14" s="131"/>
      <c r="FGG14" s="131"/>
      <c r="FGH14" s="131"/>
      <c r="FGI14" s="131"/>
      <c r="FGJ14" s="131"/>
      <c r="FGK14" s="131"/>
      <c r="FGL14" s="131"/>
      <c r="FGM14" s="131"/>
      <c r="FGN14" s="131"/>
      <c r="FGO14" s="131"/>
      <c r="FGP14" s="131"/>
      <c r="FGQ14" s="131"/>
      <c r="FGR14" s="131"/>
      <c r="FGS14" s="131"/>
      <c r="FGT14" s="131"/>
      <c r="FGU14" s="131"/>
      <c r="FGV14" s="131"/>
      <c r="FGW14" s="131"/>
      <c r="FGX14" s="131"/>
      <c r="FGY14" s="131"/>
      <c r="FGZ14" s="131"/>
      <c r="FHA14" s="131"/>
      <c r="FHB14" s="131"/>
      <c r="FHC14" s="131"/>
      <c r="FHD14" s="131"/>
      <c r="FHE14" s="131"/>
      <c r="FHF14" s="131"/>
      <c r="FHG14" s="131"/>
      <c r="FHH14" s="131"/>
      <c r="FHI14" s="131"/>
      <c r="FHJ14" s="131"/>
      <c r="FHK14" s="131"/>
      <c r="FHL14" s="131"/>
      <c r="FHM14" s="131"/>
      <c r="FHN14" s="131"/>
      <c r="FHO14" s="131"/>
      <c r="FHP14" s="131"/>
      <c r="FHQ14" s="131"/>
      <c r="FHR14" s="131"/>
      <c r="FHS14" s="131"/>
      <c r="FHT14" s="131"/>
      <c r="FHU14" s="131"/>
      <c r="FHV14" s="131"/>
      <c r="FHW14" s="131"/>
      <c r="FHX14" s="131"/>
      <c r="FHY14" s="131"/>
      <c r="FHZ14" s="131"/>
      <c r="FIA14" s="131"/>
      <c r="FIB14" s="131"/>
      <c r="FIC14" s="131"/>
      <c r="FID14" s="131"/>
      <c r="FIE14" s="131"/>
      <c r="FIF14" s="131"/>
      <c r="FIG14" s="131"/>
      <c r="FIH14" s="131"/>
      <c r="FII14" s="131"/>
      <c r="FIJ14" s="131"/>
      <c r="FIK14" s="131"/>
      <c r="FIL14" s="131"/>
      <c r="FIM14" s="131"/>
      <c r="FIN14" s="131"/>
      <c r="FIO14" s="131"/>
      <c r="FIP14" s="131"/>
      <c r="FIQ14" s="131"/>
      <c r="FIR14" s="131"/>
      <c r="FIS14" s="131"/>
      <c r="FIT14" s="131"/>
      <c r="FIU14" s="131"/>
      <c r="FIV14" s="131"/>
      <c r="FIW14" s="131"/>
      <c r="FIX14" s="131"/>
      <c r="FIY14" s="131"/>
      <c r="FIZ14" s="131"/>
      <c r="FJA14" s="131"/>
      <c r="FJB14" s="131"/>
      <c r="FJC14" s="131"/>
      <c r="FJD14" s="131"/>
      <c r="FJE14" s="131"/>
      <c r="FJF14" s="131"/>
      <c r="FJG14" s="131"/>
      <c r="FJH14" s="131"/>
      <c r="FJI14" s="131"/>
      <c r="FJJ14" s="131"/>
      <c r="FJK14" s="131"/>
      <c r="FJL14" s="131"/>
      <c r="FJM14" s="131"/>
      <c r="FJN14" s="131"/>
      <c r="FJO14" s="131"/>
      <c r="FJP14" s="131"/>
      <c r="FJQ14" s="131"/>
      <c r="FJR14" s="131"/>
      <c r="FJS14" s="131"/>
      <c r="FJT14" s="131"/>
      <c r="FJU14" s="131"/>
      <c r="FJV14" s="131"/>
      <c r="FJW14" s="131"/>
      <c r="FJX14" s="131"/>
      <c r="FJY14" s="131"/>
      <c r="FJZ14" s="131"/>
      <c r="FKA14" s="131"/>
      <c r="FKB14" s="131"/>
      <c r="FKC14" s="131"/>
      <c r="FKD14" s="131"/>
      <c r="FKE14" s="131"/>
      <c r="FKF14" s="131"/>
      <c r="FKG14" s="131"/>
      <c r="FKH14" s="131"/>
      <c r="FKI14" s="131"/>
      <c r="FKJ14" s="131"/>
      <c r="FKK14" s="131"/>
      <c r="FKL14" s="131"/>
      <c r="FKM14" s="131"/>
      <c r="FKN14" s="131"/>
      <c r="FKO14" s="131"/>
      <c r="FKP14" s="131"/>
      <c r="FKQ14" s="131"/>
      <c r="FKR14" s="131"/>
      <c r="FKS14" s="131"/>
      <c r="FKT14" s="131"/>
      <c r="FKU14" s="131"/>
      <c r="FKV14" s="131"/>
      <c r="FKW14" s="131"/>
      <c r="FKX14" s="131"/>
      <c r="FKY14" s="131"/>
      <c r="FKZ14" s="131"/>
      <c r="FLA14" s="131"/>
      <c r="FLB14" s="131"/>
      <c r="FLC14" s="131"/>
      <c r="FLD14" s="131"/>
      <c r="FLE14" s="131"/>
      <c r="FLF14" s="131"/>
      <c r="FLG14" s="131"/>
      <c r="FLH14" s="131"/>
      <c r="FLI14" s="131"/>
      <c r="FLJ14" s="131"/>
      <c r="FLK14" s="131"/>
      <c r="FLL14" s="131"/>
      <c r="FLM14" s="131"/>
      <c r="FLN14" s="131"/>
      <c r="FLO14" s="131"/>
      <c r="FLP14" s="131"/>
      <c r="FLQ14" s="131"/>
      <c r="FLR14" s="131"/>
      <c r="FLS14" s="131"/>
      <c r="FLT14" s="131"/>
      <c r="FLU14" s="131"/>
      <c r="FLV14" s="131"/>
      <c r="FLW14" s="131"/>
      <c r="FLX14" s="131"/>
      <c r="FLY14" s="131"/>
      <c r="FLZ14" s="131"/>
      <c r="FMA14" s="131"/>
      <c r="FMB14" s="131"/>
      <c r="FMC14" s="131"/>
      <c r="FMD14" s="131"/>
      <c r="FME14" s="131"/>
      <c r="FMF14" s="131"/>
      <c r="FMG14" s="131"/>
      <c r="FMH14" s="131"/>
      <c r="FMI14" s="131"/>
      <c r="FMJ14" s="131"/>
      <c r="FMK14" s="131"/>
      <c r="FML14" s="131"/>
      <c r="FMM14" s="131"/>
      <c r="FMN14" s="131"/>
      <c r="FMO14" s="131"/>
      <c r="FMP14" s="131"/>
      <c r="FMQ14" s="131"/>
      <c r="FMR14" s="131"/>
      <c r="FMS14" s="131"/>
      <c r="FMT14" s="131"/>
      <c r="FMU14" s="131"/>
      <c r="FMV14" s="131"/>
      <c r="FMW14" s="131"/>
      <c r="FMX14" s="131"/>
      <c r="FMY14" s="131"/>
      <c r="FMZ14" s="131"/>
      <c r="FNA14" s="131"/>
      <c r="FNB14" s="131"/>
      <c r="FNC14" s="131"/>
      <c r="FND14" s="131"/>
      <c r="FNE14" s="131"/>
      <c r="FNF14" s="131"/>
      <c r="FNG14" s="131"/>
      <c r="FNH14" s="131"/>
      <c r="FNI14" s="131"/>
      <c r="FNJ14" s="131"/>
      <c r="FNK14" s="131"/>
      <c r="FNL14" s="131"/>
      <c r="FNM14" s="131"/>
      <c r="FNN14" s="131"/>
      <c r="FNO14" s="131"/>
      <c r="FNP14" s="131"/>
      <c r="FNQ14" s="131"/>
      <c r="FNR14" s="131"/>
      <c r="FNS14" s="131"/>
      <c r="FNT14" s="131"/>
      <c r="FNU14" s="131"/>
      <c r="FNV14" s="131"/>
      <c r="FNW14" s="131"/>
      <c r="FNX14" s="131"/>
      <c r="FNY14" s="131"/>
      <c r="FNZ14" s="131"/>
      <c r="FOA14" s="131"/>
      <c r="FOB14" s="131"/>
      <c r="FOC14" s="131"/>
      <c r="FOD14" s="131"/>
      <c r="FOE14" s="131"/>
      <c r="FOF14" s="131"/>
      <c r="FOG14" s="131"/>
      <c r="FOH14" s="131"/>
      <c r="FOI14" s="131"/>
      <c r="FOJ14" s="131"/>
      <c r="FOK14" s="131"/>
      <c r="FOL14" s="131"/>
      <c r="FOM14" s="131"/>
      <c r="FON14" s="131"/>
      <c r="FOO14" s="131"/>
      <c r="FOP14" s="131"/>
      <c r="FOQ14" s="131"/>
      <c r="FOR14" s="131"/>
      <c r="FOS14" s="131"/>
      <c r="FOT14" s="131"/>
      <c r="FOU14" s="131"/>
      <c r="FOV14" s="131"/>
      <c r="FOW14" s="131"/>
      <c r="FOX14" s="131"/>
      <c r="FOY14" s="131"/>
      <c r="FOZ14" s="131"/>
      <c r="FPA14" s="131"/>
      <c r="FPB14" s="131"/>
      <c r="FPC14" s="131"/>
      <c r="FPD14" s="131"/>
      <c r="FPE14" s="131"/>
      <c r="FPF14" s="131"/>
      <c r="FPG14" s="131"/>
      <c r="FPH14" s="131"/>
      <c r="FPI14" s="131"/>
      <c r="FPJ14" s="131"/>
      <c r="FPK14" s="131"/>
      <c r="FPL14" s="131"/>
      <c r="FPM14" s="131"/>
      <c r="FPN14" s="131"/>
      <c r="FPO14" s="131"/>
      <c r="FPP14" s="131"/>
      <c r="FPQ14" s="131"/>
      <c r="FPR14" s="131"/>
      <c r="FPS14" s="131"/>
      <c r="FPT14" s="131"/>
      <c r="FPU14" s="131"/>
      <c r="FPV14" s="131"/>
      <c r="FPW14" s="131"/>
      <c r="FPX14" s="131"/>
      <c r="FPY14" s="131"/>
      <c r="FPZ14" s="131"/>
      <c r="FQA14" s="131"/>
      <c r="FQB14" s="131"/>
      <c r="FQC14" s="131"/>
      <c r="FQD14" s="131"/>
      <c r="FQE14" s="131"/>
      <c r="FQF14" s="131"/>
      <c r="FQG14" s="131"/>
      <c r="FQH14" s="131"/>
      <c r="FQI14" s="131"/>
      <c r="FQJ14" s="131"/>
      <c r="FQK14" s="131"/>
      <c r="FQL14" s="131"/>
      <c r="FQM14" s="131"/>
      <c r="FQN14" s="131"/>
      <c r="FQO14" s="131"/>
      <c r="FQP14" s="131"/>
      <c r="FQQ14" s="131"/>
      <c r="FQR14" s="131"/>
      <c r="FQS14" s="131"/>
      <c r="FQT14" s="131"/>
      <c r="FQU14" s="131"/>
      <c r="FQV14" s="131"/>
      <c r="FQW14" s="131"/>
      <c r="FQX14" s="131"/>
      <c r="FQY14" s="131"/>
      <c r="FQZ14" s="131"/>
      <c r="FRA14" s="131"/>
      <c r="FRB14" s="131"/>
      <c r="FRC14" s="131"/>
      <c r="FRD14" s="131"/>
      <c r="FRE14" s="131"/>
      <c r="FRF14" s="131"/>
      <c r="FRG14" s="131"/>
      <c r="FRH14" s="131"/>
      <c r="FRI14" s="131"/>
      <c r="FRJ14" s="131"/>
      <c r="FRK14" s="131"/>
      <c r="FRL14" s="131"/>
      <c r="FRM14" s="131"/>
      <c r="FRN14" s="131"/>
      <c r="FRO14" s="131"/>
      <c r="FRP14" s="131"/>
      <c r="FRQ14" s="131"/>
      <c r="FRR14" s="131"/>
      <c r="FRS14" s="131"/>
      <c r="FRT14" s="131"/>
      <c r="FRU14" s="131"/>
      <c r="FRV14" s="131"/>
      <c r="FRW14" s="131"/>
      <c r="FRX14" s="131"/>
      <c r="FRY14" s="131"/>
      <c r="FRZ14" s="131"/>
      <c r="FSA14" s="131"/>
      <c r="FSB14" s="131"/>
      <c r="FSC14" s="131"/>
      <c r="FSD14" s="131"/>
      <c r="FSE14" s="131"/>
      <c r="FSF14" s="131"/>
      <c r="FSG14" s="131"/>
      <c r="FSH14" s="131"/>
      <c r="FSI14" s="131"/>
      <c r="FSJ14" s="131"/>
      <c r="FSK14" s="131"/>
      <c r="FSL14" s="131"/>
      <c r="FSM14" s="131"/>
      <c r="FSN14" s="131"/>
      <c r="FSO14" s="131"/>
      <c r="FSP14" s="131"/>
      <c r="FSQ14" s="131"/>
      <c r="FSR14" s="131"/>
      <c r="FSS14" s="131"/>
      <c r="FST14" s="131"/>
      <c r="FSU14" s="131"/>
      <c r="FSV14" s="131"/>
      <c r="FSW14" s="131"/>
      <c r="FSX14" s="131"/>
      <c r="FSY14" s="131"/>
      <c r="FSZ14" s="131"/>
      <c r="FTA14" s="131"/>
      <c r="FTB14" s="131"/>
      <c r="FTC14" s="131"/>
      <c r="FTD14" s="131"/>
      <c r="FTE14" s="131"/>
      <c r="FTF14" s="131"/>
      <c r="FTG14" s="131"/>
      <c r="FTH14" s="131"/>
      <c r="FTI14" s="131"/>
      <c r="FTJ14" s="131"/>
      <c r="FTK14" s="131"/>
      <c r="FTL14" s="131"/>
      <c r="FTM14" s="131"/>
      <c r="FTN14" s="131"/>
      <c r="FTO14" s="131"/>
      <c r="FTP14" s="131"/>
      <c r="FTQ14" s="131"/>
      <c r="FTR14" s="131"/>
      <c r="FTS14" s="131"/>
      <c r="FTT14" s="131"/>
      <c r="FTU14" s="131"/>
      <c r="FTV14" s="131"/>
      <c r="FTW14" s="131"/>
      <c r="FTX14" s="131"/>
      <c r="FTY14" s="131"/>
      <c r="FTZ14" s="131"/>
      <c r="FUA14" s="131"/>
      <c r="FUB14" s="131"/>
      <c r="FUC14" s="131"/>
      <c r="FUD14" s="131"/>
      <c r="FUE14" s="131"/>
      <c r="FUF14" s="131"/>
      <c r="FUG14" s="131"/>
      <c r="FUH14" s="131"/>
      <c r="FUI14" s="131"/>
      <c r="FUJ14" s="131"/>
      <c r="FUK14" s="131"/>
      <c r="FUL14" s="131"/>
      <c r="FUM14" s="131"/>
      <c r="FUN14" s="131"/>
      <c r="FUO14" s="131"/>
      <c r="FUP14" s="131"/>
      <c r="FUQ14" s="131"/>
      <c r="FUR14" s="131"/>
      <c r="FUS14" s="131"/>
      <c r="FUT14" s="131"/>
      <c r="FUU14" s="131"/>
      <c r="FUV14" s="131"/>
      <c r="FUW14" s="131"/>
      <c r="FUX14" s="131"/>
      <c r="FUY14" s="131"/>
      <c r="FUZ14" s="131"/>
      <c r="FVA14" s="131"/>
      <c r="FVB14" s="131"/>
      <c r="FVC14" s="131"/>
      <c r="FVD14" s="131"/>
      <c r="FVE14" s="131"/>
      <c r="FVF14" s="131"/>
      <c r="FVG14" s="131"/>
      <c r="FVH14" s="131"/>
      <c r="FVI14" s="131"/>
      <c r="FVJ14" s="131"/>
      <c r="FVK14" s="131"/>
      <c r="FVL14" s="131"/>
      <c r="FVM14" s="131"/>
      <c r="FVN14" s="131"/>
      <c r="FVO14" s="131"/>
      <c r="FVP14" s="131"/>
      <c r="FVQ14" s="131"/>
      <c r="FVR14" s="131"/>
      <c r="FVS14" s="131"/>
      <c r="FVT14" s="131"/>
      <c r="FVU14" s="131"/>
      <c r="FVV14" s="131"/>
      <c r="FVW14" s="131"/>
      <c r="FVX14" s="131"/>
      <c r="FVY14" s="131"/>
      <c r="FVZ14" s="131"/>
      <c r="FWA14" s="131"/>
      <c r="FWB14" s="131"/>
      <c r="FWC14" s="131"/>
      <c r="FWD14" s="131"/>
      <c r="FWE14" s="131"/>
      <c r="FWF14" s="131"/>
      <c r="FWG14" s="131"/>
      <c r="FWH14" s="131"/>
      <c r="FWI14" s="131"/>
      <c r="FWJ14" s="131"/>
      <c r="FWK14" s="131"/>
      <c r="FWL14" s="131"/>
      <c r="FWM14" s="131"/>
      <c r="FWN14" s="131"/>
      <c r="FWO14" s="131"/>
      <c r="FWP14" s="131"/>
      <c r="FWQ14" s="131"/>
      <c r="FWR14" s="131"/>
      <c r="FWS14" s="131"/>
      <c r="FWT14" s="131"/>
      <c r="FWU14" s="131"/>
      <c r="FWV14" s="131"/>
      <c r="FWW14" s="131"/>
      <c r="FWX14" s="131"/>
      <c r="FWY14" s="131"/>
      <c r="FWZ14" s="131"/>
      <c r="FXA14" s="131"/>
      <c r="FXB14" s="131"/>
      <c r="FXC14" s="131"/>
      <c r="FXD14" s="131"/>
      <c r="FXE14" s="131"/>
      <c r="FXF14" s="131"/>
      <c r="FXG14" s="131"/>
      <c r="FXH14" s="131"/>
      <c r="FXI14" s="131"/>
      <c r="FXJ14" s="131"/>
      <c r="FXK14" s="131"/>
      <c r="FXL14" s="131"/>
      <c r="FXM14" s="131"/>
      <c r="FXN14" s="131"/>
      <c r="FXO14" s="131"/>
      <c r="FXP14" s="131"/>
      <c r="FXQ14" s="131"/>
      <c r="FXR14" s="131"/>
      <c r="FXS14" s="131"/>
      <c r="FXT14" s="131"/>
      <c r="FXU14" s="131"/>
      <c r="FXV14" s="131"/>
      <c r="FXW14" s="131"/>
      <c r="FXX14" s="131"/>
      <c r="FXY14" s="131"/>
      <c r="FXZ14" s="131"/>
      <c r="FYA14" s="131"/>
      <c r="FYB14" s="131"/>
      <c r="FYC14" s="131"/>
      <c r="FYD14" s="131"/>
      <c r="FYE14" s="131"/>
      <c r="FYF14" s="131"/>
      <c r="FYG14" s="131"/>
      <c r="FYH14" s="131"/>
      <c r="FYI14" s="131"/>
      <c r="FYJ14" s="131"/>
      <c r="FYK14" s="131"/>
      <c r="FYL14" s="131"/>
      <c r="FYM14" s="131"/>
      <c r="FYN14" s="131"/>
      <c r="FYO14" s="131"/>
      <c r="FYP14" s="131"/>
      <c r="FYQ14" s="131"/>
      <c r="FYR14" s="131"/>
      <c r="FYS14" s="131"/>
      <c r="FYT14" s="131"/>
      <c r="FYU14" s="131"/>
      <c r="FYV14" s="131"/>
      <c r="FYW14" s="131"/>
      <c r="FYX14" s="131"/>
      <c r="FYY14" s="131"/>
      <c r="FYZ14" s="131"/>
      <c r="FZA14" s="131"/>
      <c r="FZB14" s="131"/>
      <c r="FZC14" s="131"/>
      <c r="FZD14" s="131"/>
      <c r="FZE14" s="131"/>
      <c r="FZF14" s="131"/>
      <c r="FZG14" s="131"/>
      <c r="FZH14" s="131"/>
      <c r="FZI14" s="131"/>
      <c r="FZJ14" s="131"/>
      <c r="FZK14" s="131"/>
      <c r="FZL14" s="131"/>
      <c r="FZM14" s="131"/>
      <c r="FZN14" s="131"/>
      <c r="FZO14" s="131"/>
      <c r="FZP14" s="131"/>
      <c r="FZQ14" s="131"/>
      <c r="FZR14" s="131"/>
      <c r="FZS14" s="131"/>
      <c r="FZT14" s="131"/>
      <c r="FZU14" s="131"/>
      <c r="FZV14" s="131"/>
      <c r="FZW14" s="131"/>
      <c r="FZX14" s="131"/>
      <c r="FZY14" s="131"/>
      <c r="FZZ14" s="131"/>
      <c r="GAA14" s="131"/>
      <c r="GAB14" s="131"/>
      <c r="GAC14" s="131"/>
      <c r="GAD14" s="131"/>
      <c r="GAE14" s="131"/>
      <c r="GAF14" s="131"/>
      <c r="GAG14" s="131"/>
      <c r="GAH14" s="131"/>
      <c r="GAI14" s="131"/>
      <c r="GAJ14" s="131"/>
      <c r="GAK14" s="131"/>
      <c r="GAL14" s="131"/>
      <c r="GAM14" s="131"/>
      <c r="GAN14" s="131"/>
      <c r="GAO14" s="131"/>
      <c r="GAP14" s="131"/>
      <c r="GAQ14" s="131"/>
      <c r="GAR14" s="131"/>
      <c r="GAS14" s="131"/>
      <c r="GAT14" s="131"/>
      <c r="GAU14" s="131"/>
      <c r="GAV14" s="131"/>
      <c r="GAW14" s="131"/>
      <c r="GAX14" s="131"/>
      <c r="GAY14" s="131"/>
      <c r="GAZ14" s="131"/>
      <c r="GBA14" s="131"/>
      <c r="GBB14" s="131"/>
      <c r="GBC14" s="131"/>
      <c r="GBD14" s="131"/>
      <c r="GBE14" s="131"/>
      <c r="GBF14" s="131"/>
      <c r="GBG14" s="131"/>
      <c r="GBH14" s="131"/>
      <c r="GBI14" s="131"/>
      <c r="GBJ14" s="131"/>
      <c r="GBK14" s="131"/>
      <c r="GBL14" s="131"/>
      <c r="GBM14" s="131"/>
      <c r="GBN14" s="131"/>
      <c r="GBO14" s="131"/>
      <c r="GBP14" s="131"/>
      <c r="GBQ14" s="131"/>
      <c r="GBR14" s="131"/>
      <c r="GBS14" s="131"/>
      <c r="GBT14" s="131"/>
      <c r="GBU14" s="131"/>
      <c r="GBV14" s="131"/>
      <c r="GBW14" s="131"/>
      <c r="GBX14" s="131"/>
      <c r="GBY14" s="131"/>
      <c r="GBZ14" s="131"/>
      <c r="GCA14" s="131"/>
      <c r="GCB14" s="131"/>
      <c r="GCC14" s="131"/>
      <c r="GCD14" s="131"/>
      <c r="GCE14" s="131"/>
      <c r="GCF14" s="131"/>
      <c r="GCG14" s="131"/>
      <c r="GCH14" s="131"/>
      <c r="GCI14" s="131"/>
      <c r="GCJ14" s="131"/>
      <c r="GCK14" s="131"/>
      <c r="GCL14" s="131"/>
      <c r="GCM14" s="131"/>
      <c r="GCN14" s="131"/>
      <c r="GCO14" s="131"/>
      <c r="GCP14" s="131"/>
      <c r="GCQ14" s="131"/>
      <c r="GCR14" s="131"/>
      <c r="GCS14" s="131"/>
      <c r="GCT14" s="131"/>
      <c r="GCU14" s="131"/>
      <c r="GCV14" s="131"/>
      <c r="GCW14" s="131"/>
      <c r="GCX14" s="131"/>
      <c r="GCY14" s="131"/>
      <c r="GCZ14" s="131"/>
      <c r="GDA14" s="131"/>
      <c r="GDB14" s="131"/>
      <c r="GDC14" s="131"/>
      <c r="GDD14" s="131"/>
      <c r="GDE14" s="131"/>
      <c r="GDF14" s="131"/>
      <c r="GDG14" s="131"/>
      <c r="GDH14" s="131"/>
      <c r="GDI14" s="131"/>
      <c r="GDJ14" s="131"/>
      <c r="GDK14" s="131"/>
      <c r="GDL14" s="131"/>
      <c r="GDM14" s="131"/>
      <c r="GDN14" s="131"/>
      <c r="GDO14" s="131"/>
      <c r="GDP14" s="131"/>
      <c r="GDQ14" s="131"/>
      <c r="GDR14" s="131"/>
      <c r="GDS14" s="131"/>
      <c r="GDT14" s="131"/>
      <c r="GDU14" s="131"/>
      <c r="GDV14" s="131"/>
      <c r="GDW14" s="131"/>
      <c r="GDX14" s="131"/>
      <c r="GDY14" s="131"/>
      <c r="GDZ14" s="131"/>
      <c r="GEA14" s="131"/>
      <c r="GEB14" s="131"/>
      <c r="GEC14" s="131"/>
      <c r="GED14" s="131"/>
      <c r="GEE14" s="131"/>
      <c r="GEF14" s="131"/>
      <c r="GEG14" s="131"/>
      <c r="GEH14" s="131"/>
      <c r="GEI14" s="131"/>
      <c r="GEJ14" s="131"/>
      <c r="GEK14" s="131"/>
      <c r="GEL14" s="131"/>
      <c r="GEM14" s="131"/>
      <c r="GEN14" s="131"/>
      <c r="GEO14" s="131"/>
      <c r="GEP14" s="131"/>
      <c r="GEQ14" s="131"/>
      <c r="GER14" s="131"/>
      <c r="GES14" s="131"/>
      <c r="GET14" s="131"/>
      <c r="GEU14" s="131"/>
      <c r="GEV14" s="131"/>
      <c r="GEW14" s="131"/>
      <c r="GEX14" s="131"/>
      <c r="GEY14" s="131"/>
      <c r="GEZ14" s="131"/>
      <c r="GFA14" s="131"/>
      <c r="GFB14" s="131"/>
      <c r="GFC14" s="131"/>
      <c r="GFD14" s="131"/>
      <c r="GFE14" s="131"/>
      <c r="GFF14" s="131"/>
      <c r="GFG14" s="131"/>
      <c r="GFH14" s="131"/>
      <c r="GFI14" s="131"/>
      <c r="GFJ14" s="131"/>
      <c r="GFK14" s="131"/>
      <c r="GFL14" s="131"/>
      <c r="GFM14" s="131"/>
      <c r="GFN14" s="131"/>
      <c r="GFO14" s="131"/>
      <c r="GFP14" s="131"/>
      <c r="GFQ14" s="131"/>
      <c r="GFR14" s="131"/>
      <c r="GFS14" s="131"/>
      <c r="GFT14" s="131"/>
      <c r="GFU14" s="131"/>
      <c r="GFV14" s="131"/>
      <c r="GFW14" s="131"/>
      <c r="GFX14" s="131"/>
      <c r="GFY14" s="131"/>
      <c r="GFZ14" s="131"/>
      <c r="GGA14" s="131"/>
      <c r="GGB14" s="131"/>
      <c r="GGC14" s="131"/>
      <c r="GGD14" s="131"/>
      <c r="GGE14" s="131"/>
      <c r="GGF14" s="131"/>
      <c r="GGG14" s="131"/>
      <c r="GGH14" s="131"/>
      <c r="GGI14" s="131"/>
      <c r="GGJ14" s="131"/>
      <c r="GGK14" s="131"/>
      <c r="GGL14" s="131"/>
      <c r="GGM14" s="131"/>
      <c r="GGN14" s="131"/>
      <c r="GGO14" s="131"/>
      <c r="GGP14" s="131"/>
      <c r="GGQ14" s="131"/>
      <c r="GGR14" s="131"/>
      <c r="GGS14" s="131"/>
      <c r="GGT14" s="131"/>
      <c r="GGU14" s="131"/>
      <c r="GGV14" s="131"/>
      <c r="GGW14" s="131"/>
      <c r="GGX14" s="131"/>
      <c r="GGY14" s="131"/>
      <c r="GGZ14" s="131"/>
      <c r="GHA14" s="131"/>
      <c r="GHB14" s="131"/>
      <c r="GHC14" s="131"/>
      <c r="GHD14" s="131"/>
      <c r="GHE14" s="131"/>
      <c r="GHF14" s="131"/>
      <c r="GHG14" s="131"/>
      <c r="GHH14" s="131"/>
      <c r="GHI14" s="131"/>
      <c r="GHJ14" s="131"/>
      <c r="GHK14" s="131"/>
      <c r="GHL14" s="131"/>
      <c r="GHM14" s="131"/>
      <c r="GHN14" s="131"/>
      <c r="GHO14" s="131"/>
      <c r="GHP14" s="131"/>
      <c r="GHQ14" s="131"/>
      <c r="GHR14" s="131"/>
      <c r="GHS14" s="131"/>
      <c r="GHT14" s="131"/>
      <c r="GHU14" s="131"/>
      <c r="GHV14" s="131"/>
      <c r="GHW14" s="131"/>
      <c r="GHX14" s="131"/>
      <c r="GHY14" s="131"/>
      <c r="GHZ14" s="131"/>
      <c r="GIA14" s="131"/>
      <c r="GIB14" s="131"/>
      <c r="GIC14" s="131"/>
      <c r="GID14" s="131"/>
      <c r="GIE14" s="131"/>
      <c r="GIF14" s="131"/>
      <c r="GIG14" s="131"/>
      <c r="GIH14" s="131"/>
      <c r="GII14" s="131"/>
      <c r="GIJ14" s="131"/>
      <c r="GIK14" s="131"/>
      <c r="GIL14" s="131"/>
      <c r="GIM14" s="131"/>
      <c r="GIN14" s="131"/>
      <c r="GIO14" s="131"/>
      <c r="GIP14" s="131"/>
      <c r="GIQ14" s="131"/>
      <c r="GIR14" s="131"/>
      <c r="GIS14" s="131"/>
      <c r="GIT14" s="131"/>
      <c r="GIU14" s="131"/>
      <c r="GIV14" s="131"/>
      <c r="GIW14" s="131"/>
      <c r="GIX14" s="131"/>
      <c r="GIY14" s="131"/>
      <c r="GIZ14" s="131"/>
      <c r="GJA14" s="131"/>
      <c r="GJB14" s="131"/>
      <c r="GJC14" s="131"/>
      <c r="GJD14" s="131"/>
      <c r="GJE14" s="131"/>
      <c r="GJF14" s="131"/>
      <c r="GJG14" s="131"/>
      <c r="GJH14" s="131"/>
      <c r="GJI14" s="131"/>
      <c r="GJJ14" s="131"/>
      <c r="GJK14" s="131"/>
      <c r="GJL14" s="131"/>
      <c r="GJM14" s="131"/>
      <c r="GJN14" s="131"/>
      <c r="GJO14" s="131"/>
      <c r="GJP14" s="131"/>
      <c r="GJQ14" s="131"/>
      <c r="GJR14" s="131"/>
      <c r="GJS14" s="131"/>
      <c r="GJT14" s="131"/>
      <c r="GJU14" s="131"/>
      <c r="GJV14" s="131"/>
      <c r="GJW14" s="131"/>
      <c r="GJX14" s="131"/>
      <c r="GJY14" s="131"/>
      <c r="GJZ14" s="131"/>
      <c r="GKA14" s="131"/>
      <c r="GKB14" s="131"/>
      <c r="GKC14" s="131"/>
      <c r="GKD14" s="131"/>
      <c r="GKE14" s="131"/>
      <c r="GKF14" s="131"/>
      <c r="GKG14" s="131"/>
      <c r="GKH14" s="131"/>
      <c r="GKI14" s="131"/>
      <c r="GKJ14" s="131"/>
      <c r="GKK14" s="131"/>
      <c r="GKL14" s="131"/>
      <c r="GKM14" s="131"/>
      <c r="GKN14" s="131"/>
      <c r="GKO14" s="131"/>
      <c r="GKP14" s="131"/>
      <c r="GKQ14" s="131"/>
      <c r="GKR14" s="131"/>
      <c r="GKS14" s="131"/>
      <c r="GKT14" s="131"/>
      <c r="GKU14" s="131"/>
      <c r="GKV14" s="131"/>
      <c r="GKW14" s="131"/>
      <c r="GKX14" s="131"/>
      <c r="GKY14" s="131"/>
      <c r="GKZ14" s="131"/>
      <c r="GLA14" s="131"/>
      <c r="GLB14" s="131"/>
      <c r="GLC14" s="131"/>
      <c r="GLD14" s="131"/>
      <c r="GLE14" s="131"/>
      <c r="GLF14" s="131"/>
      <c r="GLG14" s="131"/>
      <c r="GLH14" s="131"/>
      <c r="GLI14" s="131"/>
      <c r="GLJ14" s="131"/>
      <c r="GLK14" s="131"/>
      <c r="GLL14" s="131"/>
      <c r="GLM14" s="131"/>
      <c r="GLN14" s="131"/>
      <c r="GLO14" s="131"/>
      <c r="GLP14" s="131"/>
      <c r="GLQ14" s="131"/>
      <c r="GLR14" s="131"/>
      <c r="GLS14" s="131"/>
      <c r="GLT14" s="131"/>
      <c r="GLU14" s="131"/>
      <c r="GLV14" s="131"/>
      <c r="GLW14" s="131"/>
      <c r="GLX14" s="131"/>
      <c r="GLY14" s="131"/>
      <c r="GLZ14" s="131"/>
      <c r="GMA14" s="131"/>
      <c r="GMB14" s="131"/>
      <c r="GMC14" s="131"/>
      <c r="GMD14" s="131"/>
      <c r="GME14" s="131"/>
      <c r="GMF14" s="131"/>
      <c r="GMG14" s="131"/>
      <c r="GMH14" s="131"/>
      <c r="GMI14" s="131"/>
      <c r="GMJ14" s="131"/>
      <c r="GMK14" s="131"/>
      <c r="GML14" s="131"/>
      <c r="GMM14" s="131"/>
      <c r="GMN14" s="131"/>
      <c r="GMO14" s="131"/>
      <c r="GMP14" s="131"/>
      <c r="GMQ14" s="131"/>
      <c r="GMR14" s="131"/>
      <c r="GMS14" s="131"/>
      <c r="GMT14" s="131"/>
      <c r="GMU14" s="131"/>
      <c r="GMV14" s="131"/>
      <c r="GMW14" s="131"/>
      <c r="GMX14" s="131"/>
      <c r="GMY14" s="131"/>
      <c r="GMZ14" s="131"/>
      <c r="GNA14" s="131"/>
      <c r="GNB14" s="131"/>
      <c r="GNC14" s="131"/>
      <c r="GND14" s="131"/>
      <c r="GNE14" s="131"/>
      <c r="GNF14" s="131"/>
      <c r="GNG14" s="131"/>
      <c r="GNH14" s="131"/>
      <c r="GNI14" s="131"/>
      <c r="GNJ14" s="131"/>
      <c r="GNK14" s="131"/>
      <c r="GNL14" s="131"/>
      <c r="GNM14" s="131"/>
      <c r="GNN14" s="131"/>
      <c r="GNO14" s="131"/>
      <c r="GNP14" s="131"/>
      <c r="GNQ14" s="131"/>
      <c r="GNR14" s="131"/>
      <c r="GNS14" s="131"/>
      <c r="GNT14" s="131"/>
      <c r="GNU14" s="131"/>
      <c r="GNV14" s="131"/>
      <c r="GNW14" s="131"/>
      <c r="GNX14" s="131"/>
      <c r="GNY14" s="131"/>
      <c r="GNZ14" s="131"/>
      <c r="GOA14" s="131"/>
      <c r="GOB14" s="131"/>
      <c r="GOC14" s="131"/>
      <c r="GOD14" s="131"/>
      <c r="GOE14" s="131"/>
      <c r="GOF14" s="131"/>
      <c r="GOG14" s="131"/>
      <c r="GOH14" s="131"/>
      <c r="GOI14" s="131"/>
      <c r="GOJ14" s="131"/>
      <c r="GOK14" s="131"/>
      <c r="GOL14" s="131"/>
      <c r="GOM14" s="131"/>
      <c r="GON14" s="131"/>
      <c r="GOO14" s="131"/>
      <c r="GOP14" s="131"/>
      <c r="GOQ14" s="131"/>
      <c r="GOR14" s="131"/>
      <c r="GOS14" s="131"/>
      <c r="GOT14" s="131"/>
      <c r="GOU14" s="131"/>
      <c r="GOV14" s="131"/>
      <c r="GOW14" s="131"/>
      <c r="GOX14" s="131"/>
      <c r="GOY14" s="131"/>
      <c r="GOZ14" s="131"/>
      <c r="GPA14" s="131"/>
      <c r="GPB14" s="131"/>
      <c r="GPC14" s="131"/>
      <c r="GPD14" s="131"/>
      <c r="GPE14" s="131"/>
      <c r="GPF14" s="131"/>
      <c r="GPG14" s="131"/>
      <c r="GPH14" s="131"/>
      <c r="GPI14" s="131"/>
      <c r="GPJ14" s="131"/>
      <c r="GPK14" s="131"/>
      <c r="GPL14" s="131"/>
      <c r="GPM14" s="131"/>
      <c r="GPN14" s="131"/>
      <c r="GPO14" s="131"/>
      <c r="GPP14" s="131"/>
      <c r="GPQ14" s="131"/>
      <c r="GPR14" s="131"/>
      <c r="GPS14" s="131"/>
      <c r="GPT14" s="131"/>
      <c r="GPU14" s="131"/>
      <c r="GPV14" s="131"/>
      <c r="GPW14" s="131"/>
      <c r="GPX14" s="131"/>
      <c r="GPY14" s="131"/>
      <c r="GPZ14" s="131"/>
      <c r="GQA14" s="131"/>
      <c r="GQB14" s="131"/>
      <c r="GQC14" s="131"/>
      <c r="GQD14" s="131"/>
      <c r="GQE14" s="131"/>
      <c r="GQF14" s="131"/>
      <c r="GQG14" s="131"/>
      <c r="GQH14" s="131"/>
      <c r="GQI14" s="131"/>
      <c r="GQJ14" s="131"/>
      <c r="GQK14" s="131"/>
      <c r="GQL14" s="131"/>
      <c r="GQM14" s="131"/>
      <c r="GQN14" s="131"/>
      <c r="GQO14" s="131"/>
      <c r="GQP14" s="131"/>
      <c r="GQQ14" s="131"/>
      <c r="GQR14" s="131"/>
      <c r="GQS14" s="131"/>
      <c r="GQT14" s="131"/>
      <c r="GQU14" s="131"/>
      <c r="GQV14" s="131"/>
      <c r="GQW14" s="131"/>
      <c r="GQX14" s="131"/>
      <c r="GQY14" s="131"/>
      <c r="GQZ14" s="131"/>
      <c r="GRA14" s="131"/>
      <c r="GRB14" s="131"/>
      <c r="GRC14" s="131"/>
      <c r="GRD14" s="131"/>
      <c r="GRE14" s="131"/>
      <c r="GRF14" s="131"/>
      <c r="GRG14" s="131"/>
      <c r="GRH14" s="131"/>
      <c r="GRI14" s="131"/>
      <c r="GRJ14" s="131"/>
      <c r="GRK14" s="131"/>
      <c r="GRL14" s="131"/>
      <c r="GRM14" s="131"/>
      <c r="GRN14" s="131"/>
      <c r="GRO14" s="131"/>
      <c r="GRP14" s="131"/>
      <c r="GRQ14" s="131"/>
      <c r="GRR14" s="131"/>
      <c r="GRS14" s="131"/>
      <c r="GRT14" s="131"/>
      <c r="GRU14" s="131"/>
      <c r="GRV14" s="131"/>
      <c r="GRW14" s="131"/>
      <c r="GRX14" s="131"/>
      <c r="GRY14" s="131"/>
      <c r="GRZ14" s="131"/>
      <c r="GSA14" s="131"/>
      <c r="GSB14" s="131"/>
      <c r="GSC14" s="131"/>
      <c r="GSD14" s="131"/>
      <c r="GSE14" s="131"/>
      <c r="GSF14" s="131"/>
      <c r="GSG14" s="131"/>
      <c r="GSH14" s="131"/>
      <c r="GSI14" s="131"/>
      <c r="GSJ14" s="131"/>
      <c r="GSK14" s="131"/>
      <c r="GSL14" s="131"/>
      <c r="GSM14" s="131"/>
      <c r="GSN14" s="131"/>
      <c r="GSO14" s="131"/>
      <c r="GSP14" s="131"/>
      <c r="GSQ14" s="131"/>
      <c r="GSR14" s="131"/>
      <c r="GSS14" s="131"/>
      <c r="GST14" s="131"/>
      <c r="GSU14" s="131"/>
      <c r="GSV14" s="131"/>
      <c r="GSW14" s="131"/>
      <c r="GSX14" s="131"/>
      <c r="GSY14" s="131"/>
      <c r="GSZ14" s="131"/>
      <c r="GTA14" s="131"/>
      <c r="GTB14" s="131"/>
      <c r="GTC14" s="131"/>
      <c r="GTD14" s="131"/>
      <c r="GTE14" s="131"/>
      <c r="GTF14" s="131"/>
      <c r="GTG14" s="131"/>
      <c r="GTH14" s="131"/>
      <c r="GTI14" s="131"/>
      <c r="GTJ14" s="131"/>
      <c r="GTK14" s="131"/>
      <c r="GTL14" s="131"/>
      <c r="GTM14" s="131"/>
      <c r="GTN14" s="131"/>
      <c r="GTO14" s="131"/>
      <c r="GTP14" s="131"/>
      <c r="GTQ14" s="131"/>
      <c r="GTR14" s="131"/>
      <c r="GTS14" s="131"/>
      <c r="GTT14" s="131"/>
      <c r="GTU14" s="131"/>
      <c r="GTV14" s="131"/>
      <c r="GTW14" s="131"/>
      <c r="GTX14" s="131"/>
      <c r="GTY14" s="131"/>
      <c r="GTZ14" s="131"/>
      <c r="GUA14" s="131"/>
      <c r="GUB14" s="131"/>
      <c r="GUC14" s="131"/>
      <c r="GUD14" s="131"/>
      <c r="GUE14" s="131"/>
      <c r="GUF14" s="131"/>
      <c r="GUG14" s="131"/>
      <c r="GUH14" s="131"/>
      <c r="GUI14" s="131"/>
      <c r="GUJ14" s="131"/>
      <c r="GUK14" s="131"/>
      <c r="GUL14" s="131"/>
      <c r="GUM14" s="131"/>
      <c r="GUN14" s="131"/>
      <c r="GUO14" s="131"/>
      <c r="GUP14" s="131"/>
      <c r="GUQ14" s="131"/>
      <c r="GUR14" s="131"/>
      <c r="GUS14" s="131"/>
      <c r="GUT14" s="131"/>
      <c r="GUU14" s="131"/>
      <c r="GUV14" s="131"/>
      <c r="GUW14" s="131"/>
      <c r="GUX14" s="131"/>
      <c r="GUY14" s="131"/>
      <c r="GUZ14" s="131"/>
      <c r="GVA14" s="131"/>
      <c r="GVB14" s="131"/>
      <c r="GVC14" s="131"/>
      <c r="GVD14" s="131"/>
      <c r="GVE14" s="131"/>
      <c r="GVF14" s="131"/>
      <c r="GVG14" s="131"/>
      <c r="GVH14" s="131"/>
      <c r="GVI14" s="131"/>
      <c r="GVJ14" s="131"/>
      <c r="GVK14" s="131"/>
      <c r="GVL14" s="131"/>
      <c r="GVM14" s="131"/>
      <c r="GVN14" s="131"/>
      <c r="GVO14" s="131"/>
      <c r="GVP14" s="131"/>
      <c r="GVQ14" s="131"/>
      <c r="GVR14" s="131"/>
      <c r="GVS14" s="131"/>
      <c r="GVT14" s="131"/>
      <c r="GVU14" s="131"/>
      <c r="GVV14" s="131"/>
      <c r="GVW14" s="131"/>
      <c r="GVX14" s="131"/>
      <c r="GVY14" s="131"/>
      <c r="GVZ14" s="131"/>
      <c r="GWA14" s="131"/>
      <c r="GWB14" s="131"/>
      <c r="GWC14" s="131"/>
      <c r="GWD14" s="131"/>
      <c r="GWE14" s="131"/>
      <c r="GWF14" s="131"/>
      <c r="GWG14" s="131"/>
      <c r="GWH14" s="131"/>
      <c r="GWI14" s="131"/>
      <c r="GWJ14" s="131"/>
      <c r="GWK14" s="131"/>
      <c r="GWL14" s="131"/>
      <c r="GWM14" s="131"/>
      <c r="GWN14" s="131"/>
      <c r="GWO14" s="131"/>
      <c r="GWP14" s="131"/>
      <c r="GWQ14" s="131"/>
      <c r="GWR14" s="131"/>
      <c r="GWS14" s="131"/>
      <c r="GWT14" s="131"/>
      <c r="GWU14" s="131"/>
      <c r="GWV14" s="131"/>
      <c r="GWW14" s="131"/>
      <c r="GWX14" s="131"/>
      <c r="GWY14" s="131"/>
      <c r="GWZ14" s="131"/>
      <c r="GXA14" s="131"/>
      <c r="GXB14" s="131"/>
      <c r="GXC14" s="131"/>
      <c r="GXD14" s="131"/>
      <c r="GXE14" s="131"/>
      <c r="GXF14" s="131"/>
      <c r="GXG14" s="131"/>
      <c r="GXH14" s="131"/>
      <c r="GXI14" s="131"/>
      <c r="GXJ14" s="131"/>
      <c r="GXK14" s="131"/>
      <c r="GXL14" s="131"/>
      <c r="GXM14" s="131"/>
      <c r="GXN14" s="131"/>
      <c r="GXO14" s="131"/>
      <c r="GXP14" s="131"/>
      <c r="GXQ14" s="131"/>
      <c r="GXR14" s="131"/>
      <c r="GXS14" s="131"/>
      <c r="GXT14" s="131"/>
      <c r="GXU14" s="131"/>
      <c r="GXV14" s="131"/>
      <c r="GXW14" s="131"/>
      <c r="GXX14" s="131"/>
      <c r="GXY14" s="131"/>
      <c r="GXZ14" s="131"/>
      <c r="GYA14" s="131"/>
      <c r="GYB14" s="131"/>
      <c r="GYC14" s="131"/>
      <c r="GYD14" s="131"/>
      <c r="GYE14" s="131"/>
      <c r="GYF14" s="131"/>
      <c r="GYG14" s="131"/>
      <c r="GYH14" s="131"/>
      <c r="GYI14" s="131"/>
      <c r="GYJ14" s="131"/>
      <c r="GYK14" s="131"/>
      <c r="GYL14" s="131"/>
      <c r="GYM14" s="131"/>
      <c r="GYN14" s="131"/>
      <c r="GYO14" s="131"/>
      <c r="GYP14" s="131"/>
      <c r="GYQ14" s="131"/>
      <c r="GYR14" s="131"/>
      <c r="GYS14" s="131"/>
      <c r="GYT14" s="131"/>
      <c r="GYU14" s="131"/>
      <c r="GYV14" s="131"/>
      <c r="GYW14" s="131"/>
      <c r="GYX14" s="131"/>
      <c r="GYY14" s="131"/>
      <c r="GYZ14" s="131"/>
      <c r="GZA14" s="131"/>
      <c r="GZB14" s="131"/>
      <c r="GZC14" s="131"/>
      <c r="GZD14" s="131"/>
      <c r="GZE14" s="131"/>
      <c r="GZF14" s="131"/>
      <c r="GZG14" s="131"/>
      <c r="GZH14" s="131"/>
      <c r="GZI14" s="131"/>
      <c r="GZJ14" s="131"/>
      <c r="GZK14" s="131"/>
      <c r="GZL14" s="131"/>
      <c r="GZM14" s="131"/>
      <c r="GZN14" s="131"/>
      <c r="GZO14" s="131"/>
      <c r="GZP14" s="131"/>
      <c r="GZQ14" s="131"/>
      <c r="GZR14" s="131"/>
      <c r="GZS14" s="131"/>
      <c r="GZT14" s="131"/>
      <c r="GZU14" s="131"/>
      <c r="GZV14" s="131"/>
      <c r="GZW14" s="131"/>
      <c r="GZX14" s="131"/>
      <c r="GZY14" s="131"/>
      <c r="GZZ14" s="131"/>
      <c r="HAA14" s="131"/>
      <c r="HAB14" s="131"/>
      <c r="HAC14" s="131"/>
      <c r="HAD14" s="131"/>
      <c r="HAE14" s="131"/>
      <c r="HAF14" s="131"/>
      <c r="HAG14" s="131"/>
      <c r="HAH14" s="131"/>
      <c r="HAI14" s="131"/>
      <c r="HAJ14" s="131"/>
      <c r="HAK14" s="131"/>
      <c r="HAL14" s="131"/>
      <c r="HAM14" s="131"/>
      <c r="HAN14" s="131"/>
      <c r="HAO14" s="131"/>
      <c r="HAP14" s="131"/>
      <c r="HAQ14" s="131"/>
      <c r="HAR14" s="131"/>
      <c r="HAS14" s="131"/>
      <c r="HAT14" s="131"/>
      <c r="HAU14" s="131"/>
      <c r="HAV14" s="131"/>
      <c r="HAW14" s="131"/>
      <c r="HAX14" s="131"/>
      <c r="HAY14" s="131"/>
      <c r="HAZ14" s="131"/>
      <c r="HBA14" s="131"/>
      <c r="HBB14" s="131"/>
      <c r="HBC14" s="131"/>
      <c r="HBD14" s="131"/>
      <c r="HBE14" s="131"/>
      <c r="HBF14" s="131"/>
      <c r="HBG14" s="131"/>
      <c r="HBH14" s="131"/>
      <c r="HBI14" s="131"/>
      <c r="HBJ14" s="131"/>
      <c r="HBK14" s="131"/>
      <c r="HBL14" s="131"/>
      <c r="HBM14" s="131"/>
      <c r="HBN14" s="131"/>
      <c r="HBO14" s="131"/>
      <c r="HBP14" s="131"/>
      <c r="HBQ14" s="131"/>
      <c r="HBR14" s="131"/>
      <c r="HBS14" s="131"/>
      <c r="HBT14" s="131"/>
      <c r="HBU14" s="131"/>
      <c r="HBV14" s="131"/>
      <c r="HBW14" s="131"/>
      <c r="HBX14" s="131"/>
      <c r="HBY14" s="131"/>
      <c r="HBZ14" s="131"/>
      <c r="HCA14" s="131"/>
      <c r="HCB14" s="131"/>
      <c r="HCC14" s="131"/>
      <c r="HCD14" s="131"/>
      <c r="HCE14" s="131"/>
      <c r="HCF14" s="131"/>
      <c r="HCG14" s="131"/>
      <c r="HCH14" s="131"/>
      <c r="HCI14" s="131"/>
      <c r="HCJ14" s="131"/>
      <c r="HCK14" s="131"/>
      <c r="HCL14" s="131"/>
      <c r="HCM14" s="131"/>
      <c r="HCN14" s="131"/>
      <c r="HCO14" s="131"/>
      <c r="HCP14" s="131"/>
      <c r="HCQ14" s="131"/>
      <c r="HCR14" s="131"/>
      <c r="HCS14" s="131"/>
      <c r="HCT14" s="131"/>
      <c r="HCU14" s="131"/>
      <c r="HCV14" s="131"/>
      <c r="HCW14" s="131"/>
      <c r="HCX14" s="131"/>
      <c r="HCY14" s="131"/>
      <c r="HCZ14" s="131"/>
      <c r="HDA14" s="131"/>
      <c r="HDB14" s="131"/>
      <c r="HDC14" s="131"/>
      <c r="HDD14" s="131"/>
      <c r="HDE14" s="131"/>
      <c r="HDF14" s="131"/>
      <c r="HDG14" s="131"/>
      <c r="HDH14" s="131"/>
      <c r="HDI14" s="131"/>
      <c r="HDJ14" s="131"/>
      <c r="HDK14" s="131"/>
      <c r="HDL14" s="131"/>
      <c r="HDM14" s="131"/>
      <c r="HDN14" s="131"/>
      <c r="HDO14" s="131"/>
      <c r="HDP14" s="131"/>
      <c r="HDQ14" s="131"/>
      <c r="HDR14" s="131"/>
      <c r="HDS14" s="131"/>
      <c r="HDT14" s="131"/>
      <c r="HDU14" s="131"/>
      <c r="HDV14" s="131"/>
      <c r="HDW14" s="131"/>
      <c r="HDX14" s="131"/>
      <c r="HDY14" s="131"/>
      <c r="HDZ14" s="131"/>
      <c r="HEA14" s="131"/>
      <c r="HEB14" s="131"/>
      <c r="HEC14" s="131"/>
      <c r="HED14" s="131"/>
      <c r="HEE14" s="131"/>
      <c r="HEF14" s="131"/>
      <c r="HEG14" s="131"/>
      <c r="HEH14" s="131"/>
      <c r="HEI14" s="131"/>
      <c r="HEJ14" s="131"/>
      <c r="HEK14" s="131"/>
      <c r="HEL14" s="131"/>
      <c r="HEM14" s="131"/>
      <c r="HEN14" s="131"/>
      <c r="HEO14" s="131"/>
      <c r="HEP14" s="131"/>
      <c r="HEQ14" s="131"/>
      <c r="HER14" s="131"/>
      <c r="HES14" s="131"/>
      <c r="HET14" s="131"/>
      <c r="HEU14" s="131"/>
      <c r="HEV14" s="131"/>
      <c r="HEW14" s="131"/>
      <c r="HEX14" s="131"/>
      <c r="HEY14" s="131"/>
      <c r="HEZ14" s="131"/>
      <c r="HFA14" s="131"/>
      <c r="HFB14" s="131"/>
      <c r="HFC14" s="131"/>
      <c r="HFD14" s="131"/>
      <c r="HFE14" s="131"/>
      <c r="HFF14" s="131"/>
      <c r="HFG14" s="131"/>
      <c r="HFH14" s="131"/>
      <c r="HFI14" s="131"/>
      <c r="HFJ14" s="131"/>
      <c r="HFK14" s="131"/>
      <c r="HFL14" s="131"/>
      <c r="HFM14" s="131"/>
      <c r="HFN14" s="131"/>
      <c r="HFO14" s="131"/>
      <c r="HFP14" s="131"/>
      <c r="HFQ14" s="131"/>
      <c r="HFR14" s="131"/>
      <c r="HFS14" s="131"/>
      <c r="HFT14" s="131"/>
      <c r="HFU14" s="131"/>
      <c r="HFV14" s="131"/>
      <c r="HFW14" s="131"/>
      <c r="HFX14" s="131"/>
      <c r="HFY14" s="131"/>
      <c r="HFZ14" s="131"/>
      <c r="HGA14" s="131"/>
      <c r="HGB14" s="131"/>
      <c r="HGC14" s="131"/>
      <c r="HGD14" s="131"/>
      <c r="HGE14" s="131"/>
      <c r="HGF14" s="131"/>
      <c r="HGG14" s="131"/>
      <c r="HGH14" s="131"/>
      <c r="HGI14" s="131"/>
      <c r="HGJ14" s="131"/>
      <c r="HGK14" s="131"/>
      <c r="HGL14" s="131"/>
      <c r="HGM14" s="131"/>
      <c r="HGN14" s="131"/>
      <c r="HGO14" s="131"/>
      <c r="HGP14" s="131"/>
      <c r="HGQ14" s="131"/>
      <c r="HGR14" s="131"/>
      <c r="HGS14" s="131"/>
      <c r="HGT14" s="131"/>
      <c r="HGU14" s="131"/>
      <c r="HGV14" s="131"/>
      <c r="HGW14" s="131"/>
      <c r="HGX14" s="131"/>
      <c r="HGY14" s="131"/>
      <c r="HGZ14" s="131"/>
      <c r="HHA14" s="131"/>
      <c r="HHB14" s="131"/>
      <c r="HHC14" s="131"/>
      <c r="HHD14" s="131"/>
      <c r="HHE14" s="131"/>
      <c r="HHF14" s="131"/>
      <c r="HHG14" s="131"/>
      <c r="HHH14" s="131"/>
      <c r="HHI14" s="131"/>
      <c r="HHJ14" s="131"/>
      <c r="HHK14" s="131"/>
      <c r="HHL14" s="131"/>
      <c r="HHM14" s="131"/>
      <c r="HHN14" s="131"/>
      <c r="HHO14" s="131"/>
      <c r="HHP14" s="131"/>
      <c r="HHQ14" s="131"/>
      <c r="HHR14" s="131"/>
      <c r="HHS14" s="131"/>
      <c r="HHT14" s="131"/>
      <c r="HHU14" s="131"/>
      <c r="HHV14" s="131"/>
      <c r="HHW14" s="131"/>
      <c r="HHX14" s="131"/>
      <c r="HHY14" s="131"/>
      <c r="HHZ14" s="131"/>
      <c r="HIA14" s="131"/>
      <c r="HIB14" s="131"/>
      <c r="HIC14" s="131"/>
      <c r="HID14" s="131"/>
      <c r="HIE14" s="131"/>
      <c r="HIF14" s="131"/>
      <c r="HIG14" s="131"/>
      <c r="HIH14" s="131"/>
      <c r="HII14" s="131"/>
      <c r="HIJ14" s="131"/>
      <c r="HIK14" s="131"/>
      <c r="HIL14" s="131"/>
      <c r="HIM14" s="131"/>
      <c r="HIN14" s="131"/>
      <c r="HIO14" s="131"/>
      <c r="HIP14" s="131"/>
      <c r="HIQ14" s="131"/>
      <c r="HIR14" s="131"/>
      <c r="HIS14" s="131"/>
      <c r="HIT14" s="131"/>
      <c r="HIU14" s="131"/>
      <c r="HIV14" s="131"/>
      <c r="HIW14" s="131"/>
      <c r="HIX14" s="131"/>
      <c r="HIY14" s="131"/>
      <c r="HIZ14" s="131"/>
      <c r="HJA14" s="131"/>
      <c r="HJB14" s="131"/>
      <c r="HJC14" s="131"/>
      <c r="HJD14" s="131"/>
      <c r="HJE14" s="131"/>
      <c r="HJF14" s="131"/>
      <c r="HJG14" s="131"/>
      <c r="HJH14" s="131"/>
      <c r="HJI14" s="131"/>
      <c r="HJJ14" s="131"/>
      <c r="HJK14" s="131"/>
      <c r="HJL14" s="131"/>
      <c r="HJM14" s="131"/>
      <c r="HJN14" s="131"/>
      <c r="HJO14" s="131"/>
      <c r="HJP14" s="131"/>
      <c r="HJQ14" s="131"/>
      <c r="HJR14" s="131"/>
      <c r="HJS14" s="131"/>
      <c r="HJT14" s="131"/>
      <c r="HJU14" s="131"/>
      <c r="HJV14" s="131"/>
      <c r="HJW14" s="131"/>
      <c r="HJX14" s="131"/>
      <c r="HJY14" s="131"/>
      <c r="HJZ14" s="131"/>
      <c r="HKA14" s="131"/>
      <c r="HKB14" s="131"/>
      <c r="HKC14" s="131"/>
      <c r="HKD14" s="131"/>
      <c r="HKE14" s="131"/>
      <c r="HKF14" s="131"/>
      <c r="HKG14" s="131"/>
      <c r="HKH14" s="131"/>
      <c r="HKI14" s="131"/>
      <c r="HKJ14" s="131"/>
      <c r="HKK14" s="131"/>
      <c r="HKL14" s="131"/>
      <c r="HKM14" s="131"/>
      <c r="HKN14" s="131"/>
      <c r="HKO14" s="131"/>
      <c r="HKP14" s="131"/>
      <c r="HKQ14" s="131"/>
      <c r="HKR14" s="131"/>
      <c r="HKS14" s="131"/>
      <c r="HKT14" s="131"/>
      <c r="HKU14" s="131"/>
      <c r="HKV14" s="131"/>
      <c r="HKW14" s="131"/>
      <c r="HKX14" s="131"/>
      <c r="HKY14" s="131"/>
      <c r="HKZ14" s="131"/>
      <c r="HLA14" s="131"/>
      <c r="HLB14" s="131"/>
      <c r="HLC14" s="131"/>
      <c r="HLD14" s="131"/>
      <c r="HLE14" s="131"/>
      <c r="HLF14" s="131"/>
      <c r="HLG14" s="131"/>
      <c r="HLH14" s="131"/>
      <c r="HLI14" s="131"/>
      <c r="HLJ14" s="131"/>
      <c r="HLK14" s="131"/>
      <c r="HLL14" s="131"/>
      <c r="HLM14" s="131"/>
      <c r="HLN14" s="131"/>
      <c r="HLO14" s="131"/>
      <c r="HLP14" s="131"/>
      <c r="HLQ14" s="131"/>
      <c r="HLR14" s="131"/>
      <c r="HLS14" s="131"/>
      <c r="HLT14" s="131"/>
      <c r="HLU14" s="131"/>
      <c r="HLV14" s="131"/>
      <c r="HLW14" s="131"/>
      <c r="HLX14" s="131"/>
      <c r="HLY14" s="131"/>
      <c r="HLZ14" s="131"/>
      <c r="HMA14" s="131"/>
      <c r="HMB14" s="131"/>
      <c r="HMC14" s="131"/>
      <c r="HMD14" s="131"/>
      <c r="HME14" s="131"/>
      <c r="HMF14" s="131"/>
      <c r="HMG14" s="131"/>
      <c r="HMH14" s="131"/>
      <c r="HMI14" s="131"/>
      <c r="HMJ14" s="131"/>
      <c r="HMK14" s="131"/>
      <c r="HML14" s="131"/>
      <c r="HMM14" s="131"/>
      <c r="HMN14" s="131"/>
      <c r="HMO14" s="131"/>
      <c r="HMP14" s="131"/>
      <c r="HMQ14" s="131"/>
      <c r="HMR14" s="131"/>
      <c r="HMS14" s="131"/>
      <c r="HMT14" s="131"/>
      <c r="HMU14" s="131"/>
      <c r="HMV14" s="131"/>
      <c r="HMW14" s="131"/>
      <c r="HMX14" s="131"/>
      <c r="HMY14" s="131"/>
      <c r="HMZ14" s="131"/>
      <c r="HNA14" s="131"/>
      <c r="HNB14" s="131"/>
      <c r="HNC14" s="131"/>
      <c r="HND14" s="131"/>
      <c r="HNE14" s="131"/>
      <c r="HNF14" s="131"/>
      <c r="HNG14" s="131"/>
      <c r="HNH14" s="131"/>
      <c r="HNI14" s="131"/>
      <c r="HNJ14" s="131"/>
      <c r="HNK14" s="131"/>
      <c r="HNL14" s="131"/>
      <c r="HNM14" s="131"/>
      <c r="HNN14" s="131"/>
      <c r="HNO14" s="131"/>
      <c r="HNP14" s="131"/>
      <c r="HNQ14" s="131"/>
      <c r="HNR14" s="131"/>
      <c r="HNS14" s="131"/>
      <c r="HNT14" s="131"/>
      <c r="HNU14" s="131"/>
      <c r="HNV14" s="131"/>
      <c r="HNW14" s="131"/>
      <c r="HNX14" s="131"/>
      <c r="HNY14" s="131"/>
      <c r="HNZ14" s="131"/>
      <c r="HOA14" s="131"/>
      <c r="HOB14" s="131"/>
      <c r="HOC14" s="131"/>
      <c r="HOD14" s="131"/>
      <c r="HOE14" s="131"/>
      <c r="HOF14" s="131"/>
      <c r="HOG14" s="131"/>
      <c r="HOH14" s="131"/>
      <c r="HOI14" s="131"/>
      <c r="HOJ14" s="131"/>
      <c r="HOK14" s="131"/>
      <c r="HOL14" s="131"/>
      <c r="HOM14" s="131"/>
      <c r="HON14" s="131"/>
      <c r="HOO14" s="131"/>
      <c r="HOP14" s="131"/>
      <c r="HOQ14" s="131"/>
      <c r="HOR14" s="131"/>
      <c r="HOS14" s="131"/>
      <c r="HOT14" s="131"/>
      <c r="HOU14" s="131"/>
      <c r="HOV14" s="131"/>
      <c r="HOW14" s="131"/>
      <c r="HOX14" s="131"/>
      <c r="HOY14" s="131"/>
      <c r="HOZ14" s="131"/>
      <c r="HPA14" s="131"/>
      <c r="HPB14" s="131"/>
      <c r="HPC14" s="131"/>
      <c r="HPD14" s="131"/>
      <c r="HPE14" s="131"/>
      <c r="HPF14" s="131"/>
      <c r="HPG14" s="131"/>
      <c r="HPH14" s="131"/>
      <c r="HPI14" s="131"/>
      <c r="HPJ14" s="131"/>
      <c r="HPK14" s="131"/>
      <c r="HPL14" s="131"/>
      <c r="HPM14" s="131"/>
      <c r="HPN14" s="131"/>
      <c r="HPO14" s="131"/>
      <c r="HPP14" s="131"/>
      <c r="HPQ14" s="131"/>
      <c r="HPR14" s="131"/>
      <c r="HPS14" s="131"/>
      <c r="HPT14" s="131"/>
      <c r="HPU14" s="131"/>
      <c r="HPV14" s="131"/>
      <c r="HPW14" s="131"/>
      <c r="HPX14" s="131"/>
      <c r="HPY14" s="131"/>
      <c r="HPZ14" s="131"/>
      <c r="HQA14" s="131"/>
      <c r="HQB14" s="131"/>
      <c r="HQC14" s="131"/>
      <c r="HQD14" s="131"/>
      <c r="HQE14" s="131"/>
      <c r="HQF14" s="131"/>
      <c r="HQG14" s="131"/>
      <c r="HQH14" s="131"/>
      <c r="HQI14" s="131"/>
      <c r="HQJ14" s="131"/>
      <c r="HQK14" s="131"/>
      <c r="HQL14" s="131"/>
      <c r="HQM14" s="131"/>
      <c r="HQN14" s="131"/>
      <c r="HQO14" s="131"/>
      <c r="HQP14" s="131"/>
      <c r="HQQ14" s="131"/>
      <c r="HQR14" s="131"/>
      <c r="HQS14" s="131"/>
      <c r="HQT14" s="131"/>
      <c r="HQU14" s="131"/>
      <c r="HQV14" s="131"/>
      <c r="HQW14" s="131"/>
      <c r="HQX14" s="131"/>
      <c r="HQY14" s="131"/>
      <c r="HQZ14" s="131"/>
      <c r="HRA14" s="131"/>
      <c r="HRB14" s="131"/>
      <c r="HRC14" s="131"/>
      <c r="HRD14" s="131"/>
      <c r="HRE14" s="131"/>
      <c r="HRF14" s="131"/>
      <c r="HRG14" s="131"/>
      <c r="HRH14" s="131"/>
      <c r="HRI14" s="131"/>
      <c r="HRJ14" s="131"/>
      <c r="HRK14" s="131"/>
      <c r="HRL14" s="131"/>
      <c r="HRM14" s="131"/>
      <c r="HRN14" s="131"/>
      <c r="HRO14" s="131"/>
      <c r="HRP14" s="131"/>
      <c r="HRQ14" s="131"/>
      <c r="HRR14" s="131"/>
      <c r="HRS14" s="131"/>
      <c r="HRT14" s="131"/>
      <c r="HRU14" s="131"/>
      <c r="HRV14" s="131"/>
      <c r="HRW14" s="131"/>
      <c r="HRX14" s="131"/>
      <c r="HRY14" s="131"/>
      <c r="HRZ14" s="131"/>
      <c r="HSA14" s="131"/>
      <c r="HSB14" s="131"/>
      <c r="HSC14" s="131"/>
      <c r="HSD14" s="131"/>
      <c r="HSE14" s="131"/>
      <c r="HSF14" s="131"/>
      <c r="HSG14" s="131"/>
      <c r="HSH14" s="131"/>
      <c r="HSI14" s="131"/>
      <c r="HSJ14" s="131"/>
      <c r="HSK14" s="131"/>
      <c r="HSL14" s="131"/>
      <c r="HSM14" s="131"/>
      <c r="HSN14" s="131"/>
      <c r="HSO14" s="131"/>
      <c r="HSP14" s="131"/>
      <c r="HSQ14" s="131"/>
      <c r="HSR14" s="131"/>
      <c r="HSS14" s="131"/>
      <c r="HST14" s="131"/>
      <c r="HSU14" s="131"/>
      <c r="HSV14" s="131"/>
      <c r="HSW14" s="131"/>
      <c r="HSX14" s="131"/>
      <c r="HSY14" s="131"/>
      <c r="HSZ14" s="131"/>
      <c r="HTA14" s="131"/>
      <c r="HTB14" s="131"/>
      <c r="HTC14" s="131"/>
      <c r="HTD14" s="131"/>
      <c r="HTE14" s="131"/>
      <c r="HTF14" s="131"/>
      <c r="HTG14" s="131"/>
      <c r="HTH14" s="131"/>
      <c r="HTI14" s="131"/>
      <c r="HTJ14" s="131"/>
      <c r="HTK14" s="131"/>
      <c r="HTL14" s="131"/>
      <c r="HTM14" s="131"/>
      <c r="HTN14" s="131"/>
      <c r="HTO14" s="131"/>
      <c r="HTP14" s="131"/>
      <c r="HTQ14" s="131"/>
      <c r="HTR14" s="131"/>
      <c r="HTS14" s="131"/>
      <c r="HTT14" s="131"/>
      <c r="HTU14" s="131"/>
      <c r="HTV14" s="131"/>
      <c r="HTW14" s="131"/>
      <c r="HTX14" s="131"/>
      <c r="HTY14" s="131"/>
      <c r="HTZ14" s="131"/>
      <c r="HUA14" s="131"/>
      <c r="HUB14" s="131"/>
      <c r="HUC14" s="131"/>
      <c r="HUD14" s="131"/>
      <c r="HUE14" s="131"/>
      <c r="HUF14" s="131"/>
      <c r="HUG14" s="131"/>
      <c r="HUH14" s="131"/>
      <c r="HUI14" s="131"/>
      <c r="HUJ14" s="131"/>
      <c r="HUK14" s="131"/>
      <c r="HUL14" s="131"/>
      <c r="HUM14" s="131"/>
      <c r="HUN14" s="131"/>
      <c r="HUO14" s="131"/>
      <c r="HUP14" s="131"/>
      <c r="HUQ14" s="131"/>
      <c r="HUR14" s="131"/>
      <c r="HUS14" s="131"/>
      <c r="HUT14" s="131"/>
      <c r="HUU14" s="131"/>
      <c r="HUV14" s="131"/>
      <c r="HUW14" s="131"/>
      <c r="HUX14" s="131"/>
      <c r="HUY14" s="131"/>
      <c r="HUZ14" s="131"/>
      <c r="HVA14" s="131"/>
      <c r="HVB14" s="131"/>
      <c r="HVC14" s="131"/>
      <c r="HVD14" s="131"/>
      <c r="HVE14" s="131"/>
      <c r="HVF14" s="131"/>
      <c r="HVG14" s="131"/>
      <c r="HVH14" s="131"/>
      <c r="HVI14" s="131"/>
      <c r="HVJ14" s="131"/>
      <c r="HVK14" s="131"/>
      <c r="HVL14" s="131"/>
      <c r="HVM14" s="131"/>
      <c r="HVN14" s="131"/>
      <c r="HVO14" s="131"/>
      <c r="HVP14" s="131"/>
      <c r="HVQ14" s="131"/>
      <c r="HVR14" s="131"/>
      <c r="HVS14" s="131"/>
      <c r="HVT14" s="131"/>
      <c r="HVU14" s="131"/>
      <c r="HVV14" s="131"/>
      <c r="HVW14" s="131"/>
      <c r="HVX14" s="131"/>
      <c r="HVY14" s="131"/>
      <c r="HVZ14" s="131"/>
      <c r="HWA14" s="131"/>
      <c r="HWB14" s="131"/>
      <c r="HWC14" s="131"/>
      <c r="HWD14" s="131"/>
      <c r="HWE14" s="131"/>
      <c r="HWF14" s="131"/>
      <c r="HWG14" s="131"/>
      <c r="HWH14" s="131"/>
      <c r="HWI14" s="131"/>
      <c r="HWJ14" s="131"/>
      <c r="HWK14" s="131"/>
      <c r="HWL14" s="131"/>
      <c r="HWM14" s="131"/>
      <c r="HWN14" s="131"/>
      <c r="HWO14" s="131"/>
      <c r="HWP14" s="131"/>
      <c r="HWQ14" s="131"/>
      <c r="HWR14" s="131"/>
      <c r="HWS14" s="131"/>
      <c r="HWT14" s="131"/>
      <c r="HWU14" s="131"/>
      <c r="HWV14" s="131"/>
      <c r="HWW14" s="131"/>
      <c r="HWX14" s="131"/>
      <c r="HWY14" s="131"/>
      <c r="HWZ14" s="131"/>
      <c r="HXA14" s="131"/>
      <c r="HXB14" s="131"/>
      <c r="HXC14" s="131"/>
      <c r="HXD14" s="131"/>
      <c r="HXE14" s="131"/>
      <c r="HXF14" s="131"/>
      <c r="HXG14" s="131"/>
      <c r="HXH14" s="131"/>
      <c r="HXI14" s="131"/>
      <c r="HXJ14" s="131"/>
      <c r="HXK14" s="131"/>
      <c r="HXL14" s="131"/>
      <c r="HXM14" s="131"/>
      <c r="HXN14" s="131"/>
      <c r="HXO14" s="131"/>
      <c r="HXP14" s="131"/>
      <c r="HXQ14" s="131"/>
      <c r="HXR14" s="131"/>
      <c r="HXS14" s="131"/>
      <c r="HXT14" s="131"/>
      <c r="HXU14" s="131"/>
      <c r="HXV14" s="131"/>
      <c r="HXW14" s="131"/>
      <c r="HXX14" s="131"/>
      <c r="HXY14" s="131"/>
      <c r="HXZ14" s="131"/>
      <c r="HYA14" s="131"/>
      <c r="HYB14" s="131"/>
      <c r="HYC14" s="131"/>
      <c r="HYD14" s="131"/>
      <c r="HYE14" s="131"/>
      <c r="HYF14" s="131"/>
      <c r="HYG14" s="131"/>
      <c r="HYH14" s="131"/>
      <c r="HYI14" s="131"/>
      <c r="HYJ14" s="131"/>
      <c r="HYK14" s="131"/>
      <c r="HYL14" s="131"/>
      <c r="HYM14" s="131"/>
      <c r="HYN14" s="131"/>
      <c r="HYO14" s="131"/>
      <c r="HYP14" s="131"/>
      <c r="HYQ14" s="131"/>
      <c r="HYR14" s="131"/>
      <c r="HYS14" s="131"/>
      <c r="HYT14" s="131"/>
      <c r="HYU14" s="131"/>
      <c r="HYV14" s="131"/>
      <c r="HYW14" s="131"/>
      <c r="HYX14" s="131"/>
      <c r="HYY14" s="131"/>
      <c r="HYZ14" s="131"/>
      <c r="HZA14" s="131"/>
      <c r="HZB14" s="131"/>
      <c r="HZC14" s="131"/>
      <c r="HZD14" s="131"/>
      <c r="HZE14" s="131"/>
      <c r="HZF14" s="131"/>
      <c r="HZG14" s="131"/>
      <c r="HZH14" s="131"/>
      <c r="HZI14" s="131"/>
      <c r="HZJ14" s="131"/>
      <c r="HZK14" s="131"/>
      <c r="HZL14" s="131"/>
      <c r="HZM14" s="131"/>
      <c r="HZN14" s="131"/>
      <c r="HZO14" s="131"/>
      <c r="HZP14" s="131"/>
      <c r="HZQ14" s="131"/>
      <c r="HZR14" s="131"/>
      <c r="HZS14" s="131"/>
      <c r="HZT14" s="131"/>
      <c r="HZU14" s="131"/>
      <c r="HZV14" s="131"/>
      <c r="HZW14" s="131"/>
      <c r="HZX14" s="131"/>
      <c r="HZY14" s="131"/>
      <c r="HZZ14" s="131"/>
      <c r="IAA14" s="131"/>
      <c r="IAB14" s="131"/>
      <c r="IAC14" s="131"/>
      <c r="IAD14" s="131"/>
      <c r="IAE14" s="131"/>
      <c r="IAF14" s="131"/>
      <c r="IAG14" s="131"/>
      <c r="IAH14" s="131"/>
      <c r="IAI14" s="131"/>
      <c r="IAJ14" s="131"/>
      <c r="IAK14" s="131"/>
      <c r="IAL14" s="131"/>
      <c r="IAM14" s="131"/>
      <c r="IAN14" s="131"/>
      <c r="IAO14" s="131"/>
      <c r="IAP14" s="131"/>
      <c r="IAQ14" s="131"/>
      <c r="IAR14" s="131"/>
      <c r="IAS14" s="131"/>
      <c r="IAT14" s="131"/>
      <c r="IAU14" s="131"/>
      <c r="IAV14" s="131"/>
      <c r="IAW14" s="131"/>
      <c r="IAX14" s="131"/>
      <c r="IAY14" s="131"/>
      <c r="IAZ14" s="131"/>
      <c r="IBA14" s="131"/>
      <c r="IBB14" s="131"/>
      <c r="IBC14" s="131"/>
      <c r="IBD14" s="131"/>
      <c r="IBE14" s="131"/>
      <c r="IBF14" s="131"/>
      <c r="IBG14" s="131"/>
      <c r="IBH14" s="131"/>
      <c r="IBI14" s="131"/>
      <c r="IBJ14" s="131"/>
      <c r="IBK14" s="131"/>
      <c r="IBL14" s="131"/>
      <c r="IBM14" s="131"/>
      <c r="IBN14" s="131"/>
      <c r="IBO14" s="131"/>
      <c r="IBP14" s="131"/>
      <c r="IBQ14" s="131"/>
      <c r="IBR14" s="131"/>
      <c r="IBS14" s="131"/>
      <c r="IBT14" s="131"/>
      <c r="IBU14" s="131"/>
      <c r="IBV14" s="131"/>
      <c r="IBW14" s="131"/>
      <c r="IBX14" s="131"/>
      <c r="IBY14" s="131"/>
      <c r="IBZ14" s="131"/>
      <c r="ICA14" s="131"/>
      <c r="ICB14" s="131"/>
      <c r="ICC14" s="131"/>
      <c r="ICD14" s="131"/>
      <c r="ICE14" s="131"/>
      <c r="ICF14" s="131"/>
      <c r="ICG14" s="131"/>
      <c r="ICH14" s="131"/>
      <c r="ICI14" s="131"/>
      <c r="ICJ14" s="131"/>
      <c r="ICK14" s="131"/>
      <c r="ICL14" s="131"/>
      <c r="ICM14" s="131"/>
      <c r="ICN14" s="131"/>
      <c r="ICO14" s="131"/>
      <c r="ICP14" s="131"/>
      <c r="ICQ14" s="131"/>
      <c r="ICR14" s="131"/>
      <c r="ICS14" s="131"/>
      <c r="ICT14" s="131"/>
      <c r="ICU14" s="131"/>
      <c r="ICV14" s="131"/>
      <c r="ICW14" s="131"/>
      <c r="ICX14" s="131"/>
      <c r="ICY14" s="131"/>
      <c r="ICZ14" s="131"/>
      <c r="IDA14" s="131"/>
      <c r="IDB14" s="131"/>
      <c r="IDC14" s="131"/>
      <c r="IDD14" s="131"/>
      <c r="IDE14" s="131"/>
      <c r="IDF14" s="131"/>
      <c r="IDG14" s="131"/>
      <c r="IDH14" s="131"/>
      <c r="IDI14" s="131"/>
      <c r="IDJ14" s="131"/>
      <c r="IDK14" s="131"/>
      <c r="IDL14" s="131"/>
      <c r="IDM14" s="131"/>
      <c r="IDN14" s="131"/>
      <c r="IDO14" s="131"/>
      <c r="IDP14" s="131"/>
      <c r="IDQ14" s="131"/>
      <c r="IDR14" s="131"/>
      <c r="IDS14" s="131"/>
      <c r="IDT14" s="131"/>
      <c r="IDU14" s="131"/>
      <c r="IDV14" s="131"/>
      <c r="IDW14" s="131"/>
      <c r="IDX14" s="131"/>
      <c r="IDY14" s="131"/>
      <c r="IDZ14" s="131"/>
      <c r="IEA14" s="131"/>
      <c r="IEB14" s="131"/>
      <c r="IEC14" s="131"/>
      <c r="IED14" s="131"/>
      <c r="IEE14" s="131"/>
      <c r="IEF14" s="131"/>
      <c r="IEG14" s="131"/>
      <c r="IEH14" s="131"/>
      <c r="IEI14" s="131"/>
      <c r="IEJ14" s="131"/>
      <c r="IEK14" s="131"/>
      <c r="IEL14" s="131"/>
      <c r="IEM14" s="131"/>
      <c r="IEN14" s="131"/>
      <c r="IEO14" s="131"/>
      <c r="IEP14" s="131"/>
      <c r="IEQ14" s="131"/>
      <c r="IER14" s="131"/>
      <c r="IES14" s="131"/>
      <c r="IET14" s="131"/>
      <c r="IEU14" s="131"/>
      <c r="IEV14" s="131"/>
      <c r="IEW14" s="131"/>
      <c r="IEX14" s="131"/>
      <c r="IEY14" s="131"/>
      <c r="IEZ14" s="131"/>
      <c r="IFA14" s="131"/>
      <c r="IFB14" s="131"/>
      <c r="IFC14" s="131"/>
      <c r="IFD14" s="131"/>
      <c r="IFE14" s="131"/>
      <c r="IFF14" s="131"/>
      <c r="IFG14" s="131"/>
      <c r="IFH14" s="131"/>
      <c r="IFI14" s="131"/>
      <c r="IFJ14" s="131"/>
      <c r="IFK14" s="131"/>
      <c r="IFL14" s="131"/>
      <c r="IFM14" s="131"/>
      <c r="IFN14" s="131"/>
      <c r="IFO14" s="131"/>
      <c r="IFP14" s="131"/>
      <c r="IFQ14" s="131"/>
      <c r="IFR14" s="131"/>
      <c r="IFS14" s="131"/>
      <c r="IFT14" s="131"/>
      <c r="IFU14" s="131"/>
      <c r="IFV14" s="131"/>
      <c r="IFW14" s="131"/>
      <c r="IFX14" s="131"/>
      <c r="IFY14" s="131"/>
      <c r="IFZ14" s="131"/>
      <c r="IGA14" s="131"/>
      <c r="IGB14" s="131"/>
      <c r="IGC14" s="131"/>
      <c r="IGD14" s="131"/>
      <c r="IGE14" s="131"/>
      <c r="IGF14" s="131"/>
      <c r="IGG14" s="131"/>
      <c r="IGH14" s="131"/>
      <c r="IGI14" s="131"/>
      <c r="IGJ14" s="131"/>
      <c r="IGK14" s="131"/>
      <c r="IGL14" s="131"/>
      <c r="IGM14" s="131"/>
      <c r="IGN14" s="131"/>
      <c r="IGO14" s="131"/>
      <c r="IGP14" s="131"/>
      <c r="IGQ14" s="131"/>
      <c r="IGR14" s="131"/>
      <c r="IGS14" s="131"/>
      <c r="IGT14" s="131"/>
      <c r="IGU14" s="131"/>
      <c r="IGV14" s="131"/>
      <c r="IGW14" s="131"/>
      <c r="IGX14" s="131"/>
      <c r="IGY14" s="131"/>
      <c r="IGZ14" s="131"/>
      <c r="IHA14" s="131"/>
      <c r="IHB14" s="131"/>
      <c r="IHC14" s="131"/>
      <c r="IHD14" s="131"/>
      <c r="IHE14" s="131"/>
      <c r="IHF14" s="131"/>
      <c r="IHG14" s="131"/>
      <c r="IHH14" s="131"/>
      <c r="IHI14" s="131"/>
      <c r="IHJ14" s="131"/>
      <c r="IHK14" s="131"/>
      <c r="IHL14" s="131"/>
      <c r="IHM14" s="131"/>
      <c r="IHN14" s="131"/>
      <c r="IHO14" s="131"/>
      <c r="IHP14" s="131"/>
      <c r="IHQ14" s="131"/>
      <c r="IHR14" s="131"/>
      <c r="IHS14" s="131"/>
      <c r="IHT14" s="131"/>
      <c r="IHU14" s="131"/>
      <c r="IHV14" s="131"/>
      <c r="IHW14" s="131"/>
      <c r="IHX14" s="131"/>
      <c r="IHY14" s="131"/>
      <c r="IHZ14" s="131"/>
      <c r="IIA14" s="131"/>
      <c r="IIB14" s="131"/>
      <c r="IIC14" s="131"/>
      <c r="IID14" s="131"/>
      <c r="IIE14" s="131"/>
      <c r="IIF14" s="131"/>
      <c r="IIG14" s="131"/>
      <c r="IIH14" s="131"/>
      <c r="III14" s="131"/>
      <c r="IIJ14" s="131"/>
      <c r="IIK14" s="131"/>
      <c r="IIL14" s="131"/>
      <c r="IIM14" s="131"/>
      <c r="IIN14" s="131"/>
      <c r="IIO14" s="131"/>
      <c r="IIP14" s="131"/>
      <c r="IIQ14" s="131"/>
      <c r="IIR14" s="131"/>
      <c r="IIS14" s="131"/>
      <c r="IIT14" s="131"/>
      <c r="IIU14" s="131"/>
      <c r="IIV14" s="131"/>
      <c r="IIW14" s="131"/>
      <c r="IIX14" s="131"/>
      <c r="IIY14" s="131"/>
      <c r="IIZ14" s="131"/>
      <c r="IJA14" s="131"/>
      <c r="IJB14" s="131"/>
      <c r="IJC14" s="131"/>
      <c r="IJD14" s="131"/>
      <c r="IJE14" s="131"/>
      <c r="IJF14" s="131"/>
      <c r="IJG14" s="131"/>
      <c r="IJH14" s="131"/>
      <c r="IJI14" s="131"/>
      <c r="IJJ14" s="131"/>
      <c r="IJK14" s="131"/>
      <c r="IJL14" s="131"/>
      <c r="IJM14" s="131"/>
      <c r="IJN14" s="131"/>
      <c r="IJO14" s="131"/>
      <c r="IJP14" s="131"/>
      <c r="IJQ14" s="131"/>
      <c r="IJR14" s="131"/>
      <c r="IJS14" s="131"/>
      <c r="IJT14" s="131"/>
      <c r="IJU14" s="131"/>
      <c r="IJV14" s="131"/>
      <c r="IJW14" s="131"/>
      <c r="IJX14" s="131"/>
      <c r="IJY14" s="131"/>
      <c r="IJZ14" s="131"/>
      <c r="IKA14" s="131"/>
      <c r="IKB14" s="131"/>
      <c r="IKC14" s="131"/>
      <c r="IKD14" s="131"/>
      <c r="IKE14" s="131"/>
      <c r="IKF14" s="131"/>
      <c r="IKG14" s="131"/>
      <c r="IKH14" s="131"/>
      <c r="IKI14" s="131"/>
      <c r="IKJ14" s="131"/>
      <c r="IKK14" s="131"/>
      <c r="IKL14" s="131"/>
      <c r="IKM14" s="131"/>
      <c r="IKN14" s="131"/>
      <c r="IKO14" s="131"/>
      <c r="IKP14" s="131"/>
      <c r="IKQ14" s="131"/>
      <c r="IKR14" s="131"/>
      <c r="IKS14" s="131"/>
      <c r="IKT14" s="131"/>
      <c r="IKU14" s="131"/>
      <c r="IKV14" s="131"/>
      <c r="IKW14" s="131"/>
      <c r="IKX14" s="131"/>
      <c r="IKY14" s="131"/>
      <c r="IKZ14" s="131"/>
      <c r="ILA14" s="131"/>
      <c r="ILB14" s="131"/>
      <c r="ILC14" s="131"/>
      <c r="ILD14" s="131"/>
      <c r="ILE14" s="131"/>
      <c r="ILF14" s="131"/>
      <c r="ILG14" s="131"/>
      <c r="ILH14" s="131"/>
      <c r="ILI14" s="131"/>
      <c r="ILJ14" s="131"/>
      <c r="ILK14" s="131"/>
      <c r="ILL14" s="131"/>
      <c r="ILM14" s="131"/>
      <c r="ILN14" s="131"/>
      <c r="ILO14" s="131"/>
      <c r="ILP14" s="131"/>
      <c r="ILQ14" s="131"/>
      <c r="ILR14" s="131"/>
      <c r="ILS14" s="131"/>
      <c r="ILT14" s="131"/>
      <c r="ILU14" s="131"/>
      <c r="ILV14" s="131"/>
      <c r="ILW14" s="131"/>
      <c r="ILX14" s="131"/>
      <c r="ILY14" s="131"/>
      <c r="ILZ14" s="131"/>
      <c r="IMA14" s="131"/>
      <c r="IMB14" s="131"/>
      <c r="IMC14" s="131"/>
      <c r="IMD14" s="131"/>
      <c r="IME14" s="131"/>
      <c r="IMF14" s="131"/>
      <c r="IMG14" s="131"/>
      <c r="IMH14" s="131"/>
      <c r="IMI14" s="131"/>
      <c r="IMJ14" s="131"/>
      <c r="IMK14" s="131"/>
      <c r="IML14" s="131"/>
      <c r="IMM14" s="131"/>
      <c r="IMN14" s="131"/>
      <c r="IMO14" s="131"/>
      <c r="IMP14" s="131"/>
      <c r="IMQ14" s="131"/>
      <c r="IMR14" s="131"/>
      <c r="IMS14" s="131"/>
      <c r="IMT14" s="131"/>
      <c r="IMU14" s="131"/>
      <c r="IMV14" s="131"/>
      <c r="IMW14" s="131"/>
      <c r="IMX14" s="131"/>
      <c r="IMY14" s="131"/>
      <c r="IMZ14" s="131"/>
      <c r="INA14" s="131"/>
      <c r="INB14" s="131"/>
      <c r="INC14" s="131"/>
      <c r="IND14" s="131"/>
      <c r="INE14" s="131"/>
      <c r="INF14" s="131"/>
      <c r="ING14" s="131"/>
      <c r="INH14" s="131"/>
      <c r="INI14" s="131"/>
      <c r="INJ14" s="131"/>
      <c r="INK14" s="131"/>
      <c r="INL14" s="131"/>
      <c r="INM14" s="131"/>
      <c r="INN14" s="131"/>
      <c r="INO14" s="131"/>
      <c r="INP14" s="131"/>
      <c r="INQ14" s="131"/>
      <c r="INR14" s="131"/>
      <c r="INS14" s="131"/>
      <c r="INT14" s="131"/>
      <c r="INU14" s="131"/>
      <c r="INV14" s="131"/>
      <c r="INW14" s="131"/>
      <c r="INX14" s="131"/>
      <c r="INY14" s="131"/>
      <c r="INZ14" s="131"/>
      <c r="IOA14" s="131"/>
      <c r="IOB14" s="131"/>
      <c r="IOC14" s="131"/>
      <c r="IOD14" s="131"/>
      <c r="IOE14" s="131"/>
      <c r="IOF14" s="131"/>
      <c r="IOG14" s="131"/>
      <c r="IOH14" s="131"/>
      <c r="IOI14" s="131"/>
      <c r="IOJ14" s="131"/>
      <c r="IOK14" s="131"/>
      <c r="IOL14" s="131"/>
      <c r="IOM14" s="131"/>
      <c r="ION14" s="131"/>
      <c r="IOO14" s="131"/>
      <c r="IOP14" s="131"/>
      <c r="IOQ14" s="131"/>
      <c r="IOR14" s="131"/>
      <c r="IOS14" s="131"/>
      <c r="IOT14" s="131"/>
      <c r="IOU14" s="131"/>
      <c r="IOV14" s="131"/>
      <c r="IOW14" s="131"/>
      <c r="IOX14" s="131"/>
      <c r="IOY14" s="131"/>
      <c r="IOZ14" s="131"/>
      <c r="IPA14" s="131"/>
      <c r="IPB14" s="131"/>
      <c r="IPC14" s="131"/>
      <c r="IPD14" s="131"/>
      <c r="IPE14" s="131"/>
      <c r="IPF14" s="131"/>
      <c r="IPG14" s="131"/>
      <c r="IPH14" s="131"/>
      <c r="IPI14" s="131"/>
      <c r="IPJ14" s="131"/>
      <c r="IPK14" s="131"/>
      <c r="IPL14" s="131"/>
      <c r="IPM14" s="131"/>
      <c r="IPN14" s="131"/>
      <c r="IPO14" s="131"/>
      <c r="IPP14" s="131"/>
      <c r="IPQ14" s="131"/>
      <c r="IPR14" s="131"/>
      <c r="IPS14" s="131"/>
      <c r="IPT14" s="131"/>
      <c r="IPU14" s="131"/>
      <c r="IPV14" s="131"/>
      <c r="IPW14" s="131"/>
      <c r="IPX14" s="131"/>
      <c r="IPY14" s="131"/>
      <c r="IPZ14" s="131"/>
      <c r="IQA14" s="131"/>
      <c r="IQB14" s="131"/>
      <c r="IQC14" s="131"/>
      <c r="IQD14" s="131"/>
      <c r="IQE14" s="131"/>
      <c r="IQF14" s="131"/>
      <c r="IQG14" s="131"/>
      <c r="IQH14" s="131"/>
      <c r="IQI14" s="131"/>
      <c r="IQJ14" s="131"/>
      <c r="IQK14" s="131"/>
      <c r="IQL14" s="131"/>
      <c r="IQM14" s="131"/>
      <c r="IQN14" s="131"/>
      <c r="IQO14" s="131"/>
      <c r="IQP14" s="131"/>
      <c r="IQQ14" s="131"/>
      <c r="IQR14" s="131"/>
      <c r="IQS14" s="131"/>
      <c r="IQT14" s="131"/>
      <c r="IQU14" s="131"/>
      <c r="IQV14" s="131"/>
      <c r="IQW14" s="131"/>
      <c r="IQX14" s="131"/>
      <c r="IQY14" s="131"/>
      <c r="IQZ14" s="131"/>
      <c r="IRA14" s="131"/>
      <c r="IRB14" s="131"/>
      <c r="IRC14" s="131"/>
      <c r="IRD14" s="131"/>
      <c r="IRE14" s="131"/>
      <c r="IRF14" s="131"/>
      <c r="IRG14" s="131"/>
      <c r="IRH14" s="131"/>
      <c r="IRI14" s="131"/>
      <c r="IRJ14" s="131"/>
      <c r="IRK14" s="131"/>
      <c r="IRL14" s="131"/>
      <c r="IRM14" s="131"/>
      <c r="IRN14" s="131"/>
      <c r="IRO14" s="131"/>
      <c r="IRP14" s="131"/>
      <c r="IRQ14" s="131"/>
      <c r="IRR14" s="131"/>
      <c r="IRS14" s="131"/>
      <c r="IRT14" s="131"/>
      <c r="IRU14" s="131"/>
      <c r="IRV14" s="131"/>
      <c r="IRW14" s="131"/>
      <c r="IRX14" s="131"/>
      <c r="IRY14" s="131"/>
      <c r="IRZ14" s="131"/>
      <c r="ISA14" s="131"/>
      <c r="ISB14" s="131"/>
      <c r="ISC14" s="131"/>
      <c r="ISD14" s="131"/>
      <c r="ISE14" s="131"/>
      <c r="ISF14" s="131"/>
      <c r="ISG14" s="131"/>
      <c r="ISH14" s="131"/>
      <c r="ISI14" s="131"/>
      <c r="ISJ14" s="131"/>
      <c r="ISK14" s="131"/>
      <c r="ISL14" s="131"/>
      <c r="ISM14" s="131"/>
      <c r="ISN14" s="131"/>
      <c r="ISO14" s="131"/>
      <c r="ISP14" s="131"/>
      <c r="ISQ14" s="131"/>
      <c r="ISR14" s="131"/>
      <c r="ISS14" s="131"/>
      <c r="IST14" s="131"/>
      <c r="ISU14" s="131"/>
      <c r="ISV14" s="131"/>
      <c r="ISW14" s="131"/>
      <c r="ISX14" s="131"/>
      <c r="ISY14" s="131"/>
      <c r="ISZ14" s="131"/>
      <c r="ITA14" s="131"/>
      <c r="ITB14" s="131"/>
      <c r="ITC14" s="131"/>
      <c r="ITD14" s="131"/>
      <c r="ITE14" s="131"/>
      <c r="ITF14" s="131"/>
      <c r="ITG14" s="131"/>
      <c r="ITH14" s="131"/>
      <c r="ITI14" s="131"/>
      <c r="ITJ14" s="131"/>
      <c r="ITK14" s="131"/>
      <c r="ITL14" s="131"/>
      <c r="ITM14" s="131"/>
      <c r="ITN14" s="131"/>
      <c r="ITO14" s="131"/>
      <c r="ITP14" s="131"/>
      <c r="ITQ14" s="131"/>
      <c r="ITR14" s="131"/>
      <c r="ITS14" s="131"/>
      <c r="ITT14" s="131"/>
      <c r="ITU14" s="131"/>
      <c r="ITV14" s="131"/>
      <c r="ITW14" s="131"/>
      <c r="ITX14" s="131"/>
      <c r="ITY14" s="131"/>
      <c r="ITZ14" s="131"/>
      <c r="IUA14" s="131"/>
      <c r="IUB14" s="131"/>
      <c r="IUC14" s="131"/>
      <c r="IUD14" s="131"/>
      <c r="IUE14" s="131"/>
      <c r="IUF14" s="131"/>
      <c r="IUG14" s="131"/>
      <c r="IUH14" s="131"/>
      <c r="IUI14" s="131"/>
      <c r="IUJ14" s="131"/>
      <c r="IUK14" s="131"/>
      <c r="IUL14" s="131"/>
      <c r="IUM14" s="131"/>
      <c r="IUN14" s="131"/>
      <c r="IUO14" s="131"/>
      <c r="IUP14" s="131"/>
      <c r="IUQ14" s="131"/>
      <c r="IUR14" s="131"/>
      <c r="IUS14" s="131"/>
      <c r="IUT14" s="131"/>
      <c r="IUU14" s="131"/>
      <c r="IUV14" s="131"/>
      <c r="IUW14" s="131"/>
      <c r="IUX14" s="131"/>
      <c r="IUY14" s="131"/>
      <c r="IUZ14" s="131"/>
      <c r="IVA14" s="131"/>
      <c r="IVB14" s="131"/>
      <c r="IVC14" s="131"/>
      <c r="IVD14" s="131"/>
      <c r="IVE14" s="131"/>
      <c r="IVF14" s="131"/>
      <c r="IVG14" s="131"/>
      <c r="IVH14" s="131"/>
      <c r="IVI14" s="131"/>
      <c r="IVJ14" s="131"/>
      <c r="IVK14" s="131"/>
      <c r="IVL14" s="131"/>
      <c r="IVM14" s="131"/>
      <c r="IVN14" s="131"/>
      <c r="IVO14" s="131"/>
      <c r="IVP14" s="131"/>
      <c r="IVQ14" s="131"/>
      <c r="IVR14" s="131"/>
      <c r="IVS14" s="131"/>
      <c r="IVT14" s="131"/>
      <c r="IVU14" s="131"/>
      <c r="IVV14" s="131"/>
      <c r="IVW14" s="131"/>
      <c r="IVX14" s="131"/>
      <c r="IVY14" s="131"/>
      <c r="IVZ14" s="131"/>
      <c r="IWA14" s="131"/>
      <c r="IWB14" s="131"/>
      <c r="IWC14" s="131"/>
      <c r="IWD14" s="131"/>
      <c r="IWE14" s="131"/>
      <c r="IWF14" s="131"/>
      <c r="IWG14" s="131"/>
      <c r="IWH14" s="131"/>
      <c r="IWI14" s="131"/>
      <c r="IWJ14" s="131"/>
      <c r="IWK14" s="131"/>
      <c r="IWL14" s="131"/>
      <c r="IWM14" s="131"/>
      <c r="IWN14" s="131"/>
      <c r="IWO14" s="131"/>
      <c r="IWP14" s="131"/>
      <c r="IWQ14" s="131"/>
      <c r="IWR14" s="131"/>
      <c r="IWS14" s="131"/>
      <c r="IWT14" s="131"/>
      <c r="IWU14" s="131"/>
      <c r="IWV14" s="131"/>
      <c r="IWW14" s="131"/>
      <c r="IWX14" s="131"/>
      <c r="IWY14" s="131"/>
      <c r="IWZ14" s="131"/>
      <c r="IXA14" s="131"/>
      <c r="IXB14" s="131"/>
      <c r="IXC14" s="131"/>
      <c r="IXD14" s="131"/>
      <c r="IXE14" s="131"/>
      <c r="IXF14" s="131"/>
      <c r="IXG14" s="131"/>
      <c r="IXH14" s="131"/>
      <c r="IXI14" s="131"/>
      <c r="IXJ14" s="131"/>
      <c r="IXK14" s="131"/>
      <c r="IXL14" s="131"/>
      <c r="IXM14" s="131"/>
      <c r="IXN14" s="131"/>
      <c r="IXO14" s="131"/>
      <c r="IXP14" s="131"/>
      <c r="IXQ14" s="131"/>
      <c r="IXR14" s="131"/>
      <c r="IXS14" s="131"/>
      <c r="IXT14" s="131"/>
      <c r="IXU14" s="131"/>
      <c r="IXV14" s="131"/>
      <c r="IXW14" s="131"/>
      <c r="IXX14" s="131"/>
      <c r="IXY14" s="131"/>
      <c r="IXZ14" s="131"/>
      <c r="IYA14" s="131"/>
      <c r="IYB14" s="131"/>
      <c r="IYC14" s="131"/>
      <c r="IYD14" s="131"/>
      <c r="IYE14" s="131"/>
      <c r="IYF14" s="131"/>
      <c r="IYG14" s="131"/>
      <c r="IYH14" s="131"/>
      <c r="IYI14" s="131"/>
      <c r="IYJ14" s="131"/>
      <c r="IYK14" s="131"/>
      <c r="IYL14" s="131"/>
      <c r="IYM14" s="131"/>
      <c r="IYN14" s="131"/>
      <c r="IYO14" s="131"/>
      <c r="IYP14" s="131"/>
      <c r="IYQ14" s="131"/>
      <c r="IYR14" s="131"/>
      <c r="IYS14" s="131"/>
      <c r="IYT14" s="131"/>
      <c r="IYU14" s="131"/>
      <c r="IYV14" s="131"/>
      <c r="IYW14" s="131"/>
      <c r="IYX14" s="131"/>
      <c r="IYY14" s="131"/>
      <c r="IYZ14" s="131"/>
      <c r="IZA14" s="131"/>
      <c r="IZB14" s="131"/>
      <c r="IZC14" s="131"/>
      <c r="IZD14" s="131"/>
      <c r="IZE14" s="131"/>
      <c r="IZF14" s="131"/>
      <c r="IZG14" s="131"/>
      <c r="IZH14" s="131"/>
      <c r="IZI14" s="131"/>
      <c r="IZJ14" s="131"/>
      <c r="IZK14" s="131"/>
      <c r="IZL14" s="131"/>
      <c r="IZM14" s="131"/>
      <c r="IZN14" s="131"/>
      <c r="IZO14" s="131"/>
      <c r="IZP14" s="131"/>
      <c r="IZQ14" s="131"/>
      <c r="IZR14" s="131"/>
      <c r="IZS14" s="131"/>
      <c r="IZT14" s="131"/>
      <c r="IZU14" s="131"/>
      <c r="IZV14" s="131"/>
      <c r="IZW14" s="131"/>
      <c r="IZX14" s="131"/>
      <c r="IZY14" s="131"/>
      <c r="IZZ14" s="131"/>
      <c r="JAA14" s="131"/>
      <c r="JAB14" s="131"/>
      <c r="JAC14" s="131"/>
      <c r="JAD14" s="131"/>
      <c r="JAE14" s="131"/>
      <c r="JAF14" s="131"/>
      <c r="JAG14" s="131"/>
      <c r="JAH14" s="131"/>
      <c r="JAI14" s="131"/>
      <c r="JAJ14" s="131"/>
      <c r="JAK14" s="131"/>
      <c r="JAL14" s="131"/>
      <c r="JAM14" s="131"/>
      <c r="JAN14" s="131"/>
      <c r="JAO14" s="131"/>
      <c r="JAP14" s="131"/>
      <c r="JAQ14" s="131"/>
      <c r="JAR14" s="131"/>
      <c r="JAS14" s="131"/>
      <c r="JAT14" s="131"/>
      <c r="JAU14" s="131"/>
      <c r="JAV14" s="131"/>
      <c r="JAW14" s="131"/>
      <c r="JAX14" s="131"/>
      <c r="JAY14" s="131"/>
      <c r="JAZ14" s="131"/>
      <c r="JBA14" s="131"/>
      <c r="JBB14" s="131"/>
      <c r="JBC14" s="131"/>
      <c r="JBD14" s="131"/>
      <c r="JBE14" s="131"/>
      <c r="JBF14" s="131"/>
      <c r="JBG14" s="131"/>
      <c r="JBH14" s="131"/>
      <c r="JBI14" s="131"/>
      <c r="JBJ14" s="131"/>
      <c r="JBK14" s="131"/>
      <c r="JBL14" s="131"/>
      <c r="JBM14" s="131"/>
      <c r="JBN14" s="131"/>
      <c r="JBO14" s="131"/>
      <c r="JBP14" s="131"/>
      <c r="JBQ14" s="131"/>
      <c r="JBR14" s="131"/>
      <c r="JBS14" s="131"/>
      <c r="JBT14" s="131"/>
      <c r="JBU14" s="131"/>
      <c r="JBV14" s="131"/>
      <c r="JBW14" s="131"/>
      <c r="JBX14" s="131"/>
      <c r="JBY14" s="131"/>
      <c r="JBZ14" s="131"/>
      <c r="JCA14" s="131"/>
      <c r="JCB14" s="131"/>
      <c r="JCC14" s="131"/>
      <c r="JCD14" s="131"/>
      <c r="JCE14" s="131"/>
      <c r="JCF14" s="131"/>
      <c r="JCG14" s="131"/>
      <c r="JCH14" s="131"/>
      <c r="JCI14" s="131"/>
      <c r="JCJ14" s="131"/>
      <c r="JCK14" s="131"/>
      <c r="JCL14" s="131"/>
      <c r="JCM14" s="131"/>
      <c r="JCN14" s="131"/>
      <c r="JCO14" s="131"/>
      <c r="JCP14" s="131"/>
      <c r="JCQ14" s="131"/>
      <c r="JCR14" s="131"/>
      <c r="JCS14" s="131"/>
      <c r="JCT14" s="131"/>
      <c r="JCU14" s="131"/>
      <c r="JCV14" s="131"/>
      <c r="JCW14" s="131"/>
      <c r="JCX14" s="131"/>
      <c r="JCY14" s="131"/>
      <c r="JCZ14" s="131"/>
      <c r="JDA14" s="131"/>
      <c r="JDB14" s="131"/>
      <c r="JDC14" s="131"/>
      <c r="JDD14" s="131"/>
      <c r="JDE14" s="131"/>
      <c r="JDF14" s="131"/>
      <c r="JDG14" s="131"/>
      <c r="JDH14" s="131"/>
      <c r="JDI14" s="131"/>
      <c r="JDJ14" s="131"/>
      <c r="JDK14" s="131"/>
      <c r="JDL14" s="131"/>
      <c r="JDM14" s="131"/>
      <c r="JDN14" s="131"/>
      <c r="JDO14" s="131"/>
      <c r="JDP14" s="131"/>
      <c r="JDQ14" s="131"/>
      <c r="JDR14" s="131"/>
      <c r="JDS14" s="131"/>
      <c r="JDT14" s="131"/>
      <c r="JDU14" s="131"/>
      <c r="JDV14" s="131"/>
      <c r="JDW14" s="131"/>
      <c r="JDX14" s="131"/>
      <c r="JDY14" s="131"/>
      <c r="JDZ14" s="131"/>
      <c r="JEA14" s="131"/>
      <c r="JEB14" s="131"/>
      <c r="JEC14" s="131"/>
      <c r="JED14" s="131"/>
      <c r="JEE14" s="131"/>
      <c r="JEF14" s="131"/>
      <c r="JEG14" s="131"/>
      <c r="JEH14" s="131"/>
      <c r="JEI14" s="131"/>
      <c r="JEJ14" s="131"/>
      <c r="JEK14" s="131"/>
      <c r="JEL14" s="131"/>
      <c r="JEM14" s="131"/>
      <c r="JEN14" s="131"/>
      <c r="JEO14" s="131"/>
      <c r="JEP14" s="131"/>
      <c r="JEQ14" s="131"/>
      <c r="JER14" s="131"/>
      <c r="JES14" s="131"/>
      <c r="JET14" s="131"/>
      <c r="JEU14" s="131"/>
      <c r="JEV14" s="131"/>
      <c r="JEW14" s="131"/>
      <c r="JEX14" s="131"/>
      <c r="JEY14" s="131"/>
      <c r="JEZ14" s="131"/>
      <c r="JFA14" s="131"/>
      <c r="JFB14" s="131"/>
      <c r="JFC14" s="131"/>
      <c r="JFD14" s="131"/>
      <c r="JFE14" s="131"/>
      <c r="JFF14" s="131"/>
      <c r="JFG14" s="131"/>
      <c r="JFH14" s="131"/>
      <c r="JFI14" s="131"/>
      <c r="JFJ14" s="131"/>
      <c r="JFK14" s="131"/>
      <c r="JFL14" s="131"/>
      <c r="JFM14" s="131"/>
      <c r="JFN14" s="131"/>
      <c r="JFO14" s="131"/>
      <c r="JFP14" s="131"/>
      <c r="JFQ14" s="131"/>
      <c r="JFR14" s="131"/>
      <c r="JFS14" s="131"/>
      <c r="JFT14" s="131"/>
      <c r="JFU14" s="131"/>
      <c r="JFV14" s="131"/>
      <c r="JFW14" s="131"/>
      <c r="JFX14" s="131"/>
      <c r="JFY14" s="131"/>
      <c r="JFZ14" s="131"/>
      <c r="JGA14" s="131"/>
      <c r="JGB14" s="131"/>
      <c r="JGC14" s="131"/>
      <c r="JGD14" s="131"/>
      <c r="JGE14" s="131"/>
      <c r="JGF14" s="131"/>
      <c r="JGG14" s="131"/>
      <c r="JGH14" s="131"/>
      <c r="JGI14" s="131"/>
      <c r="JGJ14" s="131"/>
      <c r="JGK14" s="131"/>
      <c r="JGL14" s="131"/>
      <c r="JGM14" s="131"/>
      <c r="JGN14" s="131"/>
      <c r="JGO14" s="131"/>
      <c r="JGP14" s="131"/>
      <c r="JGQ14" s="131"/>
      <c r="JGR14" s="131"/>
      <c r="JGS14" s="131"/>
      <c r="JGT14" s="131"/>
      <c r="JGU14" s="131"/>
      <c r="JGV14" s="131"/>
      <c r="JGW14" s="131"/>
      <c r="JGX14" s="131"/>
      <c r="JGY14" s="131"/>
      <c r="JGZ14" s="131"/>
      <c r="JHA14" s="131"/>
      <c r="JHB14" s="131"/>
      <c r="JHC14" s="131"/>
      <c r="JHD14" s="131"/>
      <c r="JHE14" s="131"/>
      <c r="JHF14" s="131"/>
      <c r="JHG14" s="131"/>
      <c r="JHH14" s="131"/>
      <c r="JHI14" s="131"/>
      <c r="JHJ14" s="131"/>
      <c r="JHK14" s="131"/>
      <c r="JHL14" s="131"/>
      <c r="JHM14" s="131"/>
      <c r="JHN14" s="131"/>
      <c r="JHO14" s="131"/>
      <c r="JHP14" s="131"/>
      <c r="JHQ14" s="131"/>
      <c r="JHR14" s="131"/>
      <c r="JHS14" s="131"/>
      <c r="JHT14" s="131"/>
      <c r="JHU14" s="131"/>
      <c r="JHV14" s="131"/>
      <c r="JHW14" s="131"/>
      <c r="JHX14" s="131"/>
      <c r="JHY14" s="131"/>
      <c r="JHZ14" s="131"/>
      <c r="JIA14" s="131"/>
      <c r="JIB14" s="131"/>
      <c r="JIC14" s="131"/>
      <c r="JID14" s="131"/>
      <c r="JIE14" s="131"/>
      <c r="JIF14" s="131"/>
      <c r="JIG14" s="131"/>
      <c r="JIH14" s="131"/>
      <c r="JII14" s="131"/>
      <c r="JIJ14" s="131"/>
      <c r="JIK14" s="131"/>
      <c r="JIL14" s="131"/>
      <c r="JIM14" s="131"/>
      <c r="JIN14" s="131"/>
      <c r="JIO14" s="131"/>
      <c r="JIP14" s="131"/>
      <c r="JIQ14" s="131"/>
      <c r="JIR14" s="131"/>
      <c r="JIS14" s="131"/>
      <c r="JIT14" s="131"/>
      <c r="JIU14" s="131"/>
      <c r="JIV14" s="131"/>
      <c r="JIW14" s="131"/>
      <c r="JIX14" s="131"/>
      <c r="JIY14" s="131"/>
      <c r="JIZ14" s="131"/>
      <c r="JJA14" s="131"/>
      <c r="JJB14" s="131"/>
      <c r="JJC14" s="131"/>
      <c r="JJD14" s="131"/>
      <c r="JJE14" s="131"/>
      <c r="JJF14" s="131"/>
      <c r="JJG14" s="131"/>
      <c r="JJH14" s="131"/>
      <c r="JJI14" s="131"/>
      <c r="JJJ14" s="131"/>
      <c r="JJK14" s="131"/>
      <c r="JJL14" s="131"/>
      <c r="JJM14" s="131"/>
      <c r="JJN14" s="131"/>
      <c r="JJO14" s="131"/>
      <c r="JJP14" s="131"/>
      <c r="JJQ14" s="131"/>
      <c r="JJR14" s="131"/>
      <c r="JJS14" s="131"/>
      <c r="JJT14" s="131"/>
      <c r="JJU14" s="131"/>
      <c r="JJV14" s="131"/>
      <c r="JJW14" s="131"/>
      <c r="JJX14" s="131"/>
      <c r="JJY14" s="131"/>
      <c r="JJZ14" s="131"/>
      <c r="JKA14" s="131"/>
      <c r="JKB14" s="131"/>
      <c r="JKC14" s="131"/>
      <c r="JKD14" s="131"/>
      <c r="JKE14" s="131"/>
      <c r="JKF14" s="131"/>
      <c r="JKG14" s="131"/>
      <c r="JKH14" s="131"/>
      <c r="JKI14" s="131"/>
      <c r="JKJ14" s="131"/>
      <c r="JKK14" s="131"/>
      <c r="JKL14" s="131"/>
      <c r="JKM14" s="131"/>
      <c r="JKN14" s="131"/>
      <c r="JKO14" s="131"/>
      <c r="JKP14" s="131"/>
      <c r="JKQ14" s="131"/>
      <c r="JKR14" s="131"/>
      <c r="JKS14" s="131"/>
      <c r="JKT14" s="131"/>
      <c r="JKU14" s="131"/>
      <c r="JKV14" s="131"/>
      <c r="JKW14" s="131"/>
      <c r="JKX14" s="131"/>
      <c r="JKY14" s="131"/>
      <c r="JKZ14" s="131"/>
      <c r="JLA14" s="131"/>
      <c r="JLB14" s="131"/>
      <c r="JLC14" s="131"/>
      <c r="JLD14" s="131"/>
      <c r="JLE14" s="131"/>
      <c r="JLF14" s="131"/>
      <c r="JLG14" s="131"/>
      <c r="JLH14" s="131"/>
      <c r="JLI14" s="131"/>
      <c r="JLJ14" s="131"/>
      <c r="JLK14" s="131"/>
      <c r="JLL14" s="131"/>
      <c r="JLM14" s="131"/>
      <c r="JLN14" s="131"/>
      <c r="JLO14" s="131"/>
      <c r="JLP14" s="131"/>
      <c r="JLQ14" s="131"/>
      <c r="JLR14" s="131"/>
      <c r="JLS14" s="131"/>
      <c r="JLT14" s="131"/>
      <c r="JLU14" s="131"/>
      <c r="JLV14" s="131"/>
      <c r="JLW14" s="131"/>
      <c r="JLX14" s="131"/>
      <c r="JLY14" s="131"/>
      <c r="JLZ14" s="131"/>
      <c r="JMA14" s="131"/>
      <c r="JMB14" s="131"/>
      <c r="JMC14" s="131"/>
      <c r="JMD14" s="131"/>
      <c r="JME14" s="131"/>
      <c r="JMF14" s="131"/>
      <c r="JMG14" s="131"/>
      <c r="JMH14" s="131"/>
      <c r="JMI14" s="131"/>
      <c r="JMJ14" s="131"/>
      <c r="JMK14" s="131"/>
      <c r="JML14" s="131"/>
      <c r="JMM14" s="131"/>
      <c r="JMN14" s="131"/>
      <c r="JMO14" s="131"/>
      <c r="JMP14" s="131"/>
      <c r="JMQ14" s="131"/>
      <c r="JMR14" s="131"/>
      <c r="JMS14" s="131"/>
      <c r="JMT14" s="131"/>
      <c r="JMU14" s="131"/>
      <c r="JMV14" s="131"/>
      <c r="JMW14" s="131"/>
      <c r="JMX14" s="131"/>
      <c r="JMY14" s="131"/>
      <c r="JMZ14" s="131"/>
      <c r="JNA14" s="131"/>
      <c r="JNB14" s="131"/>
      <c r="JNC14" s="131"/>
      <c r="JND14" s="131"/>
      <c r="JNE14" s="131"/>
      <c r="JNF14" s="131"/>
      <c r="JNG14" s="131"/>
      <c r="JNH14" s="131"/>
      <c r="JNI14" s="131"/>
      <c r="JNJ14" s="131"/>
      <c r="JNK14" s="131"/>
      <c r="JNL14" s="131"/>
      <c r="JNM14" s="131"/>
      <c r="JNN14" s="131"/>
      <c r="JNO14" s="131"/>
      <c r="JNP14" s="131"/>
      <c r="JNQ14" s="131"/>
      <c r="JNR14" s="131"/>
      <c r="JNS14" s="131"/>
      <c r="JNT14" s="131"/>
      <c r="JNU14" s="131"/>
      <c r="JNV14" s="131"/>
      <c r="JNW14" s="131"/>
      <c r="JNX14" s="131"/>
      <c r="JNY14" s="131"/>
      <c r="JNZ14" s="131"/>
      <c r="JOA14" s="131"/>
      <c r="JOB14" s="131"/>
      <c r="JOC14" s="131"/>
      <c r="JOD14" s="131"/>
      <c r="JOE14" s="131"/>
      <c r="JOF14" s="131"/>
      <c r="JOG14" s="131"/>
      <c r="JOH14" s="131"/>
      <c r="JOI14" s="131"/>
      <c r="JOJ14" s="131"/>
      <c r="JOK14" s="131"/>
      <c r="JOL14" s="131"/>
      <c r="JOM14" s="131"/>
      <c r="JON14" s="131"/>
      <c r="JOO14" s="131"/>
      <c r="JOP14" s="131"/>
      <c r="JOQ14" s="131"/>
      <c r="JOR14" s="131"/>
      <c r="JOS14" s="131"/>
      <c r="JOT14" s="131"/>
      <c r="JOU14" s="131"/>
      <c r="JOV14" s="131"/>
      <c r="JOW14" s="131"/>
      <c r="JOX14" s="131"/>
      <c r="JOY14" s="131"/>
      <c r="JOZ14" s="131"/>
      <c r="JPA14" s="131"/>
      <c r="JPB14" s="131"/>
      <c r="JPC14" s="131"/>
      <c r="JPD14" s="131"/>
      <c r="JPE14" s="131"/>
      <c r="JPF14" s="131"/>
      <c r="JPG14" s="131"/>
      <c r="JPH14" s="131"/>
      <c r="JPI14" s="131"/>
      <c r="JPJ14" s="131"/>
      <c r="JPK14" s="131"/>
      <c r="JPL14" s="131"/>
      <c r="JPM14" s="131"/>
      <c r="JPN14" s="131"/>
      <c r="JPO14" s="131"/>
      <c r="JPP14" s="131"/>
      <c r="JPQ14" s="131"/>
      <c r="JPR14" s="131"/>
      <c r="JPS14" s="131"/>
      <c r="JPT14" s="131"/>
      <c r="JPU14" s="131"/>
      <c r="JPV14" s="131"/>
      <c r="JPW14" s="131"/>
      <c r="JPX14" s="131"/>
      <c r="JPY14" s="131"/>
      <c r="JPZ14" s="131"/>
      <c r="JQA14" s="131"/>
      <c r="JQB14" s="131"/>
      <c r="JQC14" s="131"/>
      <c r="JQD14" s="131"/>
      <c r="JQE14" s="131"/>
      <c r="JQF14" s="131"/>
      <c r="JQG14" s="131"/>
      <c r="JQH14" s="131"/>
      <c r="JQI14" s="131"/>
      <c r="JQJ14" s="131"/>
      <c r="JQK14" s="131"/>
      <c r="JQL14" s="131"/>
      <c r="JQM14" s="131"/>
      <c r="JQN14" s="131"/>
      <c r="JQO14" s="131"/>
      <c r="JQP14" s="131"/>
      <c r="JQQ14" s="131"/>
      <c r="JQR14" s="131"/>
      <c r="JQS14" s="131"/>
      <c r="JQT14" s="131"/>
      <c r="JQU14" s="131"/>
      <c r="JQV14" s="131"/>
      <c r="JQW14" s="131"/>
      <c r="JQX14" s="131"/>
      <c r="JQY14" s="131"/>
      <c r="JQZ14" s="131"/>
      <c r="JRA14" s="131"/>
      <c r="JRB14" s="131"/>
      <c r="JRC14" s="131"/>
      <c r="JRD14" s="131"/>
      <c r="JRE14" s="131"/>
      <c r="JRF14" s="131"/>
      <c r="JRG14" s="131"/>
      <c r="JRH14" s="131"/>
      <c r="JRI14" s="131"/>
      <c r="JRJ14" s="131"/>
      <c r="JRK14" s="131"/>
      <c r="JRL14" s="131"/>
      <c r="JRM14" s="131"/>
      <c r="JRN14" s="131"/>
      <c r="JRO14" s="131"/>
      <c r="JRP14" s="131"/>
      <c r="JRQ14" s="131"/>
      <c r="JRR14" s="131"/>
      <c r="JRS14" s="131"/>
      <c r="JRT14" s="131"/>
      <c r="JRU14" s="131"/>
      <c r="JRV14" s="131"/>
      <c r="JRW14" s="131"/>
      <c r="JRX14" s="131"/>
      <c r="JRY14" s="131"/>
      <c r="JRZ14" s="131"/>
      <c r="JSA14" s="131"/>
      <c r="JSB14" s="131"/>
      <c r="JSC14" s="131"/>
      <c r="JSD14" s="131"/>
      <c r="JSE14" s="131"/>
      <c r="JSF14" s="131"/>
      <c r="JSG14" s="131"/>
      <c r="JSH14" s="131"/>
      <c r="JSI14" s="131"/>
      <c r="JSJ14" s="131"/>
      <c r="JSK14" s="131"/>
      <c r="JSL14" s="131"/>
      <c r="JSM14" s="131"/>
      <c r="JSN14" s="131"/>
      <c r="JSO14" s="131"/>
      <c r="JSP14" s="131"/>
      <c r="JSQ14" s="131"/>
      <c r="JSR14" s="131"/>
      <c r="JSS14" s="131"/>
      <c r="JST14" s="131"/>
      <c r="JSU14" s="131"/>
      <c r="JSV14" s="131"/>
      <c r="JSW14" s="131"/>
      <c r="JSX14" s="131"/>
      <c r="JSY14" s="131"/>
      <c r="JSZ14" s="131"/>
      <c r="JTA14" s="131"/>
      <c r="JTB14" s="131"/>
      <c r="JTC14" s="131"/>
      <c r="JTD14" s="131"/>
      <c r="JTE14" s="131"/>
      <c r="JTF14" s="131"/>
      <c r="JTG14" s="131"/>
      <c r="JTH14" s="131"/>
      <c r="JTI14" s="131"/>
      <c r="JTJ14" s="131"/>
      <c r="JTK14" s="131"/>
      <c r="JTL14" s="131"/>
      <c r="JTM14" s="131"/>
      <c r="JTN14" s="131"/>
      <c r="JTO14" s="131"/>
      <c r="JTP14" s="131"/>
      <c r="JTQ14" s="131"/>
      <c r="JTR14" s="131"/>
      <c r="JTS14" s="131"/>
      <c r="JTT14" s="131"/>
      <c r="JTU14" s="131"/>
      <c r="JTV14" s="131"/>
      <c r="JTW14" s="131"/>
      <c r="JTX14" s="131"/>
      <c r="JTY14" s="131"/>
      <c r="JTZ14" s="131"/>
      <c r="JUA14" s="131"/>
      <c r="JUB14" s="131"/>
      <c r="JUC14" s="131"/>
      <c r="JUD14" s="131"/>
      <c r="JUE14" s="131"/>
      <c r="JUF14" s="131"/>
      <c r="JUG14" s="131"/>
      <c r="JUH14" s="131"/>
      <c r="JUI14" s="131"/>
      <c r="JUJ14" s="131"/>
      <c r="JUK14" s="131"/>
      <c r="JUL14" s="131"/>
      <c r="JUM14" s="131"/>
      <c r="JUN14" s="131"/>
      <c r="JUO14" s="131"/>
      <c r="JUP14" s="131"/>
      <c r="JUQ14" s="131"/>
      <c r="JUR14" s="131"/>
      <c r="JUS14" s="131"/>
      <c r="JUT14" s="131"/>
      <c r="JUU14" s="131"/>
      <c r="JUV14" s="131"/>
      <c r="JUW14" s="131"/>
      <c r="JUX14" s="131"/>
      <c r="JUY14" s="131"/>
      <c r="JUZ14" s="131"/>
      <c r="JVA14" s="131"/>
      <c r="JVB14" s="131"/>
      <c r="JVC14" s="131"/>
      <c r="JVD14" s="131"/>
      <c r="JVE14" s="131"/>
      <c r="JVF14" s="131"/>
      <c r="JVG14" s="131"/>
      <c r="JVH14" s="131"/>
      <c r="JVI14" s="131"/>
      <c r="JVJ14" s="131"/>
      <c r="JVK14" s="131"/>
      <c r="JVL14" s="131"/>
      <c r="JVM14" s="131"/>
      <c r="JVN14" s="131"/>
      <c r="JVO14" s="131"/>
      <c r="JVP14" s="131"/>
      <c r="JVQ14" s="131"/>
      <c r="JVR14" s="131"/>
      <c r="JVS14" s="131"/>
      <c r="JVT14" s="131"/>
      <c r="JVU14" s="131"/>
      <c r="JVV14" s="131"/>
      <c r="JVW14" s="131"/>
      <c r="JVX14" s="131"/>
      <c r="JVY14" s="131"/>
      <c r="JVZ14" s="131"/>
      <c r="JWA14" s="131"/>
      <c r="JWB14" s="131"/>
      <c r="JWC14" s="131"/>
      <c r="JWD14" s="131"/>
      <c r="JWE14" s="131"/>
      <c r="JWF14" s="131"/>
      <c r="JWG14" s="131"/>
      <c r="JWH14" s="131"/>
      <c r="JWI14" s="131"/>
      <c r="JWJ14" s="131"/>
      <c r="JWK14" s="131"/>
      <c r="JWL14" s="131"/>
      <c r="JWM14" s="131"/>
      <c r="JWN14" s="131"/>
      <c r="JWO14" s="131"/>
      <c r="JWP14" s="131"/>
      <c r="JWQ14" s="131"/>
      <c r="JWR14" s="131"/>
      <c r="JWS14" s="131"/>
      <c r="JWT14" s="131"/>
      <c r="JWU14" s="131"/>
      <c r="JWV14" s="131"/>
      <c r="JWW14" s="131"/>
      <c r="JWX14" s="131"/>
      <c r="JWY14" s="131"/>
      <c r="JWZ14" s="131"/>
      <c r="JXA14" s="131"/>
      <c r="JXB14" s="131"/>
      <c r="JXC14" s="131"/>
      <c r="JXD14" s="131"/>
      <c r="JXE14" s="131"/>
      <c r="JXF14" s="131"/>
      <c r="JXG14" s="131"/>
      <c r="JXH14" s="131"/>
      <c r="JXI14" s="131"/>
      <c r="JXJ14" s="131"/>
      <c r="JXK14" s="131"/>
      <c r="JXL14" s="131"/>
      <c r="JXM14" s="131"/>
      <c r="JXN14" s="131"/>
      <c r="JXO14" s="131"/>
      <c r="JXP14" s="131"/>
      <c r="JXQ14" s="131"/>
      <c r="JXR14" s="131"/>
      <c r="JXS14" s="131"/>
      <c r="JXT14" s="131"/>
      <c r="JXU14" s="131"/>
      <c r="JXV14" s="131"/>
      <c r="JXW14" s="131"/>
      <c r="JXX14" s="131"/>
      <c r="JXY14" s="131"/>
      <c r="JXZ14" s="131"/>
      <c r="JYA14" s="131"/>
      <c r="JYB14" s="131"/>
      <c r="JYC14" s="131"/>
      <c r="JYD14" s="131"/>
      <c r="JYE14" s="131"/>
      <c r="JYF14" s="131"/>
      <c r="JYG14" s="131"/>
      <c r="JYH14" s="131"/>
      <c r="JYI14" s="131"/>
      <c r="JYJ14" s="131"/>
      <c r="JYK14" s="131"/>
      <c r="JYL14" s="131"/>
      <c r="JYM14" s="131"/>
      <c r="JYN14" s="131"/>
      <c r="JYO14" s="131"/>
      <c r="JYP14" s="131"/>
      <c r="JYQ14" s="131"/>
      <c r="JYR14" s="131"/>
      <c r="JYS14" s="131"/>
      <c r="JYT14" s="131"/>
      <c r="JYU14" s="131"/>
      <c r="JYV14" s="131"/>
      <c r="JYW14" s="131"/>
      <c r="JYX14" s="131"/>
      <c r="JYY14" s="131"/>
      <c r="JYZ14" s="131"/>
      <c r="JZA14" s="131"/>
      <c r="JZB14" s="131"/>
      <c r="JZC14" s="131"/>
      <c r="JZD14" s="131"/>
      <c r="JZE14" s="131"/>
      <c r="JZF14" s="131"/>
      <c r="JZG14" s="131"/>
      <c r="JZH14" s="131"/>
      <c r="JZI14" s="131"/>
      <c r="JZJ14" s="131"/>
      <c r="JZK14" s="131"/>
      <c r="JZL14" s="131"/>
      <c r="JZM14" s="131"/>
      <c r="JZN14" s="131"/>
      <c r="JZO14" s="131"/>
      <c r="JZP14" s="131"/>
      <c r="JZQ14" s="131"/>
      <c r="JZR14" s="131"/>
      <c r="JZS14" s="131"/>
      <c r="JZT14" s="131"/>
      <c r="JZU14" s="131"/>
      <c r="JZV14" s="131"/>
      <c r="JZW14" s="131"/>
      <c r="JZX14" s="131"/>
      <c r="JZY14" s="131"/>
      <c r="JZZ14" s="131"/>
      <c r="KAA14" s="131"/>
      <c r="KAB14" s="131"/>
      <c r="KAC14" s="131"/>
      <c r="KAD14" s="131"/>
      <c r="KAE14" s="131"/>
      <c r="KAF14" s="131"/>
      <c r="KAG14" s="131"/>
      <c r="KAH14" s="131"/>
      <c r="KAI14" s="131"/>
      <c r="KAJ14" s="131"/>
      <c r="KAK14" s="131"/>
      <c r="KAL14" s="131"/>
      <c r="KAM14" s="131"/>
      <c r="KAN14" s="131"/>
      <c r="KAO14" s="131"/>
      <c r="KAP14" s="131"/>
      <c r="KAQ14" s="131"/>
      <c r="KAR14" s="131"/>
      <c r="KAS14" s="131"/>
      <c r="KAT14" s="131"/>
      <c r="KAU14" s="131"/>
      <c r="KAV14" s="131"/>
      <c r="KAW14" s="131"/>
      <c r="KAX14" s="131"/>
      <c r="KAY14" s="131"/>
      <c r="KAZ14" s="131"/>
      <c r="KBA14" s="131"/>
      <c r="KBB14" s="131"/>
      <c r="KBC14" s="131"/>
      <c r="KBD14" s="131"/>
      <c r="KBE14" s="131"/>
      <c r="KBF14" s="131"/>
      <c r="KBG14" s="131"/>
      <c r="KBH14" s="131"/>
      <c r="KBI14" s="131"/>
      <c r="KBJ14" s="131"/>
      <c r="KBK14" s="131"/>
      <c r="KBL14" s="131"/>
      <c r="KBM14" s="131"/>
      <c r="KBN14" s="131"/>
      <c r="KBO14" s="131"/>
      <c r="KBP14" s="131"/>
      <c r="KBQ14" s="131"/>
      <c r="KBR14" s="131"/>
      <c r="KBS14" s="131"/>
      <c r="KBT14" s="131"/>
      <c r="KBU14" s="131"/>
      <c r="KBV14" s="131"/>
      <c r="KBW14" s="131"/>
      <c r="KBX14" s="131"/>
      <c r="KBY14" s="131"/>
      <c r="KBZ14" s="131"/>
      <c r="KCA14" s="131"/>
      <c r="KCB14" s="131"/>
      <c r="KCC14" s="131"/>
      <c r="KCD14" s="131"/>
      <c r="KCE14" s="131"/>
      <c r="KCF14" s="131"/>
      <c r="KCG14" s="131"/>
      <c r="KCH14" s="131"/>
      <c r="KCI14" s="131"/>
      <c r="KCJ14" s="131"/>
      <c r="KCK14" s="131"/>
      <c r="KCL14" s="131"/>
      <c r="KCM14" s="131"/>
      <c r="KCN14" s="131"/>
      <c r="KCO14" s="131"/>
      <c r="KCP14" s="131"/>
      <c r="KCQ14" s="131"/>
      <c r="KCR14" s="131"/>
      <c r="KCS14" s="131"/>
      <c r="KCT14" s="131"/>
      <c r="KCU14" s="131"/>
      <c r="KCV14" s="131"/>
      <c r="KCW14" s="131"/>
      <c r="KCX14" s="131"/>
      <c r="KCY14" s="131"/>
      <c r="KCZ14" s="131"/>
      <c r="KDA14" s="131"/>
      <c r="KDB14" s="131"/>
      <c r="KDC14" s="131"/>
      <c r="KDD14" s="131"/>
      <c r="KDE14" s="131"/>
      <c r="KDF14" s="131"/>
      <c r="KDG14" s="131"/>
      <c r="KDH14" s="131"/>
      <c r="KDI14" s="131"/>
      <c r="KDJ14" s="131"/>
      <c r="KDK14" s="131"/>
      <c r="KDL14" s="131"/>
      <c r="KDM14" s="131"/>
      <c r="KDN14" s="131"/>
      <c r="KDO14" s="131"/>
      <c r="KDP14" s="131"/>
      <c r="KDQ14" s="131"/>
      <c r="KDR14" s="131"/>
      <c r="KDS14" s="131"/>
      <c r="KDT14" s="131"/>
      <c r="KDU14" s="131"/>
      <c r="KDV14" s="131"/>
      <c r="KDW14" s="131"/>
      <c r="KDX14" s="131"/>
      <c r="KDY14" s="131"/>
      <c r="KDZ14" s="131"/>
      <c r="KEA14" s="131"/>
      <c r="KEB14" s="131"/>
      <c r="KEC14" s="131"/>
      <c r="KED14" s="131"/>
      <c r="KEE14" s="131"/>
      <c r="KEF14" s="131"/>
      <c r="KEG14" s="131"/>
      <c r="KEH14" s="131"/>
      <c r="KEI14" s="131"/>
      <c r="KEJ14" s="131"/>
      <c r="KEK14" s="131"/>
      <c r="KEL14" s="131"/>
      <c r="KEM14" s="131"/>
      <c r="KEN14" s="131"/>
      <c r="KEO14" s="131"/>
      <c r="KEP14" s="131"/>
      <c r="KEQ14" s="131"/>
      <c r="KER14" s="131"/>
      <c r="KES14" s="131"/>
      <c r="KET14" s="131"/>
      <c r="KEU14" s="131"/>
      <c r="KEV14" s="131"/>
      <c r="KEW14" s="131"/>
      <c r="KEX14" s="131"/>
      <c r="KEY14" s="131"/>
      <c r="KEZ14" s="131"/>
      <c r="KFA14" s="131"/>
      <c r="KFB14" s="131"/>
      <c r="KFC14" s="131"/>
      <c r="KFD14" s="131"/>
      <c r="KFE14" s="131"/>
      <c r="KFF14" s="131"/>
      <c r="KFG14" s="131"/>
      <c r="KFH14" s="131"/>
      <c r="KFI14" s="131"/>
      <c r="KFJ14" s="131"/>
      <c r="KFK14" s="131"/>
      <c r="KFL14" s="131"/>
      <c r="KFM14" s="131"/>
      <c r="KFN14" s="131"/>
      <c r="KFO14" s="131"/>
      <c r="KFP14" s="131"/>
      <c r="KFQ14" s="131"/>
      <c r="KFR14" s="131"/>
      <c r="KFS14" s="131"/>
      <c r="KFT14" s="131"/>
      <c r="KFU14" s="131"/>
      <c r="KFV14" s="131"/>
      <c r="KFW14" s="131"/>
      <c r="KFX14" s="131"/>
      <c r="KFY14" s="131"/>
      <c r="KFZ14" s="131"/>
      <c r="KGA14" s="131"/>
      <c r="KGB14" s="131"/>
      <c r="KGC14" s="131"/>
      <c r="KGD14" s="131"/>
      <c r="KGE14" s="131"/>
      <c r="KGF14" s="131"/>
      <c r="KGG14" s="131"/>
      <c r="KGH14" s="131"/>
      <c r="KGI14" s="131"/>
      <c r="KGJ14" s="131"/>
      <c r="KGK14" s="131"/>
      <c r="KGL14" s="131"/>
      <c r="KGM14" s="131"/>
      <c r="KGN14" s="131"/>
      <c r="KGO14" s="131"/>
      <c r="KGP14" s="131"/>
      <c r="KGQ14" s="131"/>
      <c r="KGR14" s="131"/>
      <c r="KGS14" s="131"/>
      <c r="KGT14" s="131"/>
      <c r="KGU14" s="131"/>
      <c r="KGV14" s="131"/>
      <c r="KGW14" s="131"/>
      <c r="KGX14" s="131"/>
      <c r="KGY14" s="131"/>
      <c r="KGZ14" s="131"/>
      <c r="KHA14" s="131"/>
      <c r="KHB14" s="131"/>
      <c r="KHC14" s="131"/>
      <c r="KHD14" s="131"/>
      <c r="KHE14" s="131"/>
      <c r="KHF14" s="131"/>
      <c r="KHG14" s="131"/>
      <c r="KHH14" s="131"/>
      <c r="KHI14" s="131"/>
      <c r="KHJ14" s="131"/>
      <c r="KHK14" s="131"/>
      <c r="KHL14" s="131"/>
      <c r="KHM14" s="131"/>
      <c r="KHN14" s="131"/>
      <c r="KHO14" s="131"/>
      <c r="KHP14" s="131"/>
      <c r="KHQ14" s="131"/>
      <c r="KHR14" s="131"/>
      <c r="KHS14" s="131"/>
      <c r="KHT14" s="131"/>
      <c r="KHU14" s="131"/>
      <c r="KHV14" s="131"/>
      <c r="KHW14" s="131"/>
      <c r="KHX14" s="131"/>
      <c r="KHY14" s="131"/>
      <c r="KHZ14" s="131"/>
      <c r="KIA14" s="131"/>
      <c r="KIB14" s="131"/>
      <c r="KIC14" s="131"/>
      <c r="KID14" s="131"/>
      <c r="KIE14" s="131"/>
      <c r="KIF14" s="131"/>
      <c r="KIG14" s="131"/>
      <c r="KIH14" s="131"/>
      <c r="KII14" s="131"/>
      <c r="KIJ14" s="131"/>
      <c r="KIK14" s="131"/>
      <c r="KIL14" s="131"/>
      <c r="KIM14" s="131"/>
      <c r="KIN14" s="131"/>
      <c r="KIO14" s="131"/>
      <c r="KIP14" s="131"/>
      <c r="KIQ14" s="131"/>
      <c r="KIR14" s="131"/>
      <c r="KIS14" s="131"/>
      <c r="KIT14" s="131"/>
      <c r="KIU14" s="131"/>
      <c r="KIV14" s="131"/>
      <c r="KIW14" s="131"/>
      <c r="KIX14" s="131"/>
      <c r="KIY14" s="131"/>
      <c r="KIZ14" s="131"/>
      <c r="KJA14" s="131"/>
      <c r="KJB14" s="131"/>
      <c r="KJC14" s="131"/>
      <c r="KJD14" s="131"/>
      <c r="KJE14" s="131"/>
      <c r="KJF14" s="131"/>
      <c r="KJG14" s="131"/>
      <c r="KJH14" s="131"/>
      <c r="KJI14" s="131"/>
      <c r="KJJ14" s="131"/>
      <c r="KJK14" s="131"/>
      <c r="KJL14" s="131"/>
      <c r="KJM14" s="131"/>
      <c r="KJN14" s="131"/>
      <c r="KJO14" s="131"/>
      <c r="KJP14" s="131"/>
      <c r="KJQ14" s="131"/>
      <c r="KJR14" s="131"/>
      <c r="KJS14" s="131"/>
      <c r="KJT14" s="131"/>
      <c r="KJU14" s="131"/>
      <c r="KJV14" s="131"/>
      <c r="KJW14" s="131"/>
      <c r="KJX14" s="131"/>
      <c r="KJY14" s="131"/>
      <c r="KJZ14" s="131"/>
      <c r="KKA14" s="131"/>
      <c r="KKB14" s="131"/>
      <c r="KKC14" s="131"/>
      <c r="KKD14" s="131"/>
      <c r="KKE14" s="131"/>
      <c r="KKF14" s="131"/>
      <c r="KKG14" s="131"/>
      <c r="KKH14" s="131"/>
      <c r="KKI14" s="131"/>
      <c r="KKJ14" s="131"/>
      <c r="KKK14" s="131"/>
      <c r="KKL14" s="131"/>
      <c r="KKM14" s="131"/>
      <c r="KKN14" s="131"/>
      <c r="KKO14" s="131"/>
      <c r="KKP14" s="131"/>
      <c r="KKQ14" s="131"/>
      <c r="KKR14" s="131"/>
      <c r="KKS14" s="131"/>
      <c r="KKT14" s="131"/>
      <c r="KKU14" s="131"/>
      <c r="KKV14" s="131"/>
      <c r="KKW14" s="131"/>
      <c r="KKX14" s="131"/>
      <c r="KKY14" s="131"/>
      <c r="KKZ14" s="131"/>
      <c r="KLA14" s="131"/>
      <c r="KLB14" s="131"/>
      <c r="KLC14" s="131"/>
      <c r="KLD14" s="131"/>
      <c r="KLE14" s="131"/>
      <c r="KLF14" s="131"/>
      <c r="KLG14" s="131"/>
      <c r="KLH14" s="131"/>
      <c r="KLI14" s="131"/>
      <c r="KLJ14" s="131"/>
      <c r="KLK14" s="131"/>
      <c r="KLL14" s="131"/>
      <c r="KLM14" s="131"/>
      <c r="KLN14" s="131"/>
      <c r="KLO14" s="131"/>
      <c r="KLP14" s="131"/>
      <c r="KLQ14" s="131"/>
      <c r="KLR14" s="131"/>
      <c r="KLS14" s="131"/>
      <c r="KLT14" s="131"/>
      <c r="KLU14" s="131"/>
      <c r="KLV14" s="131"/>
      <c r="KLW14" s="131"/>
      <c r="KLX14" s="131"/>
      <c r="KLY14" s="131"/>
      <c r="KLZ14" s="131"/>
      <c r="KMA14" s="131"/>
      <c r="KMB14" s="131"/>
      <c r="KMC14" s="131"/>
      <c r="KMD14" s="131"/>
      <c r="KME14" s="131"/>
      <c r="KMF14" s="131"/>
      <c r="KMG14" s="131"/>
      <c r="KMH14" s="131"/>
      <c r="KMI14" s="131"/>
      <c r="KMJ14" s="131"/>
      <c r="KMK14" s="131"/>
      <c r="KML14" s="131"/>
      <c r="KMM14" s="131"/>
      <c r="KMN14" s="131"/>
      <c r="KMO14" s="131"/>
      <c r="KMP14" s="131"/>
      <c r="KMQ14" s="131"/>
      <c r="KMR14" s="131"/>
      <c r="KMS14" s="131"/>
      <c r="KMT14" s="131"/>
      <c r="KMU14" s="131"/>
      <c r="KMV14" s="131"/>
      <c r="KMW14" s="131"/>
      <c r="KMX14" s="131"/>
      <c r="KMY14" s="131"/>
      <c r="KMZ14" s="131"/>
      <c r="KNA14" s="131"/>
      <c r="KNB14" s="131"/>
      <c r="KNC14" s="131"/>
      <c r="KND14" s="131"/>
      <c r="KNE14" s="131"/>
      <c r="KNF14" s="131"/>
      <c r="KNG14" s="131"/>
      <c r="KNH14" s="131"/>
      <c r="KNI14" s="131"/>
      <c r="KNJ14" s="131"/>
      <c r="KNK14" s="131"/>
      <c r="KNL14" s="131"/>
      <c r="KNM14" s="131"/>
      <c r="KNN14" s="131"/>
      <c r="KNO14" s="131"/>
      <c r="KNP14" s="131"/>
      <c r="KNQ14" s="131"/>
      <c r="KNR14" s="131"/>
      <c r="KNS14" s="131"/>
      <c r="KNT14" s="131"/>
      <c r="KNU14" s="131"/>
      <c r="KNV14" s="131"/>
      <c r="KNW14" s="131"/>
      <c r="KNX14" s="131"/>
      <c r="KNY14" s="131"/>
      <c r="KNZ14" s="131"/>
      <c r="KOA14" s="131"/>
      <c r="KOB14" s="131"/>
      <c r="KOC14" s="131"/>
      <c r="KOD14" s="131"/>
      <c r="KOE14" s="131"/>
      <c r="KOF14" s="131"/>
      <c r="KOG14" s="131"/>
      <c r="KOH14" s="131"/>
      <c r="KOI14" s="131"/>
      <c r="KOJ14" s="131"/>
      <c r="KOK14" s="131"/>
      <c r="KOL14" s="131"/>
      <c r="KOM14" s="131"/>
      <c r="KON14" s="131"/>
      <c r="KOO14" s="131"/>
      <c r="KOP14" s="131"/>
      <c r="KOQ14" s="131"/>
      <c r="KOR14" s="131"/>
      <c r="KOS14" s="131"/>
      <c r="KOT14" s="131"/>
      <c r="KOU14" s="131"/>
      <c r="KOV14" s="131"/>
      <c r="KOW14" s="131"/>
      <c r="KOX14" s="131"/>
      <c r="KOY14" s="131"/>
      <c r="KOZ14" s="131"/>
      <c r="KPA14" s="131"/>
      <c r="KPB14" s="131"/>
      <c r="KPC14" s="131"/>
      <c r="KPD14" s="131"/>
      <c r="KPE14" s="131"/>
      <c r="KPF14" s="131"/>
      <c r="KPG14" s="131"/>
      <c r="KPH14" s="131"/>
      <c r="KPI14" s="131"/>
      <c r="KPJ14" s="131"/>
      <c r="KPK14" s="131"/>
      <c r="KPL14" s="131"/>
      <c r="KPM14" s="131"/>
      <c r="KPN14" s="131"/>
      <c r="KPO14" s="131"/>
      <c r="KPP14" s="131"/>
      <c r="KPQ14" s="131"/>
      <c r="KPR14" s="131"/>
      <c r="KPS14" s="131"/>
      <c r="KPT14" s="131"/>
      <c r="KPU14" s="131"/>
      <c r="KPV14" s="131"/>
      <c r="KPW14" s="131"/>
      <c r="KPX14" s="131"/>
      <c r="KPY14" s="131"/>
      <c r="KPZ14" s="131"/>
      <c r="KQA14" s="131"/>
      <c r="KQB14" s="131"/>
      <c r="KQC14" s="131"/>
      <c r="KQD14" s="131"/>
      <c r="KQE14" s="131"/>
      <c r="KQF14" s="131"/>
      <c r="KQG14" s="131"/>
      <c r="KQH14" s="131"/>
      <c r="KQI14" s="131"/>
      <c r="KQJ14" s="131"/>
      <c r="KQK14" s="131"/>
      <c r="KQL14" s="131"/>
      <c r="KQM14" s="131"/>
      <c r="KQN14" s="131"/>
      <c r="KQO14" s="131"/>
      <c r="KQP14" s="131"/>
      <c r="KQQ14" s="131"/>
      <c r="KQR14" s="131"/>
      <c r="KQS14" s="131"/>
      <c r="KQT14" s="131"/>
      <c r="KQU14" s="131"/>
      <c r="KQV14" s="131"/>
      <c r="KQW14" s="131"/>
      <c r="KQX14" s="131"/>
      <c r="KQY14" s="131"/>
      <c r="KQZ14" s="131"/>
      <c r="KRA14" s="131"/>
      <c r="KRB14" s="131"/>
      <c r="KRC14" s="131"/>
      <c r="KRD14" s="131"/>
      <c r="KRE14" s="131"/>
      <c r="KRF14" s="131"/>
      <c r="KRG14" s="131"/>
      <c r="KRH14" s="131"/>
      <c r="KRI14" s="131"/>
      <c r="KRJ14" s="131"/>
      <c r="KRK14" s="131"/>
      <c r="KRL14" s="131"/>
      <c r="KRM14" s="131"/>
      <c r="KRN14" s="131"/>
      <c r="KRO14" s="131"/>
      <c r="KRP14" s="131"/>
      <c r="KRQ14" s="131"/>
      <c r="KRR14" s="131"/>
      <c r="KRS14" s="131"/>
      <c r="KRT14" s="131"/>
      <c r="KRU14" s="131"/>
      <c r="KRV14" s="131"/>
      <c r="KRW14" s="131"/>
      <c r="KRX14" s="131"/>
      <c r="KRY14" s="131"/>
      <c r="KRZ14" s="131"/>
      <c r="KSA14" s="131"/>
      <c r="KSB14" s="131"/>
      <c r="KSC14" s="131"/>
      <c r="KSD14" s="131"/>
      <c r="KSE14" s="131"/>
      <c r="KSF14" s="131"/>
      <c r="KSG14" s="131"/>
      <c r="KSH14" s="131"/>
      <c r="KSI14" s="131"/>
      <c r="KSJ14" s="131"/>
      <c r="KSK14" s="131"/>
      <c r="KSL14" s="131"/>
      <c r="KSM14" s="131"/>
      <c r="KSN14" s="131"/>
      <c r="KSO14" s="131"/>
      <c r="KSP14" s="131"/>
      <c r="KSQ14" s="131"/>
      <c r="KSR14" s="131"/>
      <c r="KSS14" s="131"/>
      <c r="KST14" s="131"/>
      <c r="KSU14" s="131"/>
      <c r="KSV14" s="131"/>
      <c r="KSW14" s="131"/>
      <c r="KSX14" s="131"/>
      <c r="KSY14" s="131"/>
      <c r="KSZ14" s="131"/>
      <c r="KTA14" s="131"/>
      <c r="KTB14" s="131"/>
      <c r="KTC14" s="131"/>
      <c r="KTD14" s="131"/>
      <c r="KTE14" s="131"/>
      <c r="KTF14" s="131"/>
      <c r="KTG14" s="131"/>
      <c r="KTH14" s="131"/>
      <c r="KTI14" s="131"/>
      <c r="KTJ14" s="131"/>
      <c r="KTK14" s="131"/>
      <c r="KTL14" s="131"/>
      <c r="KTM14" s="131"/>
      <c r="KTN14" s="131"/>
      <c r="KTO14" s="131"/>
      <c r="KTP14" s="131"/>
      <c r="KTQ14" s="131"/>
      <c r="KTR14" s="131"/>
      <c r="KTS14" s="131"/>
      <c r="KTT14" s="131"/>
      <c r="KTU14" s="131"/>
      <c r="KTV14" s="131"/>
      <c r="KTW14" s="131"/>
      <c r="KTX14" s="131"/>
      <c r="KTY14" s="131"/>
      <c r="KTZ14" s="131"/>
      <c r="KUA14" s="131"/>
      <c r="KUB14" s="131"/>
      <c r="KUC14" s="131"/>
      <c r="KUD14" s="131"/>
      <c r="KUE14" s="131"/>
      <c r="KUF14" s="131"/>
      <c r="KUG14" s="131"/>
      <c r="KUH14" s="131"/>
      <c r="KUI14" s="131"/>
      <c r="KUJ14" s="131"/>
      <c r="KUK14" s="131"/>
      <c r="KUL14" s="131"/>
      <c r="KUM14" s="131"/>
      <c r="KUN14" s="131"/>
      <c r="KUO14" s="131"/>
      <c r="KUP14" s="131"/>
      <c r="KUQ14" s="131"/>
      <c r="KUR14" s="131"/>
      <c r="KUS14" s="131"/>
      <c r="KUT14" s="131"/>
      <c r="KUU14" s="131"/>
      <c r="KUV14" s="131"/>
      <c r="KUW14" s="131"/>
      <c r="KUX14" s="131"/>
      <c r="KUY14" s="131"/>
      <c r="KUZ14" s="131"/>
      <c r="KVA14" s="131"/>
      <c r="KVB14" s="131"/>
      <c r="KVC14" s="131"/>
      <c r="KVD14" s="131"/>
      <c r="KVE14" s="131"/>
      <c r="KVF14" s="131"/>
      <c r="KVG14" s="131"/>
      <c r="KVH14" s="131"/>
      <c r="KVI14" s="131"/>
      <c r="KVJ14" s="131"/>
      <c r="KVK14" s="131"/>
      <c r="KVL14" s="131"/>
      <c r="KVM14" s="131"/>
      <c r="KVN14" s="131"/>
      <c r="KVO14" s="131"/>
      <c r="KVP14" s="131"/>
      <c r="KVQ14" s="131"/>
      <c r="KVR14" s="131"/>
      <c r="KVS14" s="131"/>
      <c r="KVT14" s="131"/>
      <c r="KVU14" s="131"/>
      <c r="KVV14" s="131"/>
      <c r="KVW14" s="131"/>
      <c r="KVX14" s="131"/>
      <c r="KVY14" s="131"/>
      <c r="KVZ14" s="131"/>
      <c r="KWA14" s="131"/>
      <c r="KWB14" s="131"/>
      <c r="KWC14" s="131"/>
      <c r="KWD14" s="131"/>
      <c r="KWE14" s="131"/>
      <c r="KWF14" s="131"/>
      <c r="KWG14" s="131"/>
      <c r="KWH14" s="131"/>
      <c r="KWI14" s="131"/>
      <c r="KWJ14" s="131"/>
      <c r="KWK14" s="131"/>
      <c r="KWL14" s="131"/>
      <c r="KWM14" s="131"/>
      <c r="KWN14" s="131"/>
      <c r="KWO14" s="131"/>
      <c r="KWP14" s="131"/>
      <c r="KWQ14" s="131"/>
      <c r="KWR14" s="131"/>
      <c r="KWS14" s="131"/>
      <c r="KWT14" s="131"/>
      <c r="KWU14" s="131"/>
      <c r="KWV14" s="131"/>
      <c r="KWW14" s="131"/>
      <c r="KWX14" s="131"/>
      <c r="KWY14" s="131"/>
      <c r="KWZ14" s="131"/>
      <c r="KXA14" s="131"/>
      <c r="KXB14" s="131"/>
      <c r="KXC14" s="131"/>
      <c r="KXD14" s="131"/>
      <c r="KXE14" s="131"/>
      <c r="KXF14" s="131"/>
      <c r="KXG14" s="131"/>
      <c r="KXH14" s="131"/>
      <c r="KXI14" s="131"/>
      <c r="KXJ14" s="131"/>
      <c r="KXK14" s="131"/>
      <c r="KXL14" s="131"/>
      <c r="KXM14" s="131"/>
      <c r="KXN14" s="131"/>
      <c r="KXO14" s="131"/>
      <c r="KXP14" s="131"/>
      <c r="KXQ14" s="131"/>
      <c r="KXR14" s="131"/>
      <c r="KXS14" s="131"/>
      <c r="KXT14" s="131"/>
      <c r="KXU14" s="131"/>
      <c r="KXV14" s="131"/>
      <c r="KXW14" s="131"/>
      <c r="KXX14" s="131"/>
      <c r="KXY14" s="131"/>
      <c r="KXZ14" s="131"/>
      <c r="KYA14" s="131"/>
      <c r="KYB14" s="131"/>
      <c r="KYC14" s="131"/>
      <c r="KYD14" s="131"/>
      <c r="KYE14" s="131"/>
      <c r="KYF14" s="131"/>
      <c r="KYG14" s="131"/>
      <c r="KYH14" s="131"/>
      <c r="KYI14" s="131"/>
      <c r="KYJ14" s="131"/>
      <c r="KYK14" s="131"/>
      <c r="KYL14" s="131"/>
      <c r="KYM14" s="131"/>
      <c r="KYN14" s="131"/>
      <c r="KYO14" s="131"/>
      <c r="KYP14" s="131"/>
      <c r="KYQ14" s="131"/>
      <c r="KYR14" s="131"/>
      <c r="KYS14" s="131"/>
      <c r="KYT14" s="131"/>
      <c r="KYU14" s="131"/>
      <c r="KYV14" s="131"/>
      <c r="KYW14" s="131"/>
      <c r="KYX14" s="131"/>
      <c r="KYY14" s="131"/>
      <c r="KYZ14" s="131"/>
      <c r="KZA14" s="131"/>
      <c r="KZB14" s="131"/>
      <c r="KZC14" s="131"/>
      <c r="KZD14" s="131"/>
      <c r="KZE14" s="131"/>
      <c r="KZF14" s="131"/>
      <c r="KZG14" s="131"/>
      <c r="KZH14" s="131"/>
      <c r="KZI14" s="131"/>
      <c r="KZJ14" s="131"/>
      <c r="KZK14" s="131"/>
      <c r="KZL14" s="131"/>
      <c r="KZM14" s="131"/>
      <c r="KZN14" s="131"/>
      <c r="KZO14" s="131"/>
      <c r="KZP14" s="131"/>
      <c r="KZQ14" s="131"/>
      <c r="KZR14" s="131"/>
      <c r="KZS14" s="131"/>
      <c r="KZT14" s="131"/>
      <c r="KZU14" s="131"/>
      <c r="KZV14" s="131"/>
      <c r="KZW14" s="131"/>
      <c r="KZX14" s="131"/>
      <c r="KZY14" s="131"/>
      <c r="KZZ14" s="131"/>
      <c r="LAA14" s="131"/>
      <c r="LAB14" s="131"/>
      <c r="LAC14" s="131"/>
      <c r="LAD14" s="131"/>
      <c r="LAE14" s="131"/>
      <c r="LAF14" s="131"/>
      <c r="LAG14" s="131"/>
      <c r="LAH14" s="131"/>
      <c r="LAI14" s="131"/>
      <c r="LAJ14" s="131"/>
      <c r="LAK14" s="131"/>
      <c r="LAL14" s="131"/>
      <c r="LAM14" s="131"/>
      <c r="LAN14" s="131"/>
      <c r="LAO14" s="131"/>
      <c r="LAP14" s="131"/>
      <c r="LAQ14" s="131"/>
      <c r="LAR14" s="131"/>
      <c r="LAS14" s="131"/>
      <c r="LAT14" s="131"/>
      <c r="LAU14" s="131"/>
      <c r="LAV14" s="131"/>
      <c r="LAW14" s="131"/>
      <c r="LAX14" s="131"/>
      <c r="LAY14" s="131"/>
      <c r="LAZ14" s="131"/>
      <c r="LBA14" s="131"/>
      <c r="LBB14" s="131"/>
      <c r="LBC14" s="131"/>
      <c r="LBD14" s="131"/>
      <c r="LBE14" s="131"/>
      <c r="LBF14" s="131"/>
      <c r="LBG14" s="131"/>
      <c r="LBH14" s="131"/>
      <c r="LBI14" s="131"/>
      <c r="LBJ14" s="131"/>
      <c r="LBK14" s="131"/>
      <c r="LBL14" s="131"/>
      <c r="LBM14" s="131"/>
      <c r="LBN14" s="131"/>
      <c r="LBO14" s="131"/>
      <c r="LBP14" s="131"/>
      <c r="LBQ14" s="131"/>
      <c r="LBR14" s="131"/>
      <c r="LBS14" s="131"/>
      <c r="LBT14" s="131"/>
      <c r="LBU14" s="131"/>
      <c r="LBV14" s="131"/>
      <c r="LBW14" s="131"/>
      <c r="LBX14" s="131"/>
      <c r="LBY14" s="131"/>
      <c r="LBZ14" s="131"/>
      <c r="LCA14" s="131"/>
      <c r="LCB14" s="131"/>
      <c r="LCC14" s="131"/>
      <c r="LCD14" s="131"/>
      <c r="LCE14" s="131"/>
      <c r="LCF14" s="131"/>
      <c r="LCG14" s="131"/>
      <c r="LCH14" s="131"/>
      <c r="LCI14" s="131"/>
      <c r="LCJ14" s="131"/>
      <c r="LCK14" s="131"/>
      <c r="LCL14" s="131"/>
      <c r="LCM14" s="131"/>
      <c r="LCN14" s="131"/>
      <c r="LCO14" s="131"/>
      <c r="LCP14" s="131"/>
      <c r="LCQ14" s="131"/>
      <c r="LCR14" s="131"/>
      <c r="LCS14" s="131"/>
      <c r="LCT14" s="131"/>
      <c r="LCU14" s="131"/>
      <c r="LCV14" s="131"/>
      <c r="LCW14" s="131"/>
      <c r="LCX14" s="131"/>
      <c r="LCY14" s="131"/>
      <c r="LCZ14" s="131"/>
      <c r="LDA14" s="131"/>
      <c r="LDB14" s="131"/>
      <c r="LDC14" s="131"/>
      <c r="LDD14" s="131"/>
      <c r="LDE14" s="131"/>
      <c r="LDF14" s="131"/>
      <c r="LDG14" s="131"/>
      <c r="LDH14" s="131"/>
      <c r="LDI14" s="131"/>
      <c r="LDJ14" s="131"/>
      <c r="LDK14" s="131"/>
      <c r="LDL14" s="131"/>
      <c r="LDM14" s="131"/>
      <c r="LDN14" s="131"/>
      <c r="LDO14" s="131"/>
      <c r="LDP14" s="131"/>
      <c r="LDQ14" s="131"/>
      <c r="LDR14" s="131"/>
      <c r="LDS14" s="131"/>
      <c r="LDT14" s="131"/>
      <c r="LDU14" s="131"/>
      <c r="LDV14" s="131"/>
      <c r="LDW14" s="131"/>
      <c r="LDX14" s="131"/>
      <c r="LDY14" s="131"/>
      <c r="LDZ14" s="131"/>
      <c r="LEA14" s="131"/>
      <c r="LEB14" s="131"/>
      <c r="LEC14" s="131"/>
      <c r="LED14" s="131"/>
      <c r="LEE14" s="131"/>
      <c r="LEF14" s="131"/>
      <c r="LEG14" s="131"/>
      <c r="LEH14" s="131"/>
      <c r="LEI14" s="131"/>
      <c r="LEJ14" s="131"/>
      <c r="LEK14" s="131"/>
      <c r="LEL14" s="131"/>
      <c r="LEM14" s="131"/>
      <c r="LEN14" s="131"/>
      <c r="LEO14" s="131"/>
      <c r="LEP14" s="131"/>
      <c r="LEQ14" s="131"/>
      <c r="LER14" s="131"/>
      <c r="LES14" s="131"/>
      <c r="LET14" s="131"/>
      <c r="LEU14" s="131"/>
      <c r="LEV14" s="131"/>
      <c r="LEW14" s="131"/>
      <c r="LEX14" s="131"/>
      <c r="LEY14" s="131"/>
      <c r="LEZ14" s="131"/>
      <c r="LFA14" s="131"/>
      <c r="LFB14" s="131"/>
      <c r="LFC14" s="131"/>
      <c r="LFD14" s="131"/>
      <c r="LFE14" s="131"/>
      <c r="LFF14" s="131"/>
      <c r="LFG14" s="131"/>
      <c r="LFH14" s="131"/>
      <c r="LFI14" s="131"/>
      <c r="LFJ14" s="131"/>
      <c r="LFK14" s="131"/>
      <c r="LFL14" s="131"/>
      <c r="LFM14" s="131"/>
      <c r="LFN14" s="131"/>
      <c r="LFO14" s="131"/>
      <c r="LFP14" s="131"/>
      <c r="LFQ14" s="131"/>
      <c r="LFR14" s="131"/>
      <c r="LFS14" s="131"/>
      <c r="LFT14" s="131"/>
      <c r="LFU14" s="131"/>
      <c r="LFV14" s="131"/>
      <c r="LFW14" s="131"/>
      <c r="LFX14" s="131"/>
      <c r="LFY14" s="131"/>
      <c r="LFZ14" s="131"/>
      <c r="LGA14" s="131"/>
      <c r="LGB14" s="131"/>
      <c r="LGC14" s="131"/>
      <c r="LGD14" s="131"/>
      <c r="LGE14" s="131"/>
      <c r="LGF14" s="131"/>
      <c r="LGG14" s="131"/>
      <c r="LGH14" s="131"/>
      <c r="LGI14" s="131"/>
      <c r="LGJ14" s="131"/>
      <c r="LGK14" s="131"/>
      <c r="LGL14" s="131"/>
      <c r="LGM14" s="131"/>
      <c r="LGN14" s="131"/>
      <c r="LGO14" s="131"/>
      <c r="LGP14" s="131"/>
      <c r="LGQ14" s="131"/>
      <c r="LGR14" s="131"/>
      <c r="LGS14" s="131"/>
      <c r="LGT14" s="131"/>
      <c r="LGU14" s="131"/>
      <c r="LGV14" s="131"/>
      <c r="LGW14" s="131"/>
      <c r="LGX14" s="131"/>
      <c r="LGY14" s="131"/>
      <c r="LGZ14" s="131"/>
      <c r="LHA14" s="131"/>
      <c r="LHB14" s="131"/>
      <c r="LHC14" s="131"/>
      <c r="LHD14" s="131"/>
      <c r="LHE14" s="131"/>
      <c r="LHF14" s="131"/>
      <c r="LHG14" s="131"/>
      <c r="LHH14" s="131"/>
      <c r="LHI14" s="131"/>
      <c r="LHJ14" s="131"/>
      <c r="LHK14" s="131"/>
      <c r="LHL14" s="131"/>
      <c r="LHM14" s="131"/>
      <c r="LHN14" s="131"/>
      <c r="LHO14" s="131"/>
      <c r="LHP14" s="131"/>
      <c r="LHQ14" s="131"/>
      <c r="LHR14" s="131"/>
      <c r="LHS14" s="131"/>
      <c r="LHT14" s="131"/>
      <c r="LHU14" s="131"/>
      <c r="LHV14" s="131"/>
      <c r="LHW14" s="131"/>
      <c r="LHX14" s="131"/>
      <c r="LHY14" s="131"/>
      <c r="LHZ14" s="131"/>
      <c r="LIA14" s="131"/>
      <c r="LIB14" s="131"/>
      <c r="LIC14" s="131"/>
      <c r="LID14" s="131"/>
      <c r="LIE14" s="131"/>
      <c r="LIF14" s="131"/>
      <c r="LIG14" s="131"/>
      <c r="LIH14" s="131"/>
      <c r="LII14" s="131"/>
      <c r="LIJ14" s="131"/>
      <c r="LIK14" s="131"/>
      <c r="LIL14" s="131"/>
      <c r="LIM14" s="131"/>
      <c r="LIN14" s="131"/>
      <c r="LIO14" s="131"/>
      <c r="LIP14" s="131"/>
      <c r="LIQ14" s="131"/>
      <c r="LIR14" s="131"/>
      <c r="LIS14" s="131"/>
      <c r="LIT14" s="131"/>
      <c r="LIU14" s="131"/>
      <c r="LIV14" s="131"/>
      <c r="LIW14" s="131"/>
      <c r="LIX14" s="131"/>
      <c r="LIY14" s="131"/>
      <c r="LIZ14" s="131"/>
      <c r="LJA14" s="131"/>
      <c r="LJB14" s="131"/>
      <c r="LJC14" s="131"/>
      <c r="LJD14" s="131"/>
      <c r="LJE14" s="131"/>
      <c r="LJF14" s="131"/>
      <c r="LJG14" s="131"/>
      <c r="LJH14" s="131"/>
      <c r="LJI14" s="131"/>
      <c r="LJJ14" s="131"/>
      <c r="LJK14" s="131"/>
      <c r="LJL14" s="131"/>
      <c r="LJM14" s="131"/>
      <c r="LJN14" s="131"/>
      <c r="LJO14" s="131"/>
      <c r="LJP14" s="131"/>
      <c r="LJQ14" s="131"/>
      <c r="LJR14" s="131"/>
      <c r="LJS14" s="131"/>
      <c r="LJT14" s="131"/>
      <c r="LJU14" s="131"/>
      <c r="LJV14" s="131"/>
      <c r="LJW14" s="131"/>
      <c r="LJX14" s="131"/>
      <c r="LJY14" s="131"/>
      <c r="LJZ14" s="131"/>
      <c r="LKA14" s="131"/>
      <c r="LKB14" s="131"/>
      <c r="LKC14" s="131"/>
      <c r="LKD14" s="131"/>
      <c r="LKE14" s="131"/>
      <c r="LKF14" s="131"/>
      <c r="LKG14" s="131"/>
      <c r="LKH14" s="131"/>
      <c r="LKI14" s="131"/>
      <c r="LKJ14" s="131"/>
      <c r="LKK14" s="131"/>
      <c r="LKL14" s="131"/>
      <c r="LKM14" s="131"/>
      <c r="LKN14" s="131"/>
      <c r="LKO14" s="131"/>
      <c r="LKP14" s="131"/>
      <c r="LKQ14" s="131"/>
      <c r="LKR14" s="131"/>
      <c r="LKS14" s="131"/>
      <c r="LKT14" s="131"/>
      <c r="LKU14" s="131"/>
      <c r="LKV14" s="131"/>
      <c r="LKW14" s="131"/>
      <c r="LKX14" s="131"/>
      <c r="LKY14" s="131"/>
      <c r="LKZ14" s="131"/>
      <c r="LLA14" s="131"/>
      <c r="LLB14" s="131"/>
      <c r="LLC14" s="131"/>
      <c r="LLD14" s="131"/>
      <c r="LLE14" s="131"/>
      <c r="LLF14" s="131"/>
      <c r="LLG14" s="131"/>
      <c r="LLH14" s="131"/>
      <c r="LLI14" s="131"/>
      <c r="LLJ14" s="131"/>
      <c r="LLK14" s="131"/>
      <c r="LLL14" s="131"/>
      <c r="LLM14" s="131"/>
      <c r="LLN14" s="131"/>
      <c r="LLO14" s="131"/>
      <c r="LLP14" s="131"/>
      <c r="LLQ14" s="131"/>
      <c r="LLR14" s="131"/>
      <c r="LLS14" s="131"/>
      <c r="LLT14" s="131"/>
      <c r="LLU14" s="131"/>
      <c r="LLV14" s="131"/>
      <c r="LLW14" s="131"/>
      <c r="LLX14" s="131"/>
      <c r="LLY14" s="131"/>
      <c r="LLZ14" s="131"/>
      <c r="LMA14" s="131"/>
      <c r="LMB14" s="131"/>
      <c r="LMC14" s="131"/>
      <c r="LMD14" s="131"/>
      <c r="LME14" s="131"/>
      <c r="LMF14" s="131"/>
      <c r="LMG14" s="131"/>
      <c r="LMH14" s="131"/>
      <c r="LMI14" s="131"/>
      <c r="LMJ14" s="131"/>
      <c r="LMK14" s="131"/>
      <c r="LML14" s="131"/>
      <c r="LMM14" s="131"/>
      <c r="LMN14" s="131"/>
      <c r="LMO14" s="131"/>
      <c r="LMP14" s="131"/>
      <c r="LMQ14" s="131"/>
      <c r="LMR14" s="131"/>
      <c r="LMS14" s="131"/>
      <c r="LMT14" s="131"/>
      <c r="LMU14" s="131"/>
      <c r="LMV14" s="131"/>
      <c r="LMW14" s="131"/>
      <c r="LMX14" s="131"/>
      <c r="LMY14" s="131"/>
      <c r="LMZ14" s="131"/>
      <c r="LNA14" s="131"/>
      <c r="LNB14" s="131"/>
      <c r="LNC14" s="131"/>
      <c r="LND14" s="131"/>
      <c r="LNE14" s="131"/>
      <c r="LNF14" s="131"/>
      <c r="LNG14" s="131"/>
      <c r="LNH14" s="131"/>
      <c r="LNI14" s="131"/>
      <c r="LNJ14" s="131"/>
      <c r="LNK14" s="131"/>
      <c r="LNL14" s="131"/>
      <c r="LNM14" s="131"/>
      <c r="LNN14" s="131"/>
      <c r="LNO14" s="131"/>
      <c r="LNP14" s="131"/>
      <c r="LNQ14" s="131"/>
      <c r="LNR14" s="131"/>
      <c r="LNS14" s="131"/>
      <c r="LNT14" s="131"/>
      <c r="LNU14" s="131"/>
      <c r="LNV14" s="131"/>
      <c r="LNW14" s="131"/>
      <c r="LNX14" s="131"/>
      <c r="LNY14" s="131"/>
      <c r="LNZ14" s="131"/>
      <c r="LOA14" s="131"/>
      <c r="LOB14" s="131"/>
      <c r="LOC14" s="131"/>
      <c r="LOD14" s="131"/>
      <c r="LOE14" s="131"/>
      <c r="LOF14" s="131"/>
      <c r="LOG14" s="131"/>
      <c r="LOH14" s="131"/>
      <c r="LOI14" s="131"/>
      <c r="LOJ14" s="131"/>
      <c r="LOK14" s="131"/>
      <c r="LOL14" s="131"/>
      <c r="LOM14" s="131"/>
      <c r="LON14" s="131"/>
      <c r="LOO14" s="131"/>
      <c r="LOP14" s="131"/>
      <c r="LOQ14" s="131"/>
      <c r="LOR14" s="131"/>
      <c r="LOS14" s="131"/>
      <c r="LOT14" s="131"/>
      <c r="LOU14" s="131"/>
      <c r="LOV14" s="131"/>
      <c r="LOW14" s="131"/>
      <c r="LOX14" s="131"/>
      <c r="LOY14" s="131"/>
      <c r="LOZ14" s="131"/>
      <c r="LPA14" s="131"/>
      <c r="LPB14" s="131"/>
      <c r="LPC14" s="131"/>
      <c r="LPD14" s="131"/>
      <c r="LPE14" s="131"/>
      <c r="LPF14" s="131"/>
      <c r="LPG14" s="131"/>
      <c r="LPH14" s="131"/>
      <c r="LPI14" s="131"/>
      <c r="LPJ14" s="131"/>
      <c r="LPK14" s="131"/>
      <c r="LPL14" s="131"/>
      <c r="LPM14" s="131"/>
      <c r="LPN14" s="131"/>
      <c r="LPO14" s="131"/>
      <c r="LPP14" s="131"/>
      <c r="LPQ14" s="131"/>
      <c r="LPR14" s="131"/>
      <c r="LPS14" s="131"/>
      <c r="LPT14" s="131"/>
      <c r="LPU14" s="131"/>
      <c r="LPV14" s="131"/>
      <c r="LPW14" s="131"/>
      <c r="LPX14" s="131"/>
      <c r="LPY14" s="131"/>
      <c r="LPZ14" s="131"/>
      <c r="LQA14" s="131"/>
      <c r="LQB14" s="131"/>
      <c r="LQC14" s="131"/>
      <c r="LQD14" s="131"/>
      <c r="LQE14" s="131"/>
      <c r="LQF14" s="131"/>
      <c r="LQG14" s="131"/>
      <c r="LQH14" s="131"/>
      <c r="LQI14" s="131"/>
      <c r="LQJ14" s="131"/>
      <c r="LQK14" s="131"/>
      <c r="LQL14" s="131"/>
      <c r="LQM14" s="131"/>
      <c r="LQN14" s="131"/>
      <c r="LQO14" s="131"/>
      <c r="LQP14" s="131"/>
      <c r="LQQ14" s="131"/>
      <c r="LQR14" s="131"/>
      <c r="LQS14" s="131"/>
      <c r="LQT14" s="131"/>
      <c r="LQU14" s="131"/>
      <c r="LQV14" s="131"/>
      <c r="LQW14" s="131"/>
      <c r="LQX14" s="131"/>
      <c r="LQY14" s="131"/>
      <c r="LQZ14" s="131"/>
      <c r="LRA14" s="131"/>
      <c r="LRB14" s="131"/>
      <c r="LRC14" s="131"/>
      <c r="LRD14" s="131"/>
      <c r="LRE14" s="131"/>
      <c r="LRF14" s="131"/>
      <c r="LRG14" s="131"/>
      <c r="LRH14" s="131"/>
      <c r="LRI14" s="131"/>
      <c r="LRJ14" s="131"/>
      <c r="LRK14" s="131"/>
      <c r="LRL14" s="131"/>
      <c r="LRM14" s="131"/>
      <c r="LRN14" s="131"/>
      <c r="LRO14" s="131"/>
      <c r="LRP14" s="131"/>
      <c r="LRQ14" s="131"/>
      <c r="LRR14" s="131"/>
      <c r="LRS14" s="131"/>
      <c r="LRT14" s="131"/>
      <c r="LRU14" s="131"/>
      <c r="LRV14" s="131"/>
      <c r="LRW14" s="131"/>
      <c r="LRX14" s="131"/>
      <c r="LRY14" s="131"/>
      <c r="LRZ14" s="131"/>
      <c r="LSA14" s="131"/>
      <c r="LSB14" s="131"/>
      <c r="LSC14" s="131"/>
      <c r="LSD14" s="131"/>
      <c r="LSE14" s="131"/>
      <c r="LSF14" s="131"/>
      <c r="LSG14" s="131"/>
      <c r="LSH14" s="131"/>
      <c r="LSI14" s="131"/>
      <c r="LSJ14" s="131"/>
      <c r="LSK14" s="131"/>
      <c r="LSL14" s="131"/>
      <c r="LSM14" s="131"/>
      <c r="LSN14" s="131"/>
      <c r="LSO14" s="131"/>
      <c r="LSP14" s="131"/>
      <c r="LSQ14" s="131"/>
      <c r="LSR14" s="131"/>
      <c r="LSS14" s="131"/>
      <c r="LST14" s="131"/>
      <c r="LSU14" s="131"/>
      <c r="LSV14" s="131"/>
      <c r="LSW14" s="131"/>
      <c r="LSX14" s="131"/>
      <c r="LSY14" s="131"/>
      <c r="LSZ14" s="131"/>
      <c r="LTA14" s="131"/>
      <c r="LTB14" s="131"/>
      <c r="LTC14" s="131"/>
      <c r="LTD14" s="131"/>
      <c r="LTE14" s="131"/>
      <c r="LTF14" s="131"/>
      <c r="LTG14" s="131"/>
      <c r="LTH14" s="131"/>
      <c r="LTI14" s="131"/>
      <c r="LTJ14" s="131"/>
      <c r="LTK14" s="131"/>
      <c r="LTL14" s="131"/>
      <c r="LTM14" s="131"/>
      <c r="LTN14" s="131"/>
      <c r="LTO14" s="131"/>
      <c r="LTP14" s="131"/>
      <c r="LTQ14" s="131"/>
      <c r="LTR14" s="131"/>
      <c r="LTS14" s="131"/>
      <c r="LTT14" s="131"/>
      <c r="LTU14" s="131"/>
      <c r="LTV14" s="131"/>
      <c r="LTW14" s="131"/>
      <c r="LTX14" s="131"/>
      <c r="LTY14" s="131"/>
      <c r="LTZ14" s="131"/>
      <c r="LUA14" s="131"/>
      <c r="LUB14" s="131"/>
      <c r="LUC14" s="131"/>
      <c r="LUD14" s="131"/>
      <c r="LUE14" s="131"/>
      <c r="LUF14" s="131"/>
      <c r="LUG14" s="131"/>
      <c r="LUH14" s="131"/>
      <c r="LUI14" s="131"/>
      <c r="LUJ14" s="131"/>
      <c r="LUK14" s="131"/>
      <c r="LUL14" s="131"/>
      <c r="LUM14" s="131"/>
      <c r="LUN14" s="131"/>
      <c r="LUO14" s="131"/>
      <c r="LUP14" s="131"/>
      <c r="LUQ14" s="131"/>
      <c r="LUR14" s="131"/>
      <c r="LUS14" s="131"/>
      <c r="LUT14" s="131"/>
      <c r="LUU14" s="131"/>
      <c r="LUV14" s="131"/>
      <c r="LUW14" s="131"/>
      <c r="LUX14" s="131"/>
      <c r="LUY14" s="131"/>
      <c r="LUZ14" s="131"/>
      <c r="LVA14" s="131"/>
      <c r="LVB14" s="131"/>
      <c r="LVC14" s="131"/>
      <c r="LVD14" s="131"/>
      <c r="LVE14" s="131"/>
      <c r="LVF14" s="131"/>
      <c r="LVG14" s="131"/>
      <c r="LVH14" s="131"/>
      <c r="LVI14" s="131"/>
      <c r="LVJ14" s="131"/>
      <c r="LVK14" s="131"/>
      <c r="LVL14" s="131"/>
      <c r="LVM14" s="131"/>
      <c r="LVN14" s="131"/>
      <c r="LVO14" s="131"/>
      <c r="LVP14" s="131"/>
      <c r="LVQ14" s="131"/>
      <c r="LVR14" s="131"/>
      <c r="LVS14" s="131"/>
      <c r="LVT14" s="131"/>
      <c r="LVU14" s="131"/>
      <c r="LVV14" s="131"/>
      <c r="LVW14" s="131"/>
      <c r="LVX14" s="131"/>
      <c r="LVY14" s="131"/>
      <c r="LVZ14" s="131"/>
      <c r="LWA14" s="131"/>
      <c r="LWB14" s="131"/>
      <c r="LWC14" s="131"/>
      <c r="LWD14" s="131"/>
      <c r="LWE14" s="131"/>
      <c r="LWF14" s="131"/>
      <c r="LWG14" s="131"/>
      <c r="LWH14" s="131"/>
      <c r="LWI14" s="131"/>
      <c r="LWJ14" s="131"/>
      <c r="LWK14" s="131"/>
      <c r="LWL14" s="131"/>
      <c r="LWM14" s="131"/>
      <c r="LWN14" s="131"/>
      <c r="LWO14" s="131"/>
      <c r="LWP14" s="131"/>
      <c r="LWQ14" s="131"/>
      <c r="LWR14" s="131"/>
      <c r="LWS14" s="131"/>
      <c r="LWT14" s="131"/>
      <c r="LWU14" s="131"/>
      <c r="LWV14" s="131"/>
      <c r="LWW14" s="131"/>
      <c r="LWX14" s="131"/>
      <c r="LWY14" s="131"/>
      <c r="LWZ14" s="131"/>
      <c r="LXA14" s="131"/>
      <c r="LXB14" s="131"/>
      <c r="LXC14" s="131"/>
      <c r="LXD14" s="131"/>
      <c r="LXE14" s="131"/>
      <c r="LXF14" s="131"/>
      <c r="LXG14" s="131"/>
      <c r="LXH14" s="131"/>
      <c r="LXI14" s="131"/>
      <c r="LXJ14" s="131"/>
      <c r="LXK14" s="131"/>
      <c r="LXL14" s="131"/>
      <c r="LXM14" s="131"/>
      <c r="LXN14" s="131"/>
      <c r="LXO14" s="131"/>
      <c r="LXP14" s="131"/>
      <c r="LXQ14" s="131"/>
      <c r="LXR14" s="131"/>
      <c r="LXS14" s="131"/>
      <c r="LXT14" s="131"/>
      <c r="LXU14" s="131"/>
      <c r="LXV14" s="131"/>
      <c r="LXW14" s="131"/>
      <c r="LXX14" s="131"/>
      <c r="LXY14" s="131"/>
      <c r="LXZ14" s="131"/>
      <c r="LYA14" s="131"/>
      <c r="LYB14" s="131"/>
      <c r="LYC14" s="131"/>
      <c r="LYD14" s="131"/>
      <c r="LYE14" s="131"/>
      <c r="LYF14" s="131"/>
      <c r="LYG14" s="131"/>
      <c r="LYH14" s="131"/>
      <c r="LYI14" s="131"/>
      <c r="LYJ14" s="131"/>
      <c r="LYK14" s="131"/>
      <c r="LYL14" s="131"/>
      <c r="LYM14" s="131"/>
      <c r="LYN14" s="131"/>
      <c r="LYO14" s="131"/>
      <c r="LYP14" s="131"/>
      <c r="LYQ14" s="131"/>
      <c r="LYR14" s="131"/>
      <c r="LYS14" s="131"/>
      <c r="LYT14" s="131"/>
      <c r="LYU14" s="131"/>
      <c r="LYV14" s="131"/>
      <c r="LYW14" s="131"/>
      <c r="LYX14" s="131"/>
      <c r="LYY14" s="131"/>
      <c r="LYZ14" s="131"/>
      <c r="LZA14" s="131"/>
      <c r="LZB14" s="131"/>
      <c r="LZC14" s="131"/>
      <c r="LZD14" s="131"/>
      <c r="LZE14" s="131"/>
      <c r="LZF14" s="131"/>
      <c r="LZG14" s="131"/>
      <c r="LZH14" s="131"/>
      <c r="LZI14" s="131"/>
      <c r="LZJ14" s="131"/>
      <c r="LZK14" s="131"/>
      <c r="LZL14" s="131"/>
      <c r="LZM14" s="131"/>
      <c r="LZN14" s="131"/>
      <c r="LZO14" s="131"/>
      <c r="LZP14" s="131"/>
      <c r="LZQ14" s="131"/>
      <c r="LZR14" s="131"/>
      <c r="LZS14" s="131"/>
      <c r="LZT14" s="131"/>
      <c r="LZU14" s="131"/>
      <c r="LZV14" s="131"/>
      <c r="LZW14" s="131"/>
      <c r="LZX14" s="131"/>
      <c r="LZY14" s="131"/>
      <c r="LZZ14" s="131"/>
      <c r="MAA14" s="131"/>
      <c r="MAB14" s="131"/>
      <c r="MAC14" s="131"/>
      <c r="MAD14" s="131"/>
      <c r="MAE14" s="131"/>
      <c r="MAF14" s="131"/>
      <c r="MAG14" s="131"/>
      <c r="MAH14" s="131"/>
      <c r="MAI14" s="131"/>
      <c r="MAJ14" s="131"/>
      <c r="MAK14" s="131"/>
      <c r="MAL14" s="131"/>
      <c r="MAM14" s="131"/>
      <c r="MAN14" s="131"/>
      <c r="MAO14" s="131"/>
      <c r="MAP14" s="131"/>
      <c r="MAQ14" s="131"/>
      <c r="MAR14" s="131"/>
      <c r="MAS14" s="131"/>
      <c r="MAT14" s="131"/>
      <c r="MAU14" s="131"/>
      <c r="MAV14" s="131"/>
      <c r="MAW14" s="131"/>
      <c r="MAX14" s="131"/>
      <c r="MAY14" s="131"/>
      <c r="MAZ14" s="131"/>
      <c r="MBA14" s="131"/>
      <c r="MBB14" s="131"/>
      <c r="MBC14" s="131"/>
      <c r="MBD14" s="131"/>
      <c r="MBE14" s="131"/>
      <c r="MBF14" s="131"/>
      <c r="MBG14" s="131"/>
      <c r="MBH14" s="131"/>
      <c r="MBI14" s="131"/>
      <c r="MBJ14" s="131"/>
      <c r="MBK14" s="131"/>
      <c r="MBL14" s="131"/>
      <c r="MBM14" s="131"/>
      <c r="MBN14" s="131"/>
      <c r="MBO14" s="131"/>
      <c r="MBP14" s="131"/>
      <c r="MBQ14" s="131"/>
      <c r="MBR14" s="131"/>
      <c r="MBS14" s="131"/>
      <c r="MBT14" s="131"/>
      <c r="MBU14" s="131"/>
      <c r="MBV14" s="131"/>
      <c r="MBW14" s="131"/>
      <c r="MBX14" s="131"/>
      <c r="MBY14" s="131"/>
      <c r="MBZ14" s="131"/>
      <c r="MCA14" s="131"/>
      <c r="MCB14" s="131"/>
      <c r="MCC14" s="131"/>
      <c r="MCD14" s="131"/>
      <c r="MCE14" s="131"/>
      <c r="MCF14" s="131"/>
      <c r="MCG14" s="131"/>
      <c r="MCH14" s="131"/>
      <c r="MCI14" s="131"/>
      <c r="MCJ14" s="131"/>
      <c r="MCK14" s="131"/>
      <c r="MCL14" s="131"/>
      <c r="MCM14" s="131"/>
      <c r="MCN14" s="131"/>
      <c r="MCO14" s="131"/>
      <c r="MCP14" s="131"/>
      <c r="MCQ14" s="131"/>
      <c r="MCR14" s="131"/>
      <c r="MCS14" s="131"/>
      <c r="MCT14" s="131"/>
      <c r="MCU14" s="131"/>
      <c r="MCV14" s="131"/>
      <c r="MCW14" s="131"/>
      <c r="MCX14" s="131"/>
      <c r="MCY14" s="131"/>
      <c r="MCZ14" s="131"/>
      <c r="MDA14" s="131"/>
      <c r="MDB14" s="131"/>
      <c r="MDC14" s="131"/>
      <c r="MDD14" s="131"/>
      <c r="MDE14" s="131"/>
      <c r="MDF14" s="131"/>
      <c r="MDG14" s="131"/>
      <c r="MDH14" s="131"/>
      <c r="MDI14" s="131"/>
      <c r="MDJ14" s="131"/>
      <c r="MDK14" s="131"/>
      <c r="MDL14" s="131"/>
      <c r="MDM14" s="131"/>
      <c r="MDN14" s="131"/>
      <c r="MDO14" s="131"/>
      <c r="MDP14" s="131"/>
      <c r="MDQ14" s="131"/>
      <c r="MDR14" s="131"/>
      <c r="MDS14" s="131"/>
      <c r="MDT14" s="131"/>
      <c r="MDU14" s="131"/>
      <c r="MDV14" s="131"/>
      <c r="MDW14" s="131"/>
      <c r="MDX14" s="131"/>
      <c r="MDY14" s="131"/>
      <c r="MDZ14" s="131"/>
      <c r="MEA14" s="131"/>
      <c r="MEB14" s="131"/>
      <c r="MEC14" s="131"/>
      <c r="MED14" s="131"/>
      <c r="MEE14" s="131"/>
      <c r="MEF14" s="131"/>
      <c r="MEG14" s="131"/>
      <c r="MEH14" s="131"/>
      <c r="MEI14" s="131"/>
      <c r="MEJ14" s="131"/>
      <c r="MEK14" s="131"/>
      <c r="MEL14" s="131"/>
      <c r="MEM14" s="131"/>
      <c r="MEN14" s="131"/>
      <c r="MEO14" s="131"/>
      <c r="MEP14" s="131"/>
      <c r="MEQ14" s="131"/>
      <c r="MER14" s="131"/>
      <c r="MES14" s="131"/>
      <c r="MET14" s="131"/>
      <c r="MEU14" s="131"/>
      <c r="MEV14" s="131"/>
      <c r="MEW14" s="131"/>
      <c r="MEX14" s="131"/>
      <c r="MEY14" s="131"/>
      <c r="MEZ14" s="131"/>
      <c r="MFA14" s="131"/>
      <c r="MFB14" s="131"/>
      <c r="MFC14" s="131"/>
      <c r="MFD14" s="131"/>
      <c r="MFE14" s="131"/>
      <c r="MFF14" s="131"/>
      <c r="MFG14" s="131"/>
      <c r="MFH14" s="131"/>
      <c r="MFI14" s="131"/>
      <c r="MFJ14" s="131"/>
      <c r="MFK14" s="131"/>
      <c r="MFL14" s="131"/>
      <c r="MFM14" s="131"/>
      <c r="MFN14" s="131"/>
      <c r="MFO14" s="131"/>
      <c r="MFP14" s="131"/>
      <c r="MFQ14" s="131"/>
      <c r="MFR14" s="131"/>
      <c r="MFS14" s="131"/>
      <c r="MFT14" s="131"/>
      <c r="MFU14" s="131"/>
      <c r="MFV14" s="131"/>
      <c r="MFW14" s="131"/>
      <c r="MFX14" s="131"/>
      <c r="MFY14" s="131"/>
      <c r="MFZ14" s="131"/>
      <c r="MGA14" s="131"/>
      <c r="MGB14" s="131"/>
      <c r="MGC14" s="131"/>
      <c r="MGD14" s="131"/>
      <c r="MGE14" s="131"/>
      <c r="MGF14" s="131"/>
      <c r="MGG14" s="131"/>
      <c r="MGH14" s="131"/>
      <c r="MGI14" s="131"/>
      <c r="MGJ14" s="131"/>
      <c r="MGK14" s="131"/>
      <c r="MGL14" s="131"/>
      <c r="MGM14" s="131"/>
      <c r="MGN14" s="131"/>
      <c r="MGO14" s="131"/>
      <c r="MGP14" s="131"/>
      <c r="MGQ14" s="131"/>
      <c r="MGR14" s="131"/>
      <c r="MGS14" s="131"/>
      <c r="MGT14" s="131"/>
      <c r="MGU14" s="131"/>
      <c r="MGV14" s="131"/>
      <c r="MGW14" s="131"/>
      <c r="MGX14" s="131"/>
      <c r="MGY14" s="131"/>
      <c r="MGZ14" s="131"/>
      <c r="MHA14" s="131"/>
      <c r="MHB14" s="131"/>
      <c r="MHC14" s="131"/>
      <c r="MHD14" s="131"/>
      <c r="MHE14" s="131"/>
      <c r="MHF14" s="131"/>
      <c r="MHG14" s="131"/>
      <c r="MHH14" s="131"/>
      <c r="MHI14" s="131"/>
      <c r="MHJ14" s="131"/>
      <c r="MHK14" s="131"/>
      <c r="MHL14" s="131"/>
      <c r="MHM14" s="131"/>
      <c r="MHN14" s="131"/>
      <c r="MHO14" s="131"/>
      <c r="MHP14" s="131"/>
      <c r="MHQ14" s="131"/>
      <c r="MHR14" s="131"/>
      <c r="MHS14" s="131"/>
      <c r="MHT14" s="131"/>
      <c r="MHU14" s="131"/>
      <c r="MHV14" s="131"/>
      <c r="MHW14" s="131"/>
      <c r="MHX14" s="131"/>
      <c r="MHY14" s="131"/>
      <c r="MHZ14" s="131"/>
      <c r="MIA14" s="131"/>
      <c r="MIB14" s="131"/>
      <c r="MIC14" s="131"/>
      <c r="MID14" s="131"/>
      <c r="MIE14" s="131"/>
      <c r="MIF14" s="131"/>
      <c r="MIG14" s="131"/>
      <c r="MIH14" s="131"/>
      <c r="MII14" s="131"/>
      <c r="MIJ14" s="131"/>
      <c r="MIK14" s="131"/>
      <c r="MIL14" s="131"/>
      <c r="MIM14" s="131"/>
      <c r="MIN14" s="131"/>
      <c r="MIO14" s="131"/>
      <c r="MIP14" s="131"/>
      <c r="MIQ14" s="131"/>
      <c r="MIR14" s="131"/>
      <c r="MIS14" s="131"/>
      <c r="MIT14" s="131"/>
      <c r="MIU14" s="131"/>
      <c r="MIV14" s="131"/>
      <c r="MIW14" s="131"/>
      <c r="MIX14" s="131"/>
      <c r="MIY14" s="131"/>
      <c r="MIZ14" s="131"/>
      <c r="MJA14" s="131"/>
      <c r="MJB14" s="131"/>
      <c r="MJC14" s="131"/>
      <c r="MJD14" s="131"/>
      <c r="MJE14" s="131"/>
      <c r="MJF14" s="131"/>
      <c r="MJG14" s="131"/>
      <c r="MJH14" s="131"/>
      <c r="MJI14" s="131"/>
      <c r="MJJ14" s="131"/>
      <c r="MJK14" s="131"/>
      <c r="MJL14" s="131"/>
      <c r="MJM14" s="131"/>
      <c r="MJN14" s="131"/>
      <c r="MJO14" s="131"/>
      <c r="MJP14" s="131"/>
      <c r="MJQ14" s="131"/>
      <c r="MJR14" s="131"/>
      <c r="MJS14" s="131"/>
      <c r="MJT14" s="131"/>
      <c r="MJU14" s="131"/>
      <c r="MJV14" s="131"/>
      <c r="MJW14" s="131"/>
      <c r="MJX14" s="131"/>
      <c r="MJY14" s="131"/>
      <c r="MJZ14" s="131"/>
      <c r="MKA14" s="131"/>
      <c r="MKB14" s="131"/>
      <c r="MKC14" s="131"/>
      <c r="MKD14" s="131"/>
      <c r="MKE14" s="131"/>
      <c r="MKF14" s="131"/>
      <c r="MKG14" s="131"/>
      <c r="MKH14" s="131"/>
      <c r="MKI14" s="131"/>
      <c r="MKJ14" s="131"/>
      <c r="MKK14" s="131"/>
      <c r="MKL14" s="131"/>
      <c r="MKM14" s="131"/>
      <c r="MKN14" s="131"/>
      <c r="MKO14" s="131"/>
      <c r="MKP14" s="131"/>
      <c r="MKQ14" s="131"/>
      <c r="MKR14" s="131"/>
      <c r="MKS14" s="131"/>
      <c r="MKT14" s="131"/>
      <c r="MKU14" s="131"/>
      <c r="MKV14" s="131"/>
      <c r="MKW14" s="131"/>
      <c r="MKX14" s="131"/>
      <c r="MKY14" s="131"/>
      <c r="MKZ14" s="131"/>
      <c r="MLA14" s="131"/>
      <c r="MLB14" s="131"/>
      <c r="MLC14" s="131"/>
      <c r="MLD14" s="131"/>
      <c r="MLE14" s="131"/>
      <c r="MLF14" s="131"/>
      <c r="MLG14" s="131"/>
      <c r="MLH14" s="131"/>
      <c r="MLI14" s="131"/>
      <c r="MLJ14" s="131"/>
      <c r="MLK14" s="131"/>
      <c r="MLL14" s="131"/>
      <c r="MLM14" s="131"/>
      <c r="MLN14" s="131"/>
      <c r="MLO14" s="131"/>
      <c r="MLP14" s="131"/>
      <c r="MLQ14" s="131"/>
      <c r="MLR14" s="131"/>
      <c r="MLS14" s="131"/>
      <c r="MLT14" s="131"/>
      <c r="MLU14" s="131"/>
      <c r="MLV14" s="131"/>
      <c r="MLW14" s="131"/>
      <c r="MLX14" s="131"/>
      <c r="MLY14" s="131"/>
      <c r="MLZ14" s="131"/>
      <c r="MMA14" s="131"/>
      <c r="MMB14" s="131"/>
      <c r="MMC14" s="131"/>
      <c r="MMD14" s="131"/>
      <c r="MME14" s="131"/>
      <c r="MMF14" s="131"/>
      <c r="MMG14" s="131"/>
      <c r="MMH14" s="131"/>
      <c r="MMI14" s="131"/>
      <c r="MMJ14" s="131"/>
      <c r="MMK14" s="131"/>
      <c r="MML14" s="131"/>
      <c r="MMM14" s="131"/>
      <c r="MMN14" s="131"/>
      <c r="MMO14" s="131"/>
      <c r="MMP14" s="131"/>
      <c r="MMQ14" s="131"/>
      <c r="MMR14" s="131"/>
      <c r="MMS14" s="131"/>
      <c r="MMT14" s="131"/>
      <c r="MMU14" s="131"/>
      <c r="MMV14" s="131"/>
      <c r="MMW14" s="131"/>
      <c r="MMX14" s="131"/>
      <c r="MMY14" s="131"/>
      <c r="MMZ14" s="131"/>
      <c r="MNA14" s="131"/>
      <c r="MNB14" s="131"/>
      <c r="MNC14" s="131"/>
      <c r="MND14" s="131"/>
      <c r="MNE14" s="131"/>
      <c r="MNF14" s="131"/>
      <c r="MNG14" s="131"/>
      <c r="MNH14" s="131"/>
      <c r="MNI14" s="131"/>
      <c r="MNJ14" s="131"/>
      <c r="MNK14" s="131"/>
      <c r="MNL14" s="131"/>
      <c r="MNM14" s="131"/>
      <c r="MNN14" s="131"/>
      <c r="MNO14" s="131"/>
      <c r="MNP14" s="131"/>
      <c r="MNQ14" s="131"/>
      <c r="MNR14" s="131"/>
      <c r="MNS14" s="131"/>
      <c r="MNT14" s="131"/>
      <c r="MNU14" s="131"/>
      <c r="MNV14" s="131"/>
      <c r="MNW14" s="131"/>
      <c r="MNX14" s="131"/>
      <c r="MNY14" s="131"/>
      <c r="MNZ14" s="131"/>
      <c r="MOA14" s="131"/>
      <c r="MOB14" s="131"/>
      <c r="MOC14" s="131"/>
      <c r="MOD14" s="131"/>
      <c r="MOE14" s="131"/>
      <c r="MOF14" s="131"/>
      <c r="MOG14" s="131"/>
      <c r="MOH14" s="131"/>
      <c r="MOI14" s="131"/>
      <c r="MOJ14" s="131"/>
      <c r="MOK14" s="131"/>
      <c r="MOL14" s="131"/>
      <c r="MOM14" s="131"/>
      <c r="MON14" s="131"/>
      <c r="MOO14" s="131"/>
      <c r="MOP14" s="131"/>
      <c r="MOQ14" s="131"/>
      <c r="MOR14" s="131"/>
      <c r="MOS14" s="131"/>
      <c r="MOT14" s="131"/>
      <c r="MOU14" s="131"/>
      <c r="MOV14" s="131"/>
      <c r="MOW14" s="131"/>
      <c r="MOX14" s="131"/>
      <c r="MOY14" s="131"/>
      <c r="MOZ14" s="131"/>
      <c r="MPA14" s="131"/>
      <c r="MPB14" s="131"/>
      <c r="MPC14" s="131"/>
      <c r="MPD14" s="131"/>
      <c r="MPE14" s="131"/>
      <c r="MPF14" s="131"/>
      <c r="MPG14" s="131"/>
      <c r="MPH14" s="131"/>
      <c r="MPI14" s="131"/>
      <c r="MPJ14" s="131"/>
      <c r="MPK14" s="131"/>
      <c r="MPL14" s="131"/>
      <c r="MPM14" s="131"/>
      <c r="MPN14" s="131"/>
      <c r="MPO14" s="131"/>
      <c r="MPP14" s="131"/>
      <c r="MPQ14" s="131"/>
      <c r="MPR14" s="131"/>
      <c r="MPS14" s="131"/>
      <c r="MPT14" s="131"/>
      <c r="MPU14" s="131"/>
      <c r="MPV14" s="131"/>
      <c r="MPW14" s="131"/>
      <c r="MPX14" s="131"/>
      <c r="MPY14" s="131"/>
      <c r="MPZ14" s="131"/>
      <c r="MQA14" s="131"/>
      <c r="MQB14" s="131"/>
      <c r="MQC14" s="131"/>
      <c r="MQD14" s="131"/>
      <c r="MQE14" s="131"/>
      <c r="MQF14" s="131"/>
      <c r="MQG14" s="131"/>
      <c r="MQH14" s="131"/>
      <c r="MQI14" s="131"/>
      <c r="MQJ14" s="131"/>
      <c r="MQK14" s="131"/>
      <c r="MQL14" s="131"/>
      <c r="MQM14" s="131"/>
      <c r="MQN14" s="131"/>
      <c r="MQO14" s="131"/>
      <c r="MQP14" s="131"/>
      <c r="MQQ14" s="131"/>
      <c r="MQR14" s="131"/>
      <c r="MQS14" s="131"/>
      <c r="MQT14" s="131"/>
      <c r="MQU14" s="131"/>
      <c r="MQV14" s="131"/>
      <c r="MQW14" s="131"/>
      <c r="MQX14" s="131"/>
      <c r="MQY14" s="131"/>
      <c r="MQZ14" s="131"/>
      <c r="MRA14" s="131"/>
      <c r="MRB14" s="131"/>
      <c r="MRC14" s="131"/>
      <c r="MRD14" s="131"/>
      <c r="MRE14" s="131"/>
      <c r="MRF14" s="131"/>
      <c r="MRG14" s="131"/>
      <c r="MRH14" s="131"/>
      <c r="MRI14" s="131"/>
      <c r="MRJ14" s="131"/>
      <c r="MRK14" s="131"/>
      <c r="MRL14" s="131"/>
      <c r="MRM14" s="131"/>
      <c r="MRN14" s="131"/>
      <c r="MRO14" s="131"/>
      <c r="MRP14" s="131"/>
      <c r="MRQ14" s="131"/>
      <c r="MRR14" s="131"/>
      <c r="MRS14" s="131"/>
      <c r="MRT14" s="131"/>
      <c r="MRU14" s="131"/>
      <c r="MRV14" s="131"/>
      <c r="MRW14" s="131"/>
      <c r="MRX14" s="131"/>
      <c r="MRY14" s="131"/>
      <c r="MRZ14" s="131"/>
      <c r="MSA14" s="131"/>
      <c r="MSB14" s="131"/>
      <c r="MSC14" s="131"/>
      <c r="MSD14" s="131"/>
      <c r="MSE14" s="131"/>
      <c r="MSF14" s="131"/>
      <c r="MSG14" s="131"/>
      <c r="MSH14" s="131"/>
      <c r="MSI14" s="131"/>
      <c r="MSJ14" s="131"/>
      <c r="MSK14" s="131"/>
      <c r="MSL14" s="131"/>
      <c r="MSM14" s="131"/>
      <c r="MSN14" s="131"/>
      <c r="MSO14" s="131"/>
      <c r="MSP14" s="131"/>
      <c r="MSQ14" s="131"/>
      <c r="MSR14" s="131"/>
      <c r="MSS14" s="131"/>
      <c r="MST14" s="131"/>
      <c r="MSU14" s="131"/>
      <c r="MSV14" s="131"/>
      <c r="MSW14" s="131"/>
      <c r="MSX14" s="131"/>
      <c r="MSY14" s="131"/>
      <c r="MSZ14" s="131"/>
      <c r="MTA14" s="131"/>
      <c r="MTB14" s="131"/>
      <c r="MTC14" s="131"/>
      <c r="MTD14" s="131"/>
      <c r="MTE14" s="131"/>
      <c r="MTF14" s="131"/>
      <c r="MTG14" s="131"/>
      <c r="MTH14" s="131"/>
      <c r="MTI14" s="131"/>
      <c r="MTJ14" s="131"/>
      <c r="MTK14" s="131"/>
      <c r="MTL14" s="131"/>
      <c r="MTM14" s="131"/>
      <c r="MTN14" s="131"/>
      <c r="MTO14" s="131"/>
      <c r="MTP14" s="131"/>
      <c r="MTQ14" s="131"/>
      <c r="MTR14" s="131"/>
      <c r="MTS14" s="131"/>
      <c r="MTT14" s="131"/>
      <c r="MTU14" s="131"/>
      <c r="MTV14" s="131"/>
      <c r="MTW14" s="131"/>
      <c r="MTX14" s="131"/>
      <c r="MTY14" s="131"/>
      <c r="MTZ14" s="131"/>
      <c r="MUA14" s="131"/>
      <c r="MUB14" s="131"/>
      <c r="MUC14" s="131"/>
      <c r="MUD14" s="131"/>
      <c r="MUE14" s="131"/>
      <c r="MUF14" s="131"/>
      <c r="MUG14" s="131"/>
      <c r="MUH14" s="131"/>
      <c r="MUI14" s="131"/>
      <c r="MUJ14" s="131"/>
      <c r="MUK14" s="131"/>
      <c r="MUL14" s="131"/>
      <c r="MUM14" s="131"/>
      <c r="MUN14" s="131"/>
      <c r="MUO14" s="131"/>
      <c r="MUP14" s="131"/>
      <c r="MUQ14" s="131"/>
      <c r="MUR14" s="131"/>
      <c r="MUS14" s="131"/>
      <c r="MUT14" s="131"/>
      <c r="MUU14" s="131"/>
      <c r="MUV14" s="131"/>
      <c r="MUW14" s="131"/>
      <c r="MUX14" s="131"/>
      <c r="MUY14" s="131"/>
      <c r="MUZ14" s="131"/>
      <c r="MVA14" s="131"/>
      <c r="MVB14" s="131"/>
      <c r="MVC14" s="131"/>
      <c r="MVD14" s="131"/>
      <c r="MVE14" s="131"/>
      <c r="MVF14" s="131"/>
      <c r="MVG14" s="131"/>
      <c r="MVH14" s="131"/>
      <c r="MVI14" s="131"/>
      <c r="MVJ14" s="131"/>
      <c r="MVK14" s="131"/>
      <c r="MVL14" s="131"/>
      <c r="MVM14" s="131"/>
      <c r="MVN14" s="131"/>
      <c r="MVO14" s="131"/>
      <c r="MVP14" s="131"/>
      <c r="MVQ14" s="131"/>
      <c r="MVR14" s="131"/>
      <c r="MVS14" s="131"/>
      <c r="MVT14" s="131"/>
      <c r="MVU14" s="131"/>
      <c r="MVV14" s="131"/>
      <c r="MVW14" s="131"/>
      <c r="MVX14" s="131"/>
      <c r="MVY14" s="131"/>
      <c r="MVZ14" s="131"/>
      <c r="MWA14" s="131"/>
      <c r="MWB14" s="131"/>
      <c r="MWC14" s="131"/>
      <c r="MWD14" s="131"/>
      <c r="MWE14" s="131"/>
      <c r="MWF14" s="131"/>
      <c r="MWG14" s="131"/>
      <c r="MWH14" s="131"/>
      <c r="MWI14" s="131"/>
      <c r="MWJ14" s="131"/>
      <c r="MWK14" s="131"/>
      <c r="MWL14" s="131"/>
      <c r="MWM14" s="131"/>
      <c r="MWN14" s="131"/>
      <c r="MWO14" s="131"/>
      <c r="MWP14" s="131"/>
      <c r="MWQ14" s="131"/>
      <c r="MWR14" s="131"/>
      <c r="MWS14" s="131"/>
      <c r="MWT14" s="131"/>
      <c r="MWU14" s="131"/>
      <c r="MWV14" s="131"/>
      <c r="MWW14" s="131"/>
      <c r="MWX14" s="131"/>
      <c r="MWY14" s="131"/>
      <c r="MWZ14" s="131"/>
      <c r="MXA14" s="131"/>
      <c r="MXB14" s="131"/>
      <c r="MXC14" s="131"/>
      <c r="MXD14" s="131"/>
      <c r="MXE14" s="131"/>
      <c r="MXF14" s="131"/>
      <c r="MXG14" s="131"/>
      <c r="MXH14" s="131"/>
      <c r="MXI14" s="131"/>
      <c r="MXJ14" s="131"/>
      <c r="MXK14" s="131"/>
      <c r="MXL14" s="131"/>
      <c r="MXM14" s="131"/>
      <c r="MXN14" s="131"/>
      <c r="MXO14" s="131"/>
      <c r="MXP14" s="131"/>
      <c r="MXQ14" s="131"/>
      <c r="MXR14" s="131"/>
      <c r="MXS14" s="131"/>
      <c r="MXT14" s="131"/>
      <c r="MXU14" s="131"/>
      <c r="MXV14" s="131"/>
      <c r="MXW14" s="131"/>
      <c r="MXX14" s="131"/>
      <c r="MXY14" s="131"/>
      <c r="MXZ14" s="131"/>
      <c r="MYA14" s="131"/>
      <c r="MYB14" s="131"/>
      <c r="MYC14" s="131"/>
      <c r="MYD14" s="131"/>
      <c r="MYE14" s="131"/>
      <c r="MYF14" s="131"/>
      <c r="MYG14" s="131"/>
      <c r="MYH14" s="131"/>
      <c r="MYI14" s="131"/>
      <c r="MYJ14" s="131"/>
      <c r="MYK14" s="131"/>
      <c r="MYL14" s="131"/>
      <c r="MYM14" s="131"/>
      <c r="MYN14" s="131"/>
      <c r="MYO14" s="131"/>
      <c r="MYP14" s="131"/>
      <c r="MYQ14" s="131"/>
      <c r="MYR14" s="131"/>
      <c r="MYS14" s="131"/>
      <c r="MYT14" s="131"/>
      <c r="MYU14" s="131"/>
      <c r="MYV14" s="131"/>
      <c r="MYW14" s="131"/>
      <c r="MYX14" s="131"/>
      <c r="MYY14" s="131"/>
      <c r="MYZ14" s="131"/>
      <c r="MZA14" s="131"/>
      <c r="MZB14" s="131"/>
      <c r="MZC14" s="131"/>
      <c r="MZD14" s="131"/>
      <c r="MZE14" s="131"/>
      <c r="MZF14" s="131"/>
      <c r="MZG14" s="131"/>
      <c r="MZH14" s="131"/>
      <c r="MZI14" s="131"/>
      <c r="MZJ14" s="131"/>
      <c r="MZK14" s="131"/>
      <c r="MZL14" s="131"/>
      <c r="MZM14" s="131"/>
      <c r="MZN14" s="131"/>
      <c r="MZO14" s="131"/>
      <c r="MZP14" s="131"/>
      <c r="MZQ14" s="131"/>
      <c r="MZR14" s="131"/>
      <c r="MZS14" s="131"/>
      <c r="MZT14" s="131"/>
      <c r="MZU14" s="131"/>
      <c r="MZV14" s="131"/>
      <c r="MZW14" s="131"/>
      <c r="MZX14" s="131"/>
      <c r="MZY14" s="131"/>
      <c r="MZZ14" s="131"/>
      <c r="NAA14" s="131"/>
      <c r="NAB14" s="131"/>
      <c r="NAC14" s="131"/>
      <c r="NAD14" s="131"/>
      <c r="NAE14" s="131"/>
      <c r="NAF14" s="131"/>
      <c r="NAG14" s="131"/>
      <c r="NAH14" s="131"/>
      <c r="NAI14" s="131"/>
      <c r="NAJ14" s="131"/>
      <c r="NAK14" s="131"/>
      <c r="NAL14" s="131"/>
      <c r="NAM14" s="131"/>
      <c r="NAN14" s="131"/>
      <c r="NAO14" s="131"/>
      <c r="NAP14" s="131"/>
      <c r="NAQ14" s="131"/>
      <c r="NAR14" s="131"/>
      <c r="NAS14" s="131"/>
      <c r="NAT14" s="131"/>
      <c r="NAU14" s="131"/>
      <c r="NAV14" s="131"/>
      <c r="NAW14" s="131"/>
      <c r="NAX14" s="131"/>
      <c r="NAY14" s="131"/>
      <c r="NAZ14" s="131"/>
      <c r="NBA14" s="131"/>
      <c r="NBB14" s="131"/>
      <c r="NBC14" s="131"/>
      <c r="NBD14" s="131"/>
      <c r="NBE14" s="131"/>
      <c r="NBF14" s="131"/>
      <c r="NBG14" s="131"/>
      <c r="NBH14" s="131"/>
      <c r="NBI14" s="131"/>
      <c r="NBJ14" s="131"/>
      <c r="NBK14" s="131"/>
      <c r="NBL14" s="131"/>
      <c r="NBM14" s="131"/>
      <c r="NBN14" s="131"/>
      <c r="NBO14" s="131"/>
      <c r="NBP14" s="131"/>
      <c r="NBQ14" s="131"/>
      <c r="NBR14" s="131"/>
      <c r="NBS14" s="131"/>
      <c r="NBT14" s="131"/>
      <c r="NBU14" s="131"/>
      <c r="NBV14" s="131"/>
      <c r="NBW14" s="131"/>
      <c r="NBX14" s="131"/>
      <c r="NBY14" s="131"/>
      <c r="NBZ14" s="131"/>
      <c r="NCA14" s="131"/>
      <c r="NCB14" s="131"/>
      <c r="NCC14" s="131"/>
      <c r="NCD14" s="131"/>
      <c r="NCE14" s="131"/>
      <c r="NCF14" s="131"/>
      <c r="NCG14" s="131"/>
      <c r="NCH14" s="131"/>
      <c r="NCI14" s="131"/>
      <c r="NCJ14" s="131"/>
      <c r="NCK14" s="131"/>
      <c r="NCL14" s="131"/>
      <c r="NCM14" s="131"/>
      <c r="NCN14" s="131"/>
      <c r="NCO14" s="131"/>
      <c r="NCP14" s="131"/>
      <c r="NCQ14" s="131"/>
      <c r="NCR14" s="131"/>
      <c r="NCS14" s="131"/>
      <c r="NCT14" s="131"/>
      <c r="NCU14" s="131"/>
      <c r="NCV14" s="131"/>
      <c r="NCW14" s="131"/>
      <c r="NCX14" s="131"/>
      <c r="NCY14" s="131"/>
      <c r="NCZ14" s="131"/>
      <c r="NDA14" s="131"/>
      <c r="NDB14" s="131"/>
      <c r="NDC14" s="131"/>
      <c r="NDD14" s="131"/>
      <c r="NDE14" s="131"/>
      <c r="NDF14" s="131"/>
      <c r="NDG14" s="131"/>
      <c r="NDH14" s="131"/>
      <c r="NDI14" s="131"/>
      <c r="NDJ14" s="131"/>
      <c r="NDK14" s="131"/>
      <c r="NDL14" s="131"/>
      <c r="NDM14" s="131"/>
      <c r="NDN14" s="131"/>
      <c r="NDO14" s="131"/>
      <c r="NDP14" s="131"/>
      <c r="NDQ14" s="131"/>
      <c r="NDR14" s="131"/>
      <c r="NDS14" s="131"/>
      <c r="NDT14" s="131"/>
      <c r="NDU14" s="131"/>
      <c r="NDV14" s="131"/>
      <c r="NDW14" s="131"/>
      <c r="NDX14" s="131"/>
      <c r="NDY14" s="131"/>
      <c r="NDZ14" s="131"/>
      <c r="NEA14" s="131"/>
      <c r="NEB14" s="131"/>
      <c r="NEC14" s="131"/>
      <c r="NED14" s="131"/>
      <c r="NEE14" s="131"/>
      <c r="NEF14" s="131"/>
      <c r="NEG14" s="131"/>
      <c r="NEH14" s="131"/>
      <c r="NEI14" s="131"/>
      <c r="NEJ14" s="131"/>
      <c r="NEK14" s="131"/>
      <c r="NEL14" s="131"/>
      <c r="NEM14" s="131"/>
      <c r="NEN14" s="131"/>
      <c r="NEO14" s="131"/>
      <c r="NEP14" s="131"/>
      <c r="NEQ14" s="131"/>
      <c r="NER14" s="131"/>
      <c r="NES14" s="131"/>
      <c r="NET14" s="131"/>
      <c r="NEU14" s="131"/>
      <c r="NEV14" s="131"/>
      <c r="NEW14" s="131"/>
      <c r="NEX14" s="131"/>
      <c r="NEY14" s="131"/>
      <c r="NEZ14" s="131"/>
      <c r="NFA14" s="131"/>
      <c r="NFB14" s="131"/>
      <c r="NFC14" s="131"/>
      <c r="NFD14" s="131"/>
      <c r="NFE14" s="131"/>
      <c r="NFF14" s="131"/>
      <c r="NFG14" s="131"/>
      <c r="NFH14" s="131"/>
      <c r="NFI14" s="131"/>
      <c r="NFJ14" s="131"/>
      <c r="NFK14" s="131"/>
      <c r="NFL14" s="131"/>
      <c r="NFM14" s="131"/>
      <c r="NFN14" s="131"/>
      <c r="NFO14" s="131"/>
      <c r="NFP14" s="131"/>
      <c r="NFQ14" s="131"/>
      <c r="NFR14" s="131"/>
      <c r="NFS14" s="131"/>
      <c r="NFT14" s="131"/>
      <c r="NFU14" s="131"/>
      <c r="NFV14" s="131"/>
      <c r="NFW14" s="131"/>
      <c r="NFX14" s="131"/>
      <c r="NFY14" s="131"/>
      <c r="NFZ14" s="131"/>
      <c r="NGA14" s="131"/>
      <c r="NGB14" s="131"/>
      <c r="NGC14" s="131"/>
      <c r="NGD14" s="131"/>
      <c r="NGE14" s="131"/>
      <c r="NGF14" s="131"/>
      <c r="NGG14" s="131"/>
      <c r="NGH14" s="131"/>
      <c r="NGI14" s="131"/>
      <c r="NGJ14" s="131"/>
      <c r="NGK14" s="131"/>
      <c r="NGL14" s="131"/>
      <c r="NGM14" s="131"/>
      <c r="NGN14" s="131"/>
      <c r="NGO14" s="131"/>
      <c r="NGP14" s="131"/>
      <c r="NGQ14" s="131"/>
      <c r="NGR14" s="131"/>
      <c r="NGS14" s="131"/>
      <c r="NGT14" s="131"/>
      <c r="NGU14" s="131"/>
      <c r="NGV14" s="131"/>
      <c r="NGW14" s="131"/>
      <c r="NGX14" s="131"/>
      <c r="NGY14" s="131"/>
      <c r="NGZ14" s="131"/>
      <c r="NHA14" s="131"/>
      <c r="NHB14" s="131"/>
      <c r="NHC14" s="131"/>
      <c r="NHD14" s="131"/>
      <c r="NHE14" s="131"/>
      <c r="NHF14" s="131"/>
      <c r="NHG14" s="131"/>
      <c r="NHH14" s="131"/>
      <c r="NHI14" s="131"/>
      <c r="NHJ14" s="131"/>
      <c r="NHK14" s="131"/>
      <c r="NHL14" s="131"/>
      <c r="NHM14" s="131"/>
      <c r="NHN14" s="131"/>
      <c r="NHO14" s="131"/>
      <c r="NHP14" s="131"/>
      <c r="NHQ14" s="131"/>
      <c r="NHR14" s="131"/>
      <c r="NHS14" s="131"/>
      <c r="NHT14" s="131"/>
      <c r="NHU14" s="131"/>
      <c r="NHV14" s="131"/>
      <c r="NHW14" s="131"/>
      <c r="NHX14" s="131"/>
      <c r="NHY14" s="131"/>
      <c r="NHZ14" s="131"/>
      <c r="NIA14" s="131"/>
      <c r="NIB14" s="131"/>
      <c r="NIC14" s="131"/>
      <c r="NID14" s="131"/>
      <c r="NIE14" s="131"/>
      <c r="NIF14" s="131"/>
      <c r="NIG14" s="131"/>
      <c r="NIH14" s="131"/>
      <c r="NII14" s="131"/>
      <c r="NIJ14" s="131"/>
      <c r="NIK14" s="131"/>
      <c r="NIL14" s="131"/>
      <c r="NIM14" s="131"/>
      <c r="NIN14" s="131"/>
      <c r="NIO14" s="131"/>
      <c r="NIP14" s="131"/>
      <c r="NIQ14" s="131"/>
      <c r="NIR14" s="131"/>
      <c r="NIS14" s="131"/>
      <c r="NIT14" s="131"/>
      <c r="NIU14" s="131"/>
      <c r="NIV14" s="131"/>
      <c r="NIW14" s="131"/>
      <c r="NIX14" s="131"/>
      <c r="NIY14" s="131"/>
      <c r="NIZ14" s="131"/>
      <c r="NJA14" s="131"/>
      <c r="NJB14" s="131"/>
      <c r="NJC14" s="131"/>
      <c r="NJD14" s="131"/>
      <c r="NJE14" s="131"/>
      <c r="NJF14" s="131"/>
      <c r="NJG14" s="131"/>
      <c r="NJH14" s="131"/>
      <c r="NJI14" s="131"/>
      <c r="NJJ14" s="131"/>
      <c r="NJK14" s="131"/>
      <c r="NJL14" s="131"/>
      <c r="NJM14" s="131"/>
      <c r="NJN14" s="131"/>
      <c r="NJO14" s="131"/>
      <c r="NJP14" s="131"/>
      <c r="NJQ14" s="131"/>
      <c r="NJR14" s="131"/>
      <c r="NJS14" s="131"/>
      <c r="NJT14" s="131"/>
      <c r="NJU14" s="131"/>
      <c r="NJV14" s="131"/>
      <c r="NJW14" s="131"/>
      <c r="NJX14" s="131"/>
      <c r="NJY14" s="131"/>
      <c r="NJZ14" s="131"/>
      <c r="NKA14" s="131"/>
      <c r="NKB14" s="131"/>
      <c r="NKC14" s="131"/>
      <c r="NKD14" s="131"/>
      <c r="NKE14" s="131"/>
      <c r="NKF14" s="131"/>
      <c r="NKG14" s="131"/>
      <c r="NKH14" s="131"/>
      <c r="NKI14" s="131"/>
      <c r="NKJ14" s="131"/>
      <c r="NKK14" s="131"/>
      <c r="NKL14" s="131"/>
      <c r="NKM14" s="131"/>
      <c r="NKN14" s="131"/>
      <c r="NKO14" s="131"/>
      <c r="NKP14" s="131"/>
      <c r="NKQ14" s="131"/>
      <c r="NKR14" s="131"/>
      <c r="NKS14" s="131"/>
      <c r="NKT14" s="131"/>
      <c r="NKU14" s="131"/>
      <c r="NKV14" s="131"/>
      <c r="NKW14" s="131"/>
      <c r="NKX14" s="131"/>
      <c r="NKY14" s="131"/>
      <c r="NKZ14" s="131"/>
      <c r="NLA14" s="131"/>
      <c r="NLB14" s="131"/>
      <c r="NLC14" s="131"/>
      <c r="NLD14" s="131"/>
      <c r="NLE14" s="131"/>
      <c r="NLF14" s="131"/>
      <c r="NLG14" s="131"/>
      <c r="NLH14" s="131"/>
      <c r="NLI14" s="131"/>
      <c r="NLJ14" s="131"/>
      <c r="NLK14" s="131"/>
      <c r="NLL14" s="131"/>
      <c r="NLM14" s="131"/>
      <c r="NLN14" s="131"/>
      <c r="NLO14" s="131"/>
      <c r="NLP14" s="131"/>
      <c r="NLQ14" s="131"/>
      <c r="NLR14" s="131"/>
      <c r="NLS14" s="131"/>
      <c r="NLT14" s="131"/>
      <c r="NLU14" s="131"/>
      <c r="NLV14" s="131"/>
      <c r="NLW14" s="131"/>
      <c r="NLX14" s="131"/>
      <c r="NLY14" s="131"/>
      <c r="NLZ14" s="131"/>
      <c r="NMA14" s="131"/>
      <c r="NMB14" s="131"/>
      <c r="NMC14" s="131"/>
      <c r="NMD14" s="131"/>
      <c r="NME14" s="131"/>
      <c r="NMF14" s="131"/>
      <c r="NMG14" s="131"/>
      <c r="NMH14" s="131"/>
      <c r="NMI14" s="131"/>
      <c r="NMJ14" s="131"/>
      <c r="NMK14" s="131"/>
      <c r="NML14" s="131"/>
      <c r="NMM14" s="131"/>
      <c r="NMN14" s="131"/>
      <c r="NMO14" s="131"/>
      <c r="NMP14" s="131"/>
      <c r="NMQ14" s="131"/>
      <c r="NMR14" s="131"/>
      <c r="NMS14" s="131"/>
      <c r="NMT14" s="131"/>
      <c r="NMU14" s="131"/>
      <c r="NMV14" s="131"/>
      <c r="NMW14" s="131"/>
      <c r="NMX14" s="131"/>
      <c r="NMY14" s="131"/>
      <c r="NMZ14" s="131"/>
      <c r="NNA14" s="131"/>
      <c r="NNB14" s="131"/>
      <c r="NNC14" s="131"/>
      <c r="NND14" s="131"/>
      <c r="NNE14" s="131"/>
      <c r="NNF14" s="131"/>
      <c r="NNG14" s="131"/>
      <c r="NNH14" s="131"/>
      <c r="NNI14" s="131"/>
      <c r="NNJ14" s="131"/>
      <c r="NNK14" s="131"/>
      <c r="NNL14" s="131"/>
      <c r="NNM14" s="131"/>
      <c r="NNN14" s="131"/>
      <c r="NNO14" s="131"/>
      <c r="NNP14" s="131"/>
      <c r="NNQ14" s="131"/>
      <c r="NNR14" s="131"/>
      <c r="NNS14" s="131"/>
      <c r="NNT14" s="131"/>
      <c r="NNU14" s="131"/>
      <c r="NNV14" s="131"/>
      <c r="NNW14" s="131"/>
      <c r="NNX14" s="131"/>
      <c r="NNY14" s="131"/>
      <c r="NNZ14" s="131"/>
      <c r="NOA14" s="131"/>
      <c r="NOB14" s="131"/>
      <c r="NOC14" s="131"/>
      <c r="NOD14" s="131"/>
      <c r="NOE14" s="131"/>
      <c r="NOF14" s="131"/>
      <c r="NOG14" s="131"/>
      <c r="NOH14" s="131"/>
      <c r="NOI14" s="131"/>
      <c r="NOJ14" s="131"/>
      <c r="NOK14" s="131"/>
      <c r="NOL14" s="131"/>
      <c r="NOM14" s="131"/>
      <c r="NON14" s="131"/>
      <c r="NOO14" s="131"/>
      <c r="NOP14" s="131"/>
      <c r="NOQ14" s="131"/>
      <c r="NOR14" s="131"/>
      <c r="NOS14" s="131"/>
      <c r="NOT14" s="131"/>
      <c r="NOU14" s="131"/>
      <c r="NOV14" s="131"/>
      <c r="NOW14" s="131"/>
      <c r="NOX14" s="131"/>
      <c r="NOY14" s="131"/>
      <c r="NOZ14" s="131"/>
      <c r="NPA14" s="131"/>
      <c r="NPB14" s="131"/>
      <c r="NPC14" s="131"/>
      <c r="NPD14" s="131"/>
      <c r="NPE14" s="131"/>
      <c r="NPF14" s="131"/>
      <c r="NPG14" s="131"/>
      <c r="NPH14" s="131"/>
      <c r="NPI14" s="131"/>
      <c r="NPJ14" s="131"/>
      <c r="NPK14" s="131"/>
      <c r="NPL14" s="131"/>
      <c r="NPM14" s="131"/>
      <c r="NPN14" s="131"/>
      <c r="NPO14" s="131"/>
      <c r="NPP14" s="131"/>
      <c r="NPQ14" s="131"/>
      <c r="NPR14" s="131"/>
      <c r="NPS14" s="131"/>
      <c r="NPT14" s="131"/>
      <c r="NPU14" s="131"/>
      <c r="NPV14" s="131"/>
      <c r="NPW14" s="131"/>
      <c r="NPX14" s="131"/>
      <c r="NPY14" s="131"/>
      <c r="NPZ14" s="131"/>
      <c r="NQA14" s="131"/>
      <c r="NQB14" s="131"/>
      <c r="NQC14" s="131"/>
      <c r="NQD14" s="131"/>
      <c r="NQE14" s="131"/>
      <c r="NQF14" s="131"/>
      <c r="NQG14" s="131"/>
      <c r="NQH14" s="131"/>
      <c r="NQI14" s="131"/>
      <c r="NQJ14" s="131"/>
      <c r="NQK14" s="131"/>
      <c r="NQL14" s="131"/>
      <c r="NQM14" s="131"/>
      <c r="NQN14" s="131"/>
      <c r="NQO14" s="131"/>
      <c r="NQP14" s="131"/>
      <c r="NQQ14" s="131"/>
      <c r="NQR14" s="131"/>
      <c r="NQS14" s="131"/>
      <c r="NQT14" s="131"/>
      <c r="NQU14" s="131"/>
      <c r="NQV14" s="131"/>
      <c r="NQW14" s="131"/>
      <c r="NQX14" s="131"/>
      <c r="NQY14" s="131"/>
      <c r="NQZ14" s="131"/>
      <c r="NRA14" s="131"/>
      <c r="NRB14" s="131"/>
      <c r="NRC14" s="131"/>
      <c r="NRD14" s="131"/>
      <c r="NRE14" s="131"/>
      <c r="NRF14" s="131"/>
      <c r="NRG14" s="131"/>
      <c r="NRH14" s="131"/>
      <c r="NRI14" s="131"/>
      <c r="NRJ14" s="131"/>
      <c r="NRK14" s="131"/>
      <c r="NRL14" s="131"/>
      <c r="NRM14" s="131"/>
      <c r="NRN14" s="131"/>
      <c r="NRO14" s="131"/>
      <c r="NRP14" s="131"/>
      <c r="NRQ14" s="131"/>
      <c r="NRR14" s="131"/>
      <c r="NRS14" s="131"/>
      <c r="NRT14" s="131"/>
      <c r="NRU14" s="131"/>
      <c r="NRV14" s="131"/>
      <c r="NRW14" s="131"/>
      <c r="NRX14" s="131"/>
      <c r="NRY14" s="131"/>
      <c r="NRZ14" s="131"/>
      <c r="NSA14" s="131"/>
      <c r="NSB14" s="131"/>
      <c r="NSC14" s="131"/>
      <c r="NSD14" s="131"/>
      <c r="NSE14" s="131"/>
      <c r="NSF14" s="131"/>
      <c r="NSG14" s="131"/>
      <c r="NSH14" s="131"/>
      <c r="NSI14" s="131"/>
      <c r="NSJ14" s="131"/>
      <c r="NSK14" s="131"/>
      <c r="NSL14" s="131"/>
      <c r="NSM14" s="131"/>
      <c r="NSN14" s="131"/>
      <c r="NSO14" s="131"/>
      <c r="NSP14" s="131"/>
      <c r="NSQ14" s="131"/>
      <c r="NSR14" s="131"/>
      <c r="NSS14" s="131"/>
      <c r="NST14" s="131"/>
      <c r="NSU14" s="131"/>
      <c r="NSV14" s="131"/>
      <c r="NSW14" s="131"/>
      <c r="NSX14" s="131"/>
      <c r="NSY14" s="131"/>
      <c r="NSZ14" s="131"/>
      <c r="NTA14" s="131"/>
      <c r="NTB14" s="131"/>
      <c r="NTC14" s="131"/>
      <c r="NTD14" s="131"/>
      <c r="NTE14" s="131"/>
      <c r="NTF14" s="131"/>
      <c r="NTG14" s="131"/>
      <c r="NTH14" s="131"/>
      <c r="NTI14" s="131"/>
      <c r="NTJ14" s="131"/>
      <c r="NTK14" s="131"/>
      <c r="NTL14" s="131"/>
      <c r="NTM14" s="131"/>
      <c r="NTN14" s="131"/>
      <c r="NTO14" s="131"/>
      <c r="NTP14" s="131"/>
      <c r="NTQ14" s="131"/>
      <c r="NTR14" s="131"/>
      <c r="NTS14" s="131"/>
      <c r="NTT14" s="131"/>
      <c r="NTU14" s="131"/>
      <c r="NTV14" s="131"/>
      <c r="NTW14" s="131"/>
      <c r="NTX14" s="131"/>
      <c r="NTY14" s="131"/>
      <c r="NTZ14" s="131"/>
      <c r="NUA14" s="131"/>
      <c r="NUB14" s="131"/>
      <c r="NUC14" s="131"/>
      <c r="NUD14" s="131"/>
      <c r="NUE14" s="131"/>
      <c r="NUF14" s="131"/>
      <c r="NUG14" s="131"/>
      <c r="NUH14" s="131"/>
      <c r="NUI14" s="131"/>
      <c r="NUJ14" s="131"/>
      <c r="NUK14" s="131"/>
      <c r="NUL14" s="131"/>
      <c r="NUM14" s="131"/>
      <c r="NUN14" s="131"/>
      <c r="NUO14" s="131"/>
      <c r="NUP14" s="131"/>
      <c r="NUQ14" s="131"/>
      <c r="NUR14" s="131"/>
      <c r="NUS14" s="131"/>
      <c r="NUT14" s="131"/>
      <c r="NUU14" s="131"/>
      <c r="NUV14" s="131"/>
      <c r="NUW14" s="131"/>
      <c r="NUX14" s="131"/>
      <c r="NUY14" s="131"/>
      <c r="NUZ14" s="131"/>
      <c r="NVA14" s="131"/>
      <c r="NVB14" s="131"/>
      <c r="NVC14" s="131"/>
      <c r="NVD14" s="131"/>
      <c r="NVE14" s="131"/>
      <c r="NVF14" s="131"/>
      <c r="NVG14" s="131"/>
      <c r="NVH14" s="131"/>
      <c r="NVI14" s="131"/>
      <c r="NVJ14" s="131"/>
      <c r="NVK14" s="131"/>
      <c r="NVL14" s="131"/>
      <c r="NVM14" s="131"/>
      <c r="NVN14" s="131"/>
      <c r="NVO14" s="131"/>
      <c r="NVP14" s="131"/>
      <c r="NVQ14" s="131"/>
      <c r="NVR14" s="131"/>
      <c r="NVS14" s="131"/>
      <c r="NVT14" s="131"/>
      <c r="NVU14" s="131"/>
      <c r="NVV14" s="131"/>
      <c r="NVW14" s="131"/>
      <c r="NVX14" s="131"/>
      <c r="NVY14" s="131"/>
      <c r="NVZ14" s="131"/>
      <c r="NWA14" s="131"/>
      <c r="NWB14" s="131"/>
      <c r="NWC14" s="131"/>
      <c r="NWD14" s="131"/>
      <c r="NWE14" s="131"/>
      <c r="NWF14" s="131"/>
      <c r="NWG14" s="131"/>
      <c r="NWH14" s="131"/>
      <c r="NWI14" s="131"/>
      <c r="NWJ14" s="131"/>
      <c r="NWK14" s="131"/>
      <c r="NWL14" s="131"/>
      <c r="NWM14" s="131"/>
      <c r="NWN14" s="131"/>
      <c r="NWO14" s="131"/>
      <c r="NWP14" s="131"/>
      <c r="NWQ14" s="131"/>
      <c r="NWR14" s="131"/>
      <c r="NWS14" s="131"/>
      <c r="NWT14" s="131"/>
      <c r="NWU14" s="131"/>
      <c r="NWV14" s="131"/>
      <c r="NWW14" s="131"/>
      <c r="NWX14" s="131"/>
      <c r="NWY14" s="131"/>
      <c r="NWZ14" s="131"/>
      <c r="NXA14" s="131"/>
      <c r="NXB14" s="131"/>
      <c r="NXC14" s="131"/>
      <c r="NXD14" s="131"/>
      <c r="NXE14" s="131"/>
      <c r="NXF14" s="131"/>
      <c r="NXG14" s="131"/>
      <c r="NXH14" s="131"/>
      <c r="NXI14" s="131"/>
      <c r="NXJ14" s="131"/>
      <c r="NXK14" s="131"/>
      <c r="NXL14" s="131"/>
      <c r="NXM14" s="131"/>
      <c r="NXN14" s="131"/>
      <c r="NXO14" s="131"/>
      <c r="NXP14" s="131"/>
      <c r="NXQ14" s="131"/>
      <c r="NXR14" s="131"/>
      <c r="NXS14" s="131"/>
      <c r="NXT14" s="131"/>
      <c r="NXU14" s="131"/>
      <c r="NXV14" s="131"/>
      <c r="NXW14" s="131"/>
      <c r="NXX14" s="131"/>
      <c r="NXY14" s="131"/>
      <c r="NXZ14" s="131"/>
      <c r="NYA14" s="131"/>
      <c r="NYB14" s="131"/>
      <c r="NYC14" s="131"/>
      <c r="NYD14" s="131"/>
      <c r="NYE14" s="131"/>
      <c r="NYF14" s="131"/>
      <c r="NYG14" s="131"/>
      <c r="NYH14" s="131"/>
      <c r="NYI14" s="131"/>
      <c r="NYJ14" s="131"/>
      <c r="NYK14" s="131"/>
      <c r="NYL14" s="131"/>
      <c r="NYM14" s="131"/>
      <c r="NYN14" s="131"/>
      <c r="NYO14" s="131"/>
      <c r="NYP14" s="131"/>
      <c r="NYQ14" s="131"/>
      <c r="NYR14" s="131"/>
      <c r="NYS14" s="131"/>
      <c r="NYT14" s="131"/>
      <c r="NYU14" s="131"/>
      <c r="NYV14" s="131"/>
      <c r="NYW14" s="131"/>
      <c r="NYX14" s="131"/>
      <c r="NYY14" s="131"/>
      <c r="NYZ14" s="131"/>
      <c r="NZA14" s="131"/>
      <c r="NZB14" s="131"/>
      <c r="NZC14" s="131"/>
      <c r="NZD14" s="131"/>
      <c r="NZE14" s="131"/>
      <c r="NZF14" s="131"/>
      <c r="NZG14" s="131"/>
      <c r="NZH14" s="131"/>
      <c r="NZI14" s="131"/>
      <c r="NZJ14" s="131"/>
      <c r="NZK14" s="131"/>
      <c r="NZL14" s="131"/>
      <c r="NZM14" s="131"/>
      <c r="NZN14" s="131"/>
      <c r="NZO14" s="131"/>
      <c r="NZP14" s="131"/>
      <c r="NZQ14" s="131"/>
      <c r="NZR14" s="131"/>
      <c r="NZS14" s="131"/>
      <c r="NZT14" s="131"/>
      <c r="NZU14" s="131"/>
      <c r="NZV14" s="131"/>
      <c r="NZW14" s="131"/>
      <c r="NZX14" s="131"/>
      <c r="NZY14" s="131"/>
      <c r="NZZ14" s="131"/>
      <c r="OAA14" s="131"/>
      <c r="OAB14" s="131"/>
      <c r="OAC14" s="131"/>
      <c r="OAD14" s="131"/>
      <c r="OAE14" s="131"/>
      <c r="OAF14" s="131"/>
      <c r="OAG14" s="131"/>
      <c r="OAH14" s="131"/>
      <c r="OAI14" s="131"/>
      <c r="OAJ14" s="131"/>
      <c r="OAK14" s="131"/>
      <c r="OAL14" s="131"/>
      <c r="OAM14" s="131"/>
      <c r="OAN14" s="131"/>
      <c r="OAO14" s="131"/>
      <c r="OAP14" s="131"/>
      <c r="OAQ14" s="131"/>
      <c r="OAR14" s="131"/>
      <c r="OAS14" s="131"/>
      <c r="OAT14" s="131"/>
      <c r="OAU14" s="131"/>
      <c r="OAV14" s="131"/>
      <c r="OAW14" s="131"/>
      <c r="OAX14" s="131"/>
      <c r="OAY14" s="131"/>
      <c r="OAZ14" s="131"/>
      <c r="OBA14" s="131"/>
      <c r="OBB14" s="131"/>
      <c r="OBC14" s="131"/>
      <c r="OBD14" s="131"/>
      <c r="OBE14" s="131"/>
      <c r="OBF14" s="131"/>
      <c r="OBG14" s="131"/>
      <c r="OBH14" s="131"/>
      <c r="OBI14" s="131"/>
      <c r="OBJ14" s="131"/>
      <c r="OBK14" s="131"/>
      <c r="OBL14" s="131"/>
      <c r="OBM14" s="131"/>
      <c r="OBN14" s="131"/>
      <c r="OBO14" s="131"/>
      <c r="OBP14" s="131"/>
      <c r="OBQ14" s="131"/>
      <c r="OBR14" s="131"/>
      <c r="OBS14" s="131"/>
      <c r="OBT14" s="131"/>
      <c r="OBU14" s="131"/>
      <c r="OBV14" s="131"/>
      <c r="OBW14" s="131"/>
      <c r="OBX14" s="131"/>
      <c r="OBY14" s="131"/>
      <c r="OBZ14" s="131"/>
      <c r="OCA14" s="131"/>
      <c r="OCB14" s="131"/>
      <c r="OCC14" s="131"/>
      <c r="OCD14" s="131"/>
      <c r="OCE14" s="131"/>
      <c r="OCF14" s="131"/>
      <c r="OCG14" s="131"/>
      <c r="OCH14" s="131"/>
      <c r="OCI14" s="131"/>
      <c r="OCJ14" s="131"/>
      <c r="OCK14" s="131"/>
      <c r="OCL14" s="131"/>
      <c r="OCM14" s="131"/>
      <c r="OCN14" s="131"/>
      <c r="OCO14" s="131"/>
      <c r="OCP14" s="131"/>
      <c r="OCQ14" s="131"/>
      <c r="OCR14" s="131"/>
      <c r="OCS14" s="131"/>
      <c r="OCT14" s="131"/>
      <c r="OCU14" s="131"/>
      <c r="OCV14" s="131"/>
      <c r="OCW14" s="131"/>
      <c r="OCX14" s="131"/>
      <c r="OCY14" s="131"/>
      <c r="OCZ14" s="131"/>
      <c r="ODA14" s="131"/>
      <c r="ODB14" s="131"/>
      <c r="ODC14" s="131"/>
      <c r="ODD14" s="131"/>
      <c r="ODE14" s="131"/>
      <c r="ODF14" s="131"/>
      <c r="ODG14" s="131"/>
      <c r="ODH14" s="131"/>
      <c r="ODI14" s="131"/>
      <c r="ODJ14" s="131"/>
      <c r="ODK14" s="131"/>
      <c r="ODL14" s="131"/>
      <c r="ODM14" s="131"/>
      <c r="ODN14" s="131"/>
      <c r="ODO14" s="131"/>
      <c r="ODP14" s="131"/>
      <c r="ODQ14" s="131"/>
      <c r="ODR14" s="131"/>
      <c r="ODS14" s="131"/>
      <c r="ODT14" s="131"/>
      <c r="ODU14" s="131"/>
      <c r="ODV14" s="131"/>
      <c r="ODW14" s="131"/>
      <c r="ODX14" s="131"/>
      <c r="ODY14" s="131"/>
      <c r="ODZ14" s="131"/>
      <c r="OEA14" s="131"/>
      <c r="OEB14" s="131"/>
      <c r="OEC14" s="131"/>
      <c r="OED14" s="131"/>
      <c r="OEE14" s="131"/>
      <c r="OEF14" s="131"/>
      <c r="OEG14" s="131"/>
      <c r="OEH14" s="131"/>
      <c r="OEI14" s="131"/>
      <c r="OEJ14" s="131"/>
      <c r="OEK14" s="131"/>
      <c r="OEL14" s="131"/>
      <c r="OEM14" s="131"/>
      <c r="OEN14" s="131"/>
      <c r="OEO14" s="131"/>
      <c r="OEP14" s="131"/>
      <c r="OEQ14" s="131"/>
      <c r="OER14" s="131"/>
      <c r="OES14" s="131"/>
      <c r="OET14" s="131"/>
      <c r="OEU14" s="131"/>
      <c r="OEV14" s="131"/>
      <c r="OEW14" s="131"/>
      <c r="OEX14" s="131"/>
      <c r="OEY14" s="131"/>
      <c r="OEZ14" s="131"/>
      <c r="OFA14" s="131"/>
      <c r="OFB14" s="131"/>
      <c r="OFC14" s="131"/>
      <c r="OFD14" s="131"/>
      <c r="OFE14" s="131"/>
      <c r="OFF14" s="131"/>
      <c r="OFG14" s="131"/>
      <c r="OFH14" s="131"/>
      <c r="OFI14" s="131"/>
      <c r="OFJ14" s="131"/>
      <c r="OFK14" s="131"/>
      <c r="OFL14" s="131"/>
      <c r="OFM14" s="131"/>
      <c r="OFN14" s="131"/>
      <c r="OFO14" s="131"/>
      <c r="OFP14" s="131"/>
      <c r="OFQ14" s="131"/>
      <c r="OFR14" s="131"/>
      <c r="OFS14" s="131"/>
      <c r="OFT14" s="131"/>
      <c r="OFU14" s="131"/>
      <c r="OFV14" s="131"/>
      <c r="OFW14" s="131"/>
      <c r="OFX14" s="131"/>
      <c r="OFY14" s="131"/>
      <c r="OFZ14" s="131"/>
      <c r="OGA14" s="131"/>
      <c r="OGB14" s="131"/>
      <c r="OGC14" s="131"/>
      <c r="OGD14" s="131"/>
      <c r="OGE14" s="131"/>
      <c r="OGF14" s="131"/>
      <c r="OGG14" s="131"/>
      <c r="OGH14" s="131"/>
      <c r="OGI14" s="131"/>
      <c r="OGJ14" s="131"/>
      <c r="OGK14" s="131"/>
      <c r="OGL14" s="131"/>
      <c r="OGM14" s="131"/>
      <c r="OGN14" s="131"/>
      <c r="OGO14" s="131"/>
      <c r="OGP14" s="131"/>
      <c r="OGQ14" s="131"/>
      <c r="OGR14" s="131"/>
      <c r="OGS14" s="131"/>
      <c r="OGT14" s="131"/>
      <c r="OGU14" s="131"/>
      <c r="OGV14" s="131"/>
      <c r="OGW14" s="131"/>
      <c r="OGX14" s="131"/>
      <c r="OGY14" s="131"/>
      <c r="OGZ14" s="131"/>
      <c r="OHA14" s="131"/>
      <c r="OHB14" s="131"/>
      <c r="OHC14" s="131"/>
      <c r="OHD14" s="131"/>
      <c r="OHE14" s="131"/>
      <c r="OHF14" s="131"/>
      <c r="OHG14" s="131"/>
      <c r="OHH14" s="131"/>
      <c r="OHI14" s="131"/>
      <c r="OHJ14" s="131"/>
      <c r="OHK14" s="131"/>
      <c r="OHL14" s="131"/>
      <c r="OHM14" s="131"/>
      <c r="OHN14" s="131"/>
      <c r="OHO14" s="131"/>
      <c r="OHP14" s="131"/>
      <c r="OHQ14" s="131"/>
      <c r="OHR14" s="131"/>
      <c r="OHS14" s="131"/>
      <c r="OHT14" s="131"/>
      <c r="OHU14" s="131"/>
      <c r="OHV14" s="131"/>
      <c r="OHW14" s="131"/>
      <c r="OHX14" s="131"/>
      <c r="OHY14" s="131"/>
      <c r="OHZ14" s="131"/>
      <c r="OIA14" s="131"/>
      <c r="OIB14" s="131"/>
      <c r="OIC14" s="131"/>
      <c r="OID14" s="131"/>
      <c r="OIE14" s="131"/>
      <c r="OIF14" s="131"/>
      <c r="OIG14" s="131"/>
      <c r="OIH14" s="131"/>
      <c r="OII14" s="131"/>
      <c r="OIJ14" s="131"/>
      <c r="OIK14" s="131"/>
      <c r="OIL14" s="131"/>
      <c r="OIM14" s="131"/>
      <c r="OIN14" s="131"/>
      <c r="OIO14" s="131"/>
      <c r="OIP14" s="131"/>
      <c r="OIQ14" s="131"/>
      <c r="OIR14" s="131"/>
      <c r="OIS14" s="131"/>
      <c r="OIT14" s="131"/>
      <c r="OIU14" s="131"/>
      <c r="OIV14" s="131"/>
      <c r="OIW14" s="131"/>
      <c r="OIX14" s="131"/>
      <c r="OIY14" s="131"/>
      <c r="OIZ14" s="131"/>
      <c r="OJA14" s="131"/>
      <c r="OJB14" s="131"/>
      <c r="OJC14" s="131"/>
      <c r="OJD14" s="131"/>
      <c r="OJE14" s="131"/>
      <c r="OJF14" s="131"/>
      <c r="OJG14" s="131"/>
      <c r="OJH14" s="131"/>
      <c r="OJI14" s="131"/>
      <c r="OJJ14" s="131"/>
      <c r="OJK14" s="131"/>
      <c r="OJL14" s="131"/>
      <c r="OJM14" s="131"/>
      <c r="OJN14" s="131"/>
      <c r="OJO14" s="131"/>
      <c r="OJP14" s="131"/>
      <c r="OJQ14" s="131"/>
      <c r="OJR14" s="131"/>
      <c r="OJS14" s="131"/>
      <c r="OJT14" s="131"/>
      <c r="OJU14" s="131"/>
      <c r="OJV14" s="131"/>
      <c r="OJW14" s="131"/>
      <c r="OJX14" s="131"/>
      <c r="OJY14" s="131"/>
      <c r="OJZ14" s="131"/>
      <c r="OKA14" s="131"/>
      <c r="OKB14" s="131"/>
      <c r="OKC14" s="131"/>
      <c r="OKD14" s="131"/>
      <c r="OKE14" s="131"/>
      <c r="OKF14" s="131"/>
      <c r="OKG14" s="131"/>
      <c r="OKH14" s="131"/>
      <c r="OKI14" s="131"/>
      <c r="OKJ14" s="131"/>
      <c r="OKK14" s="131"/>
      <c r="OKL14" s="131"/>
      <c r="OKM14" s="131"/>
      <c r="OKN14" s="131"/>
      <c r="OKO14" s="131"/>
      <c r="OKP14" s="131"/>
      <c r="OKQ14" s="131"/>
      <c r="OKR14" s="131"/>
      <c r="OKS14" s="131"/>
      <c r="OKT14" s="131"/>
      <c r="OKU14" s="131"/>
      <c r="OKV14" s="131"/>
      <c r="OKW14" s="131"/>
      <c r="OKX14" s="131"/>
      <c r="OKY14" s="131"/>
      <c r="OKZ14" s="131"/>
      <c r="OLA14" s="131"/>
      <c r="OLB14" s="131"/>
      <c r="OLC14" s="131"/>
      <c r="OLD14" s="131"/>
      <c r="OLE14" s="131"/>
      <c r="OLF14" s="131"/>
      <c r="OLG14" s="131"/>
      <c r="OLH14" s="131"/>
      <c r="OLI14" s="131"/>
      <c r="OLJ14" s="131"/>
      <c r="OLK14" s="131"/>
      <c r="OLL14" s="131"/>
      <c r="OLM14" s="131"/>
      <c r="OLN14" s="131"/>
      <c r="OLO14" s="131"/>
      <c r="OLP14" s="131"/>
      <c r="OLQ14" s="131"/>
      <c r="OLR14" s="131"/>
      <c r="OLS14" s="131"/>
      <c r="OLT14" s="131"/>
      <c r="OLU14" s="131"/>
      <c r="OLV14" s="131"/>
      <c r="OLW14" s="131"/>
      <c r="OLX14" s="131"/>
      <c r="OLY14" s="131"/>
      <c r="OLZ14" s="131"/>
      <c r="OMA14" s="131"/>
      <c r="OMB14" s="131"/>
      <c r="OMC14" s="131"/>
      <c r="OMD14" s="131"/>
      <c r="OME14" s="131"/>
      <c r="OMF14" s="131"/>
      <c r="OMG14" s="131"/>
      <c r="OMH14" s="131"/>
      <c r="OMI14" s="131"/>
      <c r="OMJ14" s="131"/>
      <c r="OMK14" s="131"/>
      <c r="OML14" s="131"/>
      <c r="OMM14" s="131"/>
      <c r="OMN14" s="131"/>
      <c r="OMO14" s="131"/>
      <c r="OMP14" s="131"/>
      <c r="OMQ14" s="131"/>
      <c r="OMR14" s="131"/>
      <c r="OMS14" s="131"/>
      <c r="OMT14" s="131"/>
      <c r="OMU14" s="131"/>
      <c r="OMV14" s="131"/>
      <c r="OMW14" s="131"/>
      <c r="OMX14" s="131"/>
      <c r="OMY14" s="131"/>
      <c r="OMZ14" s="131"/>
      <c r="ONA14" s="131"/>
      <c r="ONB14" s="131"/>
      <c r="ONC14" s="131"/>
      <c r="OND14" s="131"/>
      <c r="ONE14" s="131"/>
      <c r="ONF14" s="131"/>
      <c r="ONG14" s="131"/>
      <c r="ONH14" s="131"/>
      <c r="ONI14" s="131"/>
      <c r="ONJ14" s="131"/>
      <c r="ONK14" s="131"/>
      <c r="ONL14" s="131"/>
      <c r="ONM14" s="131"/>
      <c r="ONN14" s="131"/>
      <c r="ONO14" s="131"/>
      <c r="ONP14" s="131"/>
      <c r="ONQ14" s="131"/>
      <c r="ONR14" s="131"/>
      <c r="ONS14" s="131"/>
      <c r="ONT14" s="131"/>
      <c r="ONU14" s="131"/>
      <c r="ONV14" s="131"/>
      <c r="ONW14" s="131"/>
      <c r="ONX14" s="131"/>
      <c r="ONY14" s="131"/>
      <c r="ONZ14" s="131"/>
      <c r="OOA14" s="131"/>
      <c r="OOB14" s="131"/>
      <c r="OOC14" s="131"/>
      <c r="OOD14" s="131"/>
      <c r="OOE14" s="131"/>
      <c r="OOF14" s="131"/>
      <c r="OOG14" s="131"/>
      <c r="OOH14" s="131"/>
      <c r="OOI14" s="131"/>
      <c r="OOJ14" s="131"/>
      <c r="OOK14" s="131"/>
      <c r="OOL14" s="131"/>
      <c r="OOM14" s="131"/>
      <c r="OON14" s="131"/>
      <c r="OOO14" s="131"/>
      <c r="OOP14" s="131"/>
      <c r="OOQ14" s="131"/>
      <c r="OOR14" s="131"/>
      <c r="OOS14" s="131"/>
      <c r="OOT14" s="131"/>
      <c r="OOU14" s="131"/>
      <c r="OOV14" s="131"/>
      <c r="OOW14" s="131"/>
      <c r="OOX14" s="131"/>
      <c r="OOY14" s="131"/>
      <c r="OOZ14" s="131"/>
      <c r="OPA14" s="131"/>
      <c r="OPB14" s="131"/>
      <c r="OPC14" s="131"/>
      <c r="OPD14" s="131"/>
      <c r="OPE14" s="131"/>
      <c r="OPF14" s="131"/>
      <c r="OPG14" s="131"/>
      <c r="OPH14" s="131"/>
      <c r="OPI14" s="131"/>
      <c r="OPJ14" s="131"/>
      <c r="OPK14" s="131"/>
      <c r="OPL14" s="131"/>
      <c r="OPM14" s="131"/>
      <c r="OPN14" s="131"/>
      <c r="OPO14" s="131"/>
      <c r="OPP14" s="131"/>
      <c r="OPQ14" s="131"/>
      <c r="OPR14" s="131"/>
      <c r="OPS14" s="131"/>
      <c r="OPT14" s="131"/>
      <c r="OPU14" s="131"/>
      <c r="OPV14" s="131"/>
      <c r="OPW14" s="131"/>
      <c r="OPX14" s="131"/>
      <c r="OPY14" s="131"/>
      <c r="OPZ14" s="131"/>
      <c r="OQA14" s="131"/>
      <c r="OQB14" s="131"/>
      <c r="OQC14" s="131"/>
      <c r="OQD14" s="131"/>
      <c r="OQE14" s="131"/>
      <c r="OQF14" s="131"/>
      <c r="OQG14" s="131"/>
      <c r="OQH14" s="131"/>
      <c r="OQI14" s="131"/>
      <c r="OQJ14" s="131"/>
      <c r="OQK14" s="131"/>
      <c r="OQL14" s="131"/>
      <c r="OQM14" s="131"/>
      <c r="OQN14" s="131"/>
      <c r="OQO14" s="131"/>
      <c r="OQP14" s="131"/>
      <c r="OQQ14" s="131"/>
      <c r="OQR14" s="131"/>
      <c r="OQS14" s="131"/>
      <c r="OQT14" s="131"/>
      <c r="OQU14" s="131"/>
      <c r="OQV14" s="131"/>
      <c r="OQW14" s="131"/>
      <c r="OQX14" s="131"/>
      <c r="OQY14" s="131"/>
      <c r="OQZ14" s="131"/>
      <c r="ORA14" s="131"/>
      <c r="ORB14" s="131"/>
      <c r="ORC14" s="131"/>
      <c r="ORD14" s="131"/>
      <c r="ORE14" s="131"/>
      <c r="ORF14" s="131"/>
      <c r="ORG14" s="131"/>
      <c r="ORH14" s="131"/>
      <c r="ORI14" s="131"/>
      <c r="ORJ14" s="131"/>
      <c r="ORK14" s="131"/>
      <c r="ORL14" s="131"/>
      <c r="ORM14" s="131"/>
      <c r="ORN14" s="131"/>
      <c r="ORO14" s="131"/>
      <c r="ORP14" s="131"/>
      <c r="ORQ14" s="131"/>
      <c r="ORR14" s="131"/>
      <c r="ORS14" s="131"/>
      <c r="ORT14" s="131"/>
      <c r="ORU14" s="131"/>
      <c r="ORV14" s="131"/>
      <c r="ORW14" s="131"/>
      <c r="ORX14" s="131"/>
      <c r="ORY14" s="131"/>
      <c r="ORZ14" s="131"/>
      <c r="OSA14" s="131"/>
      <c r="OSB14" s="131"/>
      <c r="OSC14" s="131"/>
      <c r="OSD14" s="131"/>
      <c r="OSE14" s="131"/>
      <c r="OSF14" s="131"/>
      <c r="OSG14" s="131"/>
      <c r="OSH14" s="131"/>
      <c r="OSI14" s="131"/>
      <c r="OSJ14" s="131"/>
      <c r="OSK14" s="131"/>
      <c r="OSL14" s="131"/>
      <c r="OSM14" s="131"/>
      <c r="OSN14" s="131"/>
      <c r="OSO14" s="131"/>
      <c r="OSP14" s="131"/>
      <c r="OSQ14" s="131"/>
      <c r="OSR14" s="131"/>
      <c r="OSS14" s="131"/>
      <c r="OST14" s="131"/>
      <c r="OSU14" s="131"/>
      <c r="OSV14" s="131"/>
      <c r="OSW14" s="131"/>
      <c r="OSX14" s="131"/>
      <c r="OSY14" s="131"/>
      <c r="OSZ14" s="131"/>
      <c r="OTA14" s="131"/>
      <c r="OTB14" s="131"/>
      <c r="OTC14" s="131"/>
      <c r="OTD14" s="131"/>
      <c r="OTE14" s="131"/>
      <c r="OTF14" s="131"/>
      <c r="OTG14" s="131"/>
      <c r="OTH14" s="131"/>
      <c r="OTI14" s="131"/>
      <c r="OTJ14" s="131"/>
      <c r="OTK14" s="131"/>
      <c r="OTL14" s="131"/>
      <c r="OTM14" s="131"/>
      <c r="OTN14" s="131"/>
      <c r="OTO14" s="131"/>
      <c r="OTP14" s="131"/>
      <c r="OTQ14" s="131"/>
      <c r="OTR14" s="131"/>
      <c r="OTS14" s="131"/>
      <c r="OTT14" s="131"/>
      <c r="OTU14" s="131"/>
      <c r="OTV14" s="131"/>
      <c r="OTW14" s="131"/>
      <c r="OTX14" s="131"/>
      <c r="OTY14" s="131"/>
      <c r="OTZ14" s="131"/>
      <c r="OUA14" s="131"/>
      <c r="OUB14" s="131"/>
      <c r="OUC14" s="131"/>
      <c r="OUD14" s="131"/>
      <c r="OUE14" s="131"/>
      <c r="OUF14" s="131"/>
      <c r="OUG14" s="131"/>
      <c r="OUH14" s="131"/>
      <c r="OUI14" s="131"/>
      <c r="OUJ14" s="131"/>
      <c r="OUK14" s="131"/>
      <c r="OUL14" s="131"/>
      <c r="OUM14" s="131"/>
      <c r="OUN14" s="131"/>
      <c r="OUO14" s="131"/>
      <c r="OUP14" s="131"/>
      <c r="OUQ14" s="131"/>
      <c r="OUR14" s="131"/>
      <c r="OUS14" s="131"/>
      <c r="OUT14" s="131"/>
      <c r="OUU14" s="131"/>
      <c r="OUV14" s="131"/>
      <c r="OUW14" s="131"/>
      <c r="OUX14" s="131"/>
      <c r="OUY14" s="131"/>
      <c r="OUZ14" s="131"/>
      <c r="OVA14" s="131"/>
      <c r="OVB14" s="131"/>
      <c r="OVC14" s="131"/>
      <c r="OVD14" s="131"/>
      <c r="OVE14" s="131"/>
      <c r="OVF14" s="131"/>
      <c r="OVG14" s="131"/>
      <c r="OVH14" s="131"/>
      <c r="OVI14" s="131"/>
      <c r="OVJ14" s="131"/>
      <c r="OVK14" s="131"/>
      <c r="OVL14" s="131"/>
      <c r="OVM14" s="131"/>
      <c r="OVN14" s="131"/>
      <c r="OVO14" s="131"/>
      <c r="OVP14" s="131"/>
      <c r="OVQ14" s="131"/>
      <c r="OVR14" s="131"/>
      <c r="OVS14" s="131"/>
      <c r="OVT14" s="131"/>
      <c r="OVU14" s="131"/>
      <c r="OVV14" s="131"/>
      <c r="OVW14" s="131"/>
      <c r="OVX14" s="131"/>
      <c r="OVY14" s="131"/>
      <c r="OVZ14" s="131"/>
      <c r="OWA14" s="131"/>
      <c r="OWB14" s="131"/>
      <c r="OWC14" s="131"/>
      <c r="OWD14" s="131"/>
      <c r="OWE14" s="131"/>
      <c r="OWF14" s="131"/>
      <c r="OWG14" s="131"/>
      <c r="OWH14" s="131"/>
      <c r="OWI14" s="131"/>
      <c r="OWJ14" s="131"/>
      <c r="OWK14" s="131"/>
      <c r="OWL14" s="131"/>
      <c r="OWM14" s="131"/>
      <c r="OWN14" s="131"/>
      <c r="OWO14" s="131"/>
      <c r="OWP14" s="131"/>
      <c r="OWQ14" s="131"/>
      <c r="OWR14" s="131"/>
      <c r="OWS14" s="131"/>
      <c r="OWT14" s="131"/>
      <c r="OWU14" s="131"/>
      <c r="OWV14" s="131"/>
      <c r="OWW14" s="131"/>
      <c r="OWX14" s="131"/>
      <c r="OWY14" s="131"/>
      <c r="OWZ14" s="131"/>
      <c r="OXA14" s="131"/>
      <c r="OXB14" s="131"/>
      <c r="OXC14" s="131"/>
      <c r="OXD14" s="131"/>
      <c r="OXE14" s="131"/>
      <c r="OXF14" s="131"/>
      <c r="OXG14" s="131"/>
      <c r="OXH14" s="131"/>
      <c r="OXI14" s="131"/>
      <c r="OXJ14" s="131"/>
      <c r="OXK14" s="131"/>
      <c r="OXL14" s="131"/>
      <c r="OXM14" s="131"/>
      <c r="OXN14" s="131"/>
      <c r="OXO14" s="131"/>
      <c r="OXP14" s="131"/>
      <c r="OXQ14" s="131"/>
      <c r="OXR14" s="131"/>
      <c r="OXS14" s="131"/>
      <c r="OXT14" s="131"/>
      <c r="OXU14" s="131"/>
      <c r="OXV14" s="131"/>
      <c r="OXW14" s="131"/>
      <c r="OXX14" s="131"/>
      <c r="OXY14" s="131"/>
      <c r="OXZ14" s="131"/>
      <c r="OYA14" s="131"/>
      <c r="OYB14" s="131"/>
      <c r="OYC14" s="131"/>
      <c r="OYD14" s="131"/>
      <c r="OYE14" s="131"/>
      <c r="OYF14" s="131"/>
      <c r="OYG14" s="131"/>
      <c r="OYH14" s="131"/>
      <c r="OYI14" s="131"/>
      <c r="OYJ14" s="131"/>
      <c r="OYK14" s="131"/>
      <c r="OYL14" s="131"/>
      <c r="OYM14" s="131"/>
      <c r="OYN14" s="131"/>
      <c r="OYO14" s="131"/>
      <c r="OYP14" s="131"/>
      <c r="OYQ14" s="131"/>
      <c r="OYR14" s="131"/>
      <c r="OYS14" s="131"/>
      <c r="OYT14" s="131"/>
      <c r="OYU14" s="131"/>
      <c r="OYV14" s="131"/>
      <c r="OYW14" s="131"/>
      <c r="OYX14" s="131"/>
      <c r="OYY14" s="131"/>
      <c r="OYZ14" s="131"/>
      <c r="OZA14" s="131"/>
      <c r="OZB14" s="131"/>
      <c r="OZC14" s="131"/>
      <c r="OZD14" s="131"/>
      <c r="OZE14" s="131"/>
      <c r="OZF14" s="131"/>
      <c r="OZG14" s="131"/>
      <c r="OZH14" s="131"/>
      <c r="OZI14" s="131"/>
      <c r="OZJ14" s="131"/>
      <c r="OZK14" s="131"/>
      <c r="OZL14" s="131"/>
      <c r="OZM14" s="131"/>
      <c r="OZN14" s="131"/>
      <c r="OZO14" s="131"/>
      <c r="OZP14" s="131"/>
      <c r="OZQ14" s="131"/>
      <c r="OZR14" s="131"/>
      <c r="OZS14" s="131"/>
      <c r="OZT14" s="131"/>
      <c r="OZU14" s="131"/>
      <c r="OZV14" s="131"/>
      <c r="OZW14" s="131"/>
      <c r="OZX14" s="131"/>
      <c r="OZY14" s="131"/>
      <c r="OZZ14" s="131"/>
      <c r="PAA14" s="131"/>
      <c r="PAB14" s="131"/>
      <c r="PAC14" s="131"/>
      <c r="PAD14" s="131"/>
      <c r="PAE14" s="131"/>
      <c r="PAF14" s="131"/>
      <c r="PAG14" s="131"/>
      <c r="PAH14" s="131"/>
      <c r="PAI14" s="131"/>
      <c r="PAJ14" s="131"/>
      <c r="PAK14" s="131"/>
      <c r="PAL14" s="131"/>
      <c r="PAM14" s="131"/>
      <c r="PAN14" s="131"/>
      <c r="PAO14" s="131"/>
      <c r="PAP14" s="131"/>
      <c r="PAQ14" s="131"/>
      <c r="PAR14" s="131"/>
      <c r="PAS14" s="131"/>
      <c r="PAT14" s="131"/>
      <c r="PAU14" s="131"/>
      <c r="PAV14" s="131"/>
      <c r="PAW14" s="131"/>
      <c r="PAX14" s="131"/>
      <c r="PAY14" s="131"/>
      <c r="PAZ14" s="131"/>
      <c r="PBA14" s="131"/>
      <c r="PBB14" s="131"/>
      <c r="PBC14" s="131"/>
      <c r="PBD14" s="131"/>
      <c r="PBE14" s="131"/>
      <c r="PBF14" s="131"/>
      <c r="PBG14" s="131"/>
      <c r="PBH14" s="131"/>
      <c r="PBI14" s="131"/>
      <c r="PBJ14" s="131"/>
      <c r="PBK14" s="131"/>
      <c r="PBL14" s="131"/>
      <c r="PBM14" s="131"/>
      <c r="PBN14" s="131"/>
      <c r="PBO14" s="131"/>
      <c r="PBP14" s="131"/>
      <c r="PBQ14" s="131"/>
      <c r="PBR14" s="131"/>
      <c r="PBS14" s="131"/>
      <c r="PBT14" s="131"/>
      <c r="PBU14" s="131"/>
      <c r="PBV14" s="131"/>
      <c r="PBW14" s="131"/>
      <c r="PBX14" s="131"/>
      <c r="PBY14" s="131"/>
      <c r="PBZ14" s="131"/>
      <c r="PCA14" s="131"/>
      <c r="PCB14" s="131"/>
      <c r="PCC14" s="131"/>
      <c r="PCD14" s="131"/>
      <c r="PCE14" s="131"/>
      <c r="PCF14" s="131"/>
      <c r="PCG14" s="131"/>
      <c r="PCH14" s="131"/>
      <c r="PCI14" s="131"/>
      <c r="PCJ14" s="131"/>
      <c r="PCK14" s="131"/>
      <c r="PCL14" s="131"/>
      <c r="PCM14" s="131"/>
      <c r="PCN14" s="131"/>
      <c r="PCO14" s="131"/>
      <c r="PCP14" s="131"/>
      <c r="PCQ14" s="131"/>
      <c r="PCR14" s="131"/>
      <c r="PCS14" s="131"/>
      <c r="PCT14" s="131"/>
      <c r="PCU14" s="131"/>
      <c r="PCV14" s="131"/>
      <c r="PCW14" s="131"/>
      <c r="PCX14" s="131"/>
      <c r="PCY14" s="131"/>
      <c r="PCZ14" s="131"/>
      <c r="PDA14" s="131"/>
      <c r="PDB14" s="131"/>
      <c r="PDC14" s="131"/>
      <c r="PDD14" s="131"/>
      <c r="PDE14" s="131"/>
      <c r="PDF14" s="131"/>
      <c r="PDG14" s="131"/>
      <c r="PDH14" s="131"/>
      <c r="PDI14" s="131"/>
      <c r="PDJ14" s="131"/>
      <c r="PDK14" s="131"/>
      <c r="PDL14" s="131"/>
      <c r="PDM14" s="131"/>
      <c r="PDN14" s="131"/>
      <c r="PDO14" s="131"/>
      <c r="PDP14" s="131"/>
      <c r="PDQ14" s="131"/>
      <c r="PDR14" s="131"/>
      <c r="PDS14" s="131"/>
      <c r="PDT14" s="131"/>
      <c r="PDU14" s="131"/>
      <c r="PDV14" s="131"/>
      <c r="PDW14" s="131"/>
      <c r="PDX14" s="131"/>
      <c r="PDY14" s="131"/>
      <c r="PDZ14" s="131"/>
      <c r="PEA14" s="131"/>
      <c r="PEB14" s="131"/>
      <c r="PEC14" s="131"/>
      <c r="PED14" s="131"/>
      <c r="PEE14" s="131"/>
      <c r="PEF14" s="131"/>
      <c r="PEG14" s="131"/>
      <c r="PEH14" s="131"/>
      <c r="PEI14" s="131"/>
      <c r="PEJ14" s="131"/>
      <c r="PEK14" s="131"/>
      <c r="PEL14" s="131"/>
      <c r="PEM14" s="131"/>
      <c r="PEN14" s="131"/>
      <c r="PEO14" s="131"/>
      <c r="PEP14" s="131"/>
      <c r="PEQ14" s="131"/>
      <c r="PER14" s="131"/>
      <c r="PES14" s="131"/>
      <c r="PET14" s="131"/>
      <c r="PEU14" s="131"/>
      <c r="PEV14" s="131"/>
      <c r="PEW14" s="131"/>
      <c r="PEX14" s="131"/>
      <c r="PEY14" s="131"/>
      <c r="PEZ14" s="131"/>
      <c r="PFA14" s="131"/>
      <c r="PFB14" s="131"/>
      <c r="PFC14" s="131"/>
      <c r="PFD14" s="131"/>
      <c r="PFE14" s="131"/>
      <c r="PFF14" s="131"/>
      <c r="PFG14" s="131"/>
      <c r="PFH14" s="131"/>
      <c r="PFI14" s="131"/>
      <c r="PFJ14" s="131"/>
      <c r="PFK14" s="131"/>
      <c r="PFL14" s="131"/>
      <c r="PFM14" s="131"/>
      <c r="PFN14" s="131"/>
      <c r="PFO14" s="131"/>
      <c r="PFP14" s="131"/>
      <c r="PFQ14" s="131"/>
      <c r="PFR14" s="131"/>
      <c r="PFS14" s="131"/>
      <c r="PFT14" s="131"/>
      <c r="PFU14" s="131"/>
      <c r="PFV14" s="131"/>
      <c r="PFW14" s="131"/>
      <c r="PFX14" s="131"/>
      <c r="PFY14" s="131"/>
      <c r="PFZ14" s="131"/>
      <c r="PGA14" s="131"/>
      <c r="PGB14" s="131"/>
      <c r="PGC14" s="131"/>
      <c r="PGD14" s="131"/>
      <c r="PGE14" s="131"/>
      <c r="PGF14" s="131"/>
      <c r="PGG14" s="131"/>
      <c r="PGH14" s="131"/>
      <c r="PGI14" s="131"/>
      <c r="PGJ14" s="131"/>
      <c r="PGK14" s="131"/>
      <c r="PGL14" s="131"/>
      <c r="PGM14" s="131"/>
      <c r="PGN14" s="131"/>
      <c r="PGO14" s="131"/>
      <c r="PGP14" s="131"/>
      <c r="PGQ14" s="131"/>
      <c r="PGR14" s="131"/>
      <c r="PGS14" s="131"/>
      <c r="PGT14" s="131"/>
      <c r="PGU14" s="131"/>
      <c r="PGV14" s="131"/>
      <c r="PGW14" s="131"/>
      <c r="PGX14" s="131"/>
      <c r="PGY14" s="131"/>
      <c r="PGZ14" s="131"/>
      <c r="PHA14" s="131"/>
      <c r="PHB14" s="131"/>
      <c r="PHC14" s="131"/>
      <c r="PHD14" s="131"/>
      <c r="PHE14" s="131"/>
      <c r="PHF14" s="131"/>
      <c r="PHG14" s="131"/>
      <c r="PHH14" s="131"/>
      <c r="PHI14" s="131"/>
      <c r="PHJ14" s="131"/>
      <c r="PHK14" s="131"/>
      <c r="PHL14" s="131"/>
      <c r="PHM14" s="131"/>
      <c r="PHN14" s="131"/>
      <c r="PHO14" s="131"/>
      <c r="PHP14" s="131"/>
      <c r="PHQ14" s="131"/>
      <c r="PHR14" s="131"/>
      <c r="PHS14" s="131"/>
      <c r="PHT14" s="131"/>
      <c r="PHU14" s="131"/>
      <c r="PHV14" s="131"/>
      <c r="PHW14" s="131"/>
      <c r="PHX14" s="131"/>
      <c r="PHY14" s="131"/>
      <c r="PHZ14" s="131"/>
      <c r="PIA14" s="131"/>
      <c r="PIB14" s="131"/>
      <c r="PIC14" s="131"/>
      <c r="PID14" s="131"/>
      <c r="PIE14" s="131"/>
      <c r="PIF14" s="131"/>
      <c r="PIG14" s="131"/>
      <c r="PIH14" s="131"/>
      <c r="PII14" s="131"/>
      <c r="PIJ14" s="131"/>
      <c r="PIK14" s="131"/>
      <c r="PIL14" s="131"/>
      <c r="PIM14" s="131"/>
      <c r="PIN14" s="131"/>
      <c r="PIO14" s="131"/>
      <c r="PIP14" s="131"/>
      <c r="PIQ14" s="131"/>
      <c r="PIR14" s="131"/>
      <c r="PIS14" s="131"/>
      <c r="PIT14" s="131"/>
      <c r="PIU14" s="131"/>
      <c r="PIV14" s="131"/>
      <c r="PIW14" s="131"/>
      <c r="PIX14" s="131"/>
      <c r="PIY14" s="131"/>
      <c r="PIZ14" s="131"/>
      <c r="PJA14" s="131"/>
      <c r="PJB14" s="131"/>
      <c r="PJC14" s="131"/>
      <c r="PJD14" s="131"/>
      <c r="PJE14" s="131"/>
      <c r="PJF14" s="131"/>
      <c r="PJG14" s="131"/>
      <c r="PJH14" s="131"/>
      <c r="PJI14" s="131"/>
      <c r="PJJ14" s="131"/>
      <c r="PJK14" s="131"/>
      <c r="PJL14" s="131"/>
      <c r="PJM14" s="131"/>
      <c r="PJN14" s="131"/>
      <c r="PJO14" s="131"/>
      <c r="PJP14" s="131"/>
      <c r="PJQ14" s="131"/>
      <c r="PJR14" s="131"/>
      <c r="PJS14" s="131"/>
      <c r="PJT14" s="131"/>
      <c r="PJU14" s="131"/>
      <c r="PJV14" s="131"/>
      <c r="PJW14" s="131"/>
      <c r="PJX14" s="131"/>
      <c r="PJY14" s="131"/>
      <c r="PJZ14" s="131"/>
      <c r="PKA14" s="131"/>
      <c r="PKB14" s="131"/>
      <c r="PKC14" s="131"/>
      <c r="PKD14" s="131"/>
      <c r="PKE14" s="131"/>
      <c r="PKF14" s="131"/>
      <c r="PKG14" s="131"/>
      <c r="PKH14" s="131"/>
      <c r="PKI14" s="131"/>
      <c r="PKJ14" s="131"/>
      <c r="PKK14" s="131"/>
      <c r="PKL14" s="131"/>
      <c r="PKM14" s="131"/>
      <c r="PKN14" s="131"/>
      <c r="PKO14" s="131"/>
      <c r="PKP14" s="131"/>
      <c r="PKQ14" s="131"/>
      <c r="PKR14" s="131"/>
      <c r="PKS14" s="131"/>
      <c r="PKT14" s="131"/>
      <c r="PKU14" s="131"/>
      <c r="PKV14" s="131"/>
      <c r="PKW14" s="131"/>
      <c r="PKX14" s="131"/>
      <c r="PKY14" s="131"/>
      <c r="PKZ14" s="131"/>
      <c r="PLA14" s="131"/>
      <c r="PLB14" s="131"/>
      <c r="PLC14" s="131"/>
      <c r="PLD14" s="131"/>
      <c r="PLE14" s="131"/>
      <c r="PLF14" s="131"/>
      <c r="PLG14" s="131"/>
      <c r="PLH14" s="131"/>
      <c r="PLI14" s="131"/>
      <c r="PLJ14" s="131"/>
      <c r="PLK14" s="131"/>
      <c r="PLL14" s="131"/>
      <c r="PLM14" s="131"/>
      <c r="PLN14" s="131"/>
      <c r="PLO14" s="131"/>
      <c r="PLP14" s="131"/>
      <c r="PLQ14" s="131"/>
      <c r="PLR14" s="131"/>
      <c r="PLS14" s="131"/>
      <c r="PLT14" s="131"/>
      <c r="PLU14" s="131"/>
      <c r="PLV14" s="131"/>
      <c r="PLW14" s="131"/>
      <c r="PLX14" s="131"/>
      <c r="PLY14" s="131"/>
      <c r="PLZ14" s="131"/>
      <c r="PMA14" s="131"/>
      <c r="PMB14" s="131"/>
      <c r="PMC14" s="131"/>
      <c r="PMD14" s="131"/>
      <c r="PME14" s="131"/>
      <c r="PMF14" s="131"/>
      <c r="PMG14" s="131"/>
      <c r="PMH14" s="131"/>
      <c r="PMI14" s="131"/>
      <c r="PMJ14" s="131"/>
      <c r="PMK14" s="131"/>
      <c r="PML14" s="131"/>
      <c r="PMM14" s="131"/>
      <c r="PMN14" s="131"/>
      <c r="PMO14" s="131"/>
      <c r="PMP14" s="131"/>
      <c r="PMQ14" s="131"/>
      <c r="PMR14" s="131"/>
      <c r="PMS14" s="131"/>
      <c r="PMT14" s="131"/>
      <c r="PMU14" s="131"/>
      <c r="PMV14" s="131"/>
      <c r="PMW14" s="131"/>
      <c r="PMX14" s="131"/>
      <c r="PMY14" s="131"/>
      <c r="PMZ14" s="131"/>
      <c r="PNA14" s="131"/>
      <c r="PNB14" s="131"/>
      <c r="PNC14" s="131"/>
      <c r="PND14" s="131"/>
      <c r="PNE14" s="131"/>
      <c r="PNF14" s="131"/>
      <c r="PNG14" s="131"/>
      <c r="PNH14" s="131"/>
      <c r="PNI14" s="131"/>
      <c r="PNJ14" s="131"/>
      <c r="PNK14" s="131"/>
      <c r="PNL14" s="131"/>
      <c r="PNM14" s="131"/>
      <c r="PNN14" s="131"/>
      <c r="PNO14" s="131"/>
      <c r="PNP14" s="131"/>
      <c r="PNQ14" s="131"/>
      <c r="PNR14" s="131"/>
      <c r="PNS14" s="131"/>
      <c r="PNT14" s="131"/>
      <c r="PNU14" s="131"/>
      <c r="PNV14" s="131"/>
      <c r="PNW14" s="131"/>
      <c r="PNX14" s="131"/>
      <c r="PNY14" s="131"/>
      <c r="PNZ14" s="131"/>
      <c r="POA14" s="131"/>
      <c r="POB14" s="131"/>
      <c r="POC14" s="131"/>
      <c r="POD14" s="131"/>
      <c r="POE14" s="131"/>
      <c r="POF14" s="131"/>
      <c r="POG14" s="131"/>
      <c r="POH14" s="131"/>
      <c r="POI14" s="131"/>
      <c r="POJ14" s="131"/>
      <c r="POK14" s="131"/>
      <c r="POL14" s="131"/>
      <c r="POM14" s="131"/>
      <c r="PON14" s="131"/>
      <c r="POO14" s="131"/>
      <c r="POP14" s="131"/>
      <c r="POQ14" s="131"/>
      <c r="POR14" s="131"/>
      <c r="POS14" s="131"/>
      <c r="POT14" s="131"/>
      <c r="POU14" s="131"/>
      <c r="POV14" s="131"/>
      <c r="POW14" s="131"/>
      <c r="POX14" s="131"/>
      <c r="POY14" s="131"/>
      <c r="POZ14" s="131"/>
      <c r="PPA14" s="131"/>
      <c r="PPB14" s="131"/>
      <c r="PPC14" s="131"/>
      <c r="PPD14" s="131"/>
      <c r="PPE14" s="131"/>
      <c r="PPF14" s="131"/>
      <c r="PPG14" s="131"/>
      <c r="PPH14" s="131"/>
      <c r="PPI14" s="131"/>
      <c r="PPJ14" s="131"/>
      <c r="PPK14" s="131"/>
      <c r="PPL14" s="131"/>
      <c r="PPM14" s="131"/>
      <c r="PPN14" s="131"/>
      <c r="PPO14" s="131"/>
      <c r="PPP14" s="131"/>
      <c r="PPQ14" s="131"/>
      <c r="PPR14" s="131"/>
      <c r="PPS14" s="131"/>
      <c r="PPT14" s="131"/>
      <c r="PPU14" s="131"/>
      <c r="PPV14" s="131"/>
      <c r="PPW14" s="131"/>
      <c r="PPX14" s="131"/>
      <c r="PPY14" s="131"/>
      <c r="PPZ14" s="131"/>
      <c r="PQA14" s="131"/>
      <c r="PQB14" s="131"/>
      <c r="PQC14" s="131"/>
      <c r="PQD14" s="131"/>
      <c r="PQE14" s="131"/>
      <c r="PQF14" s="131"/>
      <c r="PQG14" s="131"/>
      <c r="PQH14" s="131"/>
      <c r="PQI14" s="131"/>
      <c r="PQJ14" s="131"/>
      <c r="PQK14" s="131"/>
      <c r="PQL14" s="131"/>
      <c r="PQM14" s="131"/>
      <c r="PQN14" s="131"/>
      <c r="PQO14" s="131"/>
      <c r="PQP14" s="131"/>
      <c r="PQQ14" s="131"/>
      <c r="PQR14" s="131"/>
      <c r="PQS14" s="131"/>
      <c r="PQT14" s="131"/>
      <c r="PQU14" s="131"/>
      <c r="PQV14" s="131"/>
      <c r="PQW14" s="131"/>
      <c r="PQX14" s="131"/>
      <c r="PQY14" s="131"/>
      <c r="PQZ14" s="131"/>
      <c r="PRA14" s="131"/>
      <c r="PRB14" s="131"/>
      <c r="PRC14" s="131"/>
      <c r="PRD14" s="131"/>
      <c r="PRE14" s="131"/>
      <c r="PRF14" s="131"/>
      <c r="PRG14" s="131"/>
      <c r="PRH14" s="131"/>
      <c r="PRI14" s="131"/>
      <c r="PRJ14" s="131"/>
      <c r="PRK14" s="131"/>
      <c r="PRL14" s="131"/>
      <c r="PRM14" s="131"/>
      <c r="PRN14" s="131"/>
      <c r="PRO14" s="131"/>
      <c r="PRP14" s="131"/>
      <c r="PRQ14" s="131"/>
      <c r="PRR14" s="131"/>
      <c r="PRS14" s="131"/>
      <c r="PRT14" s="131"/>
      <c r="PRU14" s="131"/>
      <c r="PRV14" s="131"/>
      <c r="PRW14" s="131"/>
      <c r="PRX14" s="131"/>
      <c r="PRY14" s="131"/>
      <c r="PRZ14" s="131"/>
      <c r="PSA14" s="131"/>
      <c r="PSB14" s="131"/>
      <c r="PSC14" s="131"/>
      <c r="PSD14" s="131"/>
      <c r="PSE14" s="131"/>
      <c r="PSF14" s="131"/>
      <c r="PSG14" s="131"/>
      <c r="PSH14" s="131"/>
      <c r="PSI14" s="131"/>
      <c r="PSJ14" s="131"/>
      <c r="PSK14" s="131"/>
      <c r="PSL14" s="131"/>
      <c r="PSM14" s="131"/>
      <c r="PSN14" s="131"/>
      <c r="PSO14" s="131"/>
      <c r="PSP14" s="131"/>
      <c r="PSQ14" s="131"/>
      <c r="PSR14" s="131"/>
      <c r="PSS14" s="131"/>
      <c r="PST14" s="131"/>
      <c r="PSU14" s="131"/>
      <c r="PSV14" s="131"/>
      <c r="PSW14" s="131"/>
      <c r="PSX14" s="131"/>
      <c r="PSY14" s="131"/>
      <c r="PSZ14" s="131"/>
      <c r="PTA14" s="131"/>
      <c r="PTB14" s="131"/>
      <c r="PTC14" s="131"/>
      <c r="PTD14" s="131"/>
      <c r="PTE14" s="131"/>
      <c r="PTF14" s="131"/>
      <c r="PTG14" s="131"/>
      <c r="PTH14" s="131"/>
      <c r="PTI14" s="131"/>
      <c r="PTJ14" s="131"/>
      <c r="PTK14" s="131"/>
      <c r="PTL14" s="131"/>
      <c r="PTM14" s="131"/>
      <c r="PTN14" s="131"/>
      <c r="PTO14" s="131"/>
      <c r="PTP14" s="131"/>
      <c r="PTQ14" s="131"/>
      <c r="PTR14" s="131"/>
      <c r="PTS14" s="131"/>
      <c r="PTT14" s="131"/>
      <c r="PTU14" s="131"/>
      <c r="PTV14" s="131"/>
      <c r="PTW14" s="131"/>
      <c r="PTX14" s="131"/>
      <c r="PTY14" s="131"/>
      <c r="PTZ14" s="131"/>
      <c r="PUA14" s="131"/>
      <c r="PUB14" s="131"/>
      <c r="PUC14" s="131"/>
      <c r="PUD14" s="131"/>
      <c r="PUE14" s="131"/>
      <c r="PUF14" s="131"/>
      <c r="PUG14" s="131"/>
      <c r="PUH14" s="131"/>
      <c r="PUI14" s="131"/>
      <c r="PUJ14" s="131"/>
      <c r="PUK14" s="131"/>
      <c r="PUL14" s="131"/>
      <c r="PUM14" s="131"/>
      <c r="PUN14" s="131"/>
      <c r="PUO14" s="131"/>
      <c r="PUP14" s="131"/>
      <c r="PUQ14" s="131"/>
      <c r="PUR14" s="131"/>
      <c r="PUS14" s="131"/>
      <c r="PUT14" s="131"/>
      <c r="PUU14" s="131"/>
      <c r="PUV14" s="131"/>
      <c r="PUW14" s="131"/>
      <c r="PUX14" s="131"/>
      <c r="PUY14" s="131"/>
      <c r="PUZ14" s="131"/>
      <c r="PVA14" s="131"/>
      <c r="PVB14" s="131"/>
      <c r="PVC14" s="131"/>
      <c r="PVD14" s="131"/>
      <c r="PVE14" s="131"/>
      <c r="PVF14" s="131"/>
      <c r="PVG14" s="131"/>
      <c r="PVH14" s="131"/>
      <c r="PVI14" s="131"/>
      <c r="PVJ14" s="131"/>
      <c r="PVK14" s="131"/>
      <c r="PVL14" s="131"/>
      <c r="PVM14" s="131"/>
      <c r="PVN14" s="131"/>
      <c r="PVO14" s="131"/>
      <c r="PVP14" s="131"/>
      <c r="PVQ14" s="131"/>
      <c r="PVR14" s="131"/>
      <c r="PVS14" s="131"/>
      <c r="PVT14" s="131"/>
      <c r="PVU14" s="131"/>
      <c r="PVV14" s="131"/>
      <c r="PVW14" s="131"/>
      <c r="PVX14" s="131"/>
      <c r="PVY14" s="131"/>
      <c r="PVZ14" s="131"/>
      <c r="PWA14" s="131"/>
      <c r="PWB14" s="131"/>
      <c r="PWC14" s="131"/>
      <c r="PWD14" s="131"/>
      <c r="PWE14" s="131"/>
      <c r="PWF14" s="131"/>
      <c r="PWG14" s="131"/>
      <c r="PWH14" s="131"/>
      <c r="PWI14" s="131"/>
      <c r="PWJ14" s="131"/>
      <c r="PWK14" s="131"/>
      <c r="PWL14" s="131"/>
      <c r="PWM14" s="131"/>
      <c r="PWN14" s="131"/>
      <c r="PWO14" s="131"/>
      <c r="PWP14" s="131"/>
      <c r="PWQ14" s="131"/>
      <c r="PWR14" s="131"/>
      <c r="PWS14" s="131"/>
      <c r="PWT14" s="131"/>
      <c r="PWU14" s="131"/>
      <c r="PWV14" s="131"/>
      <c r="PWW14" s="131"/>
      <c r="PWX14" s="131"/>
      <c r="PWY14" s="131"/>
      <c r="PWZ14" s="131"/>
      <c r="PXA14" s="131"/>
      <c r="PXB14" s="131"/>
      <c r="PXC14" s="131"/>
      <c r="PXD14" s="131"/>
      <c r="PXE14" s="131"/>
      <c r="PXF14" s="131"/>
      <c r="PXG14" s="131"/>
      <c r="PXH14" s="131"/>
      <c r="PXI14" s="131"/>
      <c r="PXJ14" s="131"/>
      <c r="PXK14" s="131"/>
      <c r="PXL14" s="131"/>
      <c r="PXM14" s="131"/>
      <c r="PXN14" s="131"/>
      <c r="PXO14" s="131"/>
      <c r="PXP14" s="131"/>
      <c r="PXQ14" s="131"/>
      <c r="PXR14" s="131"/>
      <c r="PXS14" s="131"/>
      <c r="PXT14" s="131"/>
      <c r="PXU14" s="131"/>
      <c r="PXV14" s="131"/>
      <c r="PXW14" s="131"/>
      <c r="PXX14" s="131"/>
      <c r="PXY14" s="131"/>
      <c r="PXZ14" s="131"/>
      <c r="PYA14" s="131"/>
      <c r="PYB14" s="131"/>
      <c r="PYC14" s="131"/>
      <c r="PYD14" s="131"/>
      <c r="PYE14" s="131"/>
      <c r="PYF14" s="131"/>
      <c r="PYG14" s="131"/>
      <c r="PYH14" s="131"/>
      <c r="PYI14" s="131"/>
      <c r="PYJ14" s="131"/>
      <c r="PYK14" s="131"/>
      <c r="PYL14" s="131"/>
      <c r="PYM14" s="131"/>
      <c r="PYN14" s="131"/>
      <c r="PYO14" s="131"/>
      <c r="PYP14" s="131"/>
      <c r="PYQ14" s="131"/>
      <c r="PYR14" s="131"/>
      <c r="PYS14" s="131"/>
      <c r="PYT14" s="131"/>
      <c r="PYU14" s="131"/>
      <c r="PYV14" s="131"/>
      <c r="PYW14" s="131"/>
      <c r="PYX14" s="131"/>
      <c r="PYY14" s="131"/>
      <c r="PYZ14" s="131"/>
      <c r="PZA14" s="131"/>
      <c r="PZB14" s="131"/>
      <c r="PZC14" s="131"/>
      <c r="PZD14" s="131"/>
      <c r="PZE14" s="131"/>
      <c r="PZF14" s="131"/>
      <c r="PZG14" s="131"/>
      <c r="PZH14" s="131"/>
      <c r="PZI14" s="131"/>
      <c r="PZJ14" s="131"/>
      <c r="PZK14" s="131"/>
      <c r="PZL14" s="131"/>
      <c r="PZM14" s="131"/>
      <c r="PZN14" s="131"/>
      <c r="PZO14" s="131"/>
      <c r="PZP14" s="131"/>
      <c r="PZQ14" s="131"/>
      <c r="PZR14" s="131"/>
      <c r="PZS14" s="131"/>
      <c r="PZT14" s="131"/>
      <c r="PZU14" s="131"/>
      <c r="PZV14" s="131"/>
      <c r="PZW14" s="131"/>
      <c r="PZX14" s="131"/>
      <c r="PZY14" s="131"/>
      <c r="PZZ14" s="131"/>
      <c r="QAA14" s="131"/>
      <c r="QAB14" s="131"/>
      <c r="QAC14" s="131"/>
      <c r="QAD14" s="131"/>
      <c r="QAE14" s="131"/>
      <c r="QAF14" s="131"/>
      <c r="QAG14" s="131"/>
      <c r="QAH14" s="131"/>
      <c r="QAI14" s="131"/>
      <c r="QAJ14" s="131"/>
      <c r="QAK14" s="131"/>
      <c r="QAL14" s="131"/>
      <c r="QAM14" s="131"/>
      <c r="QAN14" s="131"/>
      <c r="QAO14" s="131"/>
      <c r="QAP14" s="131"/>
      <c r="QAQ14" s="131"/>
      <c r="QAR14" s="131"/>
      <c r="QAS14" s="131"/>
      <c r="QAT14" s="131"/>
      <c r="QAU14" s="131"/>
      <c r="QAV14" s="131"/>
      <c r="QAW14" s="131"/>
      <c r="QAX14" s="131"/>
      <c r="QAY14" s="131"/>
      <c r="QAZ14" s="131"/>
      <c r="QBA14" s="131"/>
      <c r="QBB14" s="131"/>
      <c r="QBC14" s="131"/>
      <c r="QBD14" s="131"/>
      <c r="QBE14" s="131"/>
      <c r="QBF14" s="131"/>
      <c r="QBG14" s="131"/>
      <c r="QBH14" s="131"/>
      <c r="QBI14" s="131"/>
      <c r="QBJ14" s="131"/>
      <c r="QBK14" s="131"/>
      <c r="QBL14" s="131"/>
      <c r="QBM14" s="131"/>
      <c r="QBN14" s="131"/>
      <c r="QBO14" s="131"/>
      <c r="QBP14" s="131"/>
      <c r="QBQ14" s="131"/>
      <c r="QBR14" s="131"/>
      <c r="QBS14" s="131"/>
      <c r="QBT14" s="131"/>
      <c r="QBU14" s="131"/>
      <c r="QBV14" s="131"/>
      <c r="QBW14" s="131"/>
      <c r="QBX14" s="131"/>
      <c r="QBY14" s="131"/>
      <c r="QBZ14" s="131"/>
      <c r="QCA14" s="131"/>
      <c r="QCB14" s="131"/>
      <c r="QCC14" s="131"/>
      <c r="QCD14" s="131"/>
      <c r="QCE14" s="131"/>
      <c r="QCF14" s="131"/>
      <c r="QCG14" s="131"/>
      <c r="QCH14" s="131"/>
      <c r="QCI14" s="131"/>
      <c r="QCJ14" s="131"/>
      <c r="QCK14" s="131"/>
      <c r="QCL14" s="131"/>
      <c r="QCM14" s="131"/>
      <c r="QCN14" s="131"/>
      <c r="QCO14" s="131"/>
      <c r="QCP14" s="131"/>
      <c r="QCQ14" s="131"/>
      <c r="QCR14" s="131"/>
      <c r="QCS14" s="131"/>
      <c r="QCT14" s="131"/>
      <c r="QCU14" s="131"/>
      <c r="QCV14" s="131"/>
      <c r="QCW14" s="131"/>
      <c r="QCX14" s="131"/>
      <c r="QCY14" s="131"/>
      <c r="QCZ14" s="131"/>
      <c r="QDA14" s="131"/>
      <c r="QDB14" s="131"/>
      <c r="QDC14" s="131"/>
      <c r="QDD14" s="131"/>
      <c r="QDE14" s="131"/>
      <c r="QDF14" s="131"/>
      <c r="QDG14" s="131"/>
      <c r="QDH14" s="131"/>
      <c r="QDI14" s="131"/>
      <c r="QDJ14" s="131"/>
      <c r="QDK14" s="131"/>
      <c r="QDL14" s="131"/>
      <c r="QDM14" s="131"/>
      <c r="QDN14" s="131"/>
      <c r="QDO14" s="131"/>
      <c r="QDP14" s="131"/>
      <c r="QDQ14" s="131"/>
      <c r="QDR14" s="131"/>
      <c r="QDS14" s="131"/>
      <c r="QDT14" s="131"/>
      <c r="QDU14" s="131"/>
      <c r="QDV14" s="131"/>
      <c r="QDW14" s="131"/>
      <c r="QDX14" s="131"/>
      <c r="QDY14" s="131"/>
      <c r="QDZ14" s="131"/>
      <c r="QEA14" s="131"/>
      <c r="QEB14" s="131"/>
      <c r="QEC14" s="131"/>
      <c r="QED14" s="131"/>
      <c r="QEE14" s="131"/>
      <c r="QEF14" s="131"/>
      <c r="QEG14" s="131"/>
      <c r="QEH14" s="131"/>
      <c r="QEI14" s="131"/>
      <c r="QEJ14" s="131"/>
      <c r="QEK14" s="131"/>
      <c r="QEL14" s="131"/>
      <c r="QEM14" s="131"/>
      <c r="QEN14" s="131"/>
      <c r="QEO14" s="131"/>
      <c r="QEP14" s="131"/>
      <c r="QEQ14" s="131"/>
      <c r="QER14" s="131"/>
      <c r="QES14" s="131"/>
      <c r="QET14" s="131"/>
      <c r="QEU14" s="131"/>
      <c r="QEV14" s="131"/>
      <c r="QEW14" s="131"/>
      <c r="QEX14" s="131"/>
      <c r="QEY14" s="131"/>
      <c r="QEZ14" s="131"/>
      <c r="QFA14" s="131"/>
      <c r="QFB14" s="131"/>
      <c r="QFC14" s="131"/>
      <c r="QFD14" s="131"/>
      <c r="QFE14" s="131"/>
      <c r="QFF14" s="131"/>
      <c r="QFG14" s="131"/>
      <c r="QFH14" s="131"/>
      <c r="QFI14" s="131"/>
      <c r="QFJ14" s="131"/>
      <c r="QFK14" s="131"/>
      <c r="QFL14" s="131"/>
      <c r="QFM14" s="131"/>
      <c r="QFN14" s="131"/>
      <c r="QFO14" s="131"/>
      <c r="QFP14" s="131"/>
      <c r="QFQ14" s="131"/>
      <c r="QFR14" s="131"/>
      <c r="QFS14" s="131"/>
      <c r="QFT14" s="131"/>
      <c r="QFU14" s="131"/>
      <c r="QFV14" s="131"/>
      <c r="QFW14" s="131"/>
      <c r="QFX14" s="131"/>
      <c r="QFY14" s="131"/>
      <c r="QFZ14" s="131"/>
      <c r="QGA14" s="131"/>
      <c r="QGB14" s="131"/>
      <c r="QGC14" s="131"/>
      <c r="QGD14" s="131"/>
      <c r="QGE14" s="131"/>
      <c r="QGF14" s="131"/>
      <c r="QGG14" s="131"/>
      <c r="QGH14" s="131"/>
      <c r="QGI14" s="131"/>
      <c r="QGJ14" s="131"/>
      <c r="QGK14" s="131"/>
      <c r="QGL14" s="131"/>
      <c r="QGM14" s="131"/>
      <c r="QGN14" s="131"/>
      <c r="QGO14" s="131"/>
      <c r="QGP14" s="131"/>
      <c r="QGQ14" s="131"/>
      <c r="QGR14" s="131"/>
      <c r="QGS14" s="131"/>
      <c r="QGT14" s="131"/>
      <c r="QGU14" s="131"/>
      <c r="QGV14" s="131"/>
      <c r="QGW14" s="131"/>
      <c r="QGX14" s="131"/>
      <c r="QGY14" s="131"/>
      <c r="QGZ14" s="131"/>
      <c r="QHA14" s="131"/>
      <c r="QHB14" s="131"/>
      <c r="QHC14" s="131"/>
      <c r="QHD14" s="131"/>
      <c r="QHE14" s="131"/>
      <c r="QHF14" s="131"/>
      <c r="QHG14" s="131"/>
      <c r="QHH14" s="131"/>
      <c r="QHI14" s="131"/>
      <c r="QHJ14" s="131"/>
      <c r="QHK14" s="131"/>
      <c r="QHL14" s="131"/>
      <c r="QHM14" s="131"/>
      <c r="QHN14" s="131"/>
      <c r="QHO14" s="131"/>
      <c r="QHP14" s="131"/>
      <c r="QHQ14" s="131"/>
      <c r="QHR14" s="131"/>
      <c r="QHS14" s="131"/>
      <c r="QHT14" s="131"/>
      <c r="QHU14" s="131"/>
      <c r="QHV14" s="131"/>
      <c r="QHW14" s="131"/>
      <c r="QHX14" s="131"/>
      <c r="QHY14" s="131"/>
      <c r="QHZ14" s="131"/>
      <c r="QIA14" s="131"/>
      <c r="QIB14" s="131"/>
      <c r="QIC14" s="131"/>
      <c r="QID14" s="131"/>
      <c r="QIE14" s="131"/>
      <c r="QIF14" s="131"/>
      <c r="QIG14" s="131"/>
      <c r="QIH14" s="131"/>
      <c r="QII14" s="131"/>
      <c r="QIJ14" s="131"/>
      <c r="QIK14" s="131"/>
      <c r="QIL14" s="131"/>
      <c r="QIM14" s="131"/>
      <c r="QIN14" s="131"/>
      <c r="QIO14" s="131"/>
      <c r="QIP14" s="131"/>
      <c r="QIQ14" s="131"/>
      <c r="QIR14" s="131"/>
      <c r="QIS14" s="131"/>
      <c r="QIT14" s="131"/>
      <c r="QIU14" s="131"/>
      <c r="QIV14" s="131"/>
      <c r="QIW14" s="131"/>
      <c r="QIX14" s="131"/>
      <c r="QIY14" s="131"/>
      <c r="QIZ14" s="131"/>
      <c r="QJA14" s="131"/>
      <c r="QJB14" s="131"/>
      <c r="QJC14" s="131"/>
      <c r="QJD14" s="131"/>
      <c r="QJE14" s="131"/>
      <c r="QJF14" s="131"/>
      <c r="QJG14" s="131"/>
      <c r="QJH14" s="131"/>
      <c r="QJI14" s="131"/>
      <c r="QJJ14" s="131"/>
      <c r="QJK14" s="131"/>
      <c r="QJL14" s="131"/>
      <c r="QJM14" s="131"/>
      <c r="QJN14" s="131"/>
      <c r="QJO14" s="131"/>
      <c r="QJP14" s="131"/>
      <c r="QJQ14" s="131"/>
      <c r="QJR14" s="131"/>
      <c r="QJS14" s="131"/>
      <c r="QJT14" s="131"/>
      <c r="QJU14" s="131"/>
      <c r="QJV14" s="131"/>
      <c r="QJW14" s="131"/>
      <c r="QJX14" s="131"/>
      <c r="QJY14" s="131"/>
      <c r="QJZ14" s="131"/>
      <c r="QKA14" s="131"/>
      <c r="QKB14" s="131"/>
      <c r="QKC14" s="131"/>
      <c r="QKD14" s="131"/>
      <c r="QKE14" s="131"/>
      <c r="QKF14" s="131"/>
      <c r="QKG14" s="131"/>
      <c r="QKH14" s="131"/>
      <c r="QKI14" s="131"/>
      <c r="QKJ14" s="131"/>
      <c r="QKK14" s="131"/>
      <c r="QKL14" s="131"/>
      <c r="QKM14" s="131"/>
      <c r="QKN14" s="131"/>
      <c r="QKO14" s="131"/>
      <c r="QKP14" s="131"/>
      <c r="QKQ14" s="131"/>
      <c r="QKR14" s="131"/>
      <c r="QKS14" s="131"/>
      <c r="QKT14" s="131"/>
      <c r="QKU14" s="131"/>
      <c r="QKV14" s="131"/>
      <c r="QKW14" s="131"/>
      <c r="QKX14" s="131"/>
      <c r="QKY14" s="131"/>
      <c r="QKZ14" s="131"/>
      <c r="QLA14" s="131"/>
      <c r="QLB14" s="131"/>
      <c r="QLC14" s="131"/>
      <c r="QLD14" s="131"/>
      <c r="QLE14" s="131"/>
      <c r="QLF14" s="131"/>
      <c r="QLG14" s="131"/>
      <c r="QLH14" s="131"/>
      <c r="QLI14" s="131"/>
      <c r="QLJ14" s="131"/>
      <c r="QLK14" s="131"/>
      <c r="QLL14" s="131"/>
      <c r="QLM14" s="131"/>
      <c r="QLN14" s="131"/>
      <c r="QLO14" s="131"/>
      <c r="QLP14" s="131"/>
      <c r="QLQ14" s="131"/>
      <c r="QLR14" s="131"/>
      <c r="QLS14" s="131"/>
      <c r="QLT14" s="131"/>
      <c r="QLU14" s="131"/>
      <c r="QLV14" s="131"/>
      <c r="QLW14" s="131"/>
      <c r="QLX14" s="131"/>
      <c r="QLY14" s="131"/>
      <c r="QLZ14" s="131"/>
      <c r="QMA14" s="131"/>
      <c r="QMB14" s="131"/>
      <c r="QMC14" s="131"/>
      <c r="QMD14" s="131"/>
      <c r="QME14" s="131"/>
      <c r="QMF14" s="131"/>
      <c r="QMG14" s="131"/>
      <c r="QMH14" s="131"/>
      <c r="QMI14" s="131"/>
      <c r="QMJ14" s="131"/>
      <c r="QMK14" s="131"/>
      <c r="QML14" s="131"/>
      <c r="QMM14" s="131"/>
      <c r="QMN14" s="131"/>
      <c r="QMO14" s="131"/>
      <c r="QMP14" s="131"/>
      <c r="QMQ14" s="131"/>
      <c r="QMR14" s="131"/>
      <c r="QMS14" s="131"/>
      <c r="QMT14" s="131"/>
      <c r="QMU14" s="131"/>
      <c r="QMV14" s="131"/>
      <c r="QMW14" s="131"/>
      <c r="QMX14" s="131"/>
      <c r="QMY14" s="131"/>
      <c r="QMZ14" s="131"/>
      <c r="QNA14" s="131"/>
      <c r="QNB14" s="131"/>
      <c r="QNC14" s="131"/>
      <c r="QND14" s="131"/>
      <c r="QNE14" s="131"/>
      <c r="QNF14" s="131"/>
      <c r="QNG14" s="131"/>
      <c r="QNH14" s="131"/>
      <c r="QNI14" s="131"/>
      <c r="QNJ14" s="131"/>
      <c r="QNK14" s="131"/>
      <c r="QNL14" s="131"/>
      <c r="QNM14" s="131"/>
      <c r="QNN14" s="131"/>
      <c r="QNO14" s="131"/>
      <c r="QNP14" s="131"/>
      <c r="QNQ14" s="131"/>
      <c r="QNR14" s="131"/>
      <c r="QNS14" s="131"/>
      <c r="QNT14" s="131"/>
      <c r="QNU14" s="131"/>
      <c r="QNV14" s="131"/>
      <c r="QNW14" s="131"/>
      <c r="QNX14" s="131"/>
      <c r="QNY14" s="131"/>
      <c r="QNZ14" s="131"/>
      <c r="QOA14" s="131"/>
      <c r="QOB14" s="131"/>
      <c r="QOC14" s="131"/>
      <c r="QOD14" s="131"/>
      <c r="QOE14" s="131"/>
      <c r="QOF14" s="131"/>
      <c r="QOG14" s="131"/>
      <c r="QOH14" s="131"/>
      <c r="QOI14" s="131"/>
      <c r="QOJ14" s="131"/>
      <c r="QOK14" s="131"/>
      <c r="QOL14" s="131"/>
      <c r="QOM14" s="131"/>
      <c r="QON14" s="131"/>
      <c r="QOO14" s="131"/>
      <c r="QOP14" s="131"/>
      <c r="QOQ14" s="131"/>
      <c r="QOR14" s="131"/>
      <c r="QOS14" s="131"/>
      <c r="QOT14" s="131"/>
      <c r="QOU14" s="131"/>
      <c r="QOV14" s="131"/>
      <c r="QOW14" s="131"/>
      <c r="QOX14" s="131"/>
      <c r="QOY14" s="131"/>
      <c r="QOZ14" s="131"/>
      <c r="QPA14" s="131"/>
      <c r="QPB14" s="131"/>
      <c r="QPC14" s="131"/>
      <c r="QPD14" s="131"/>
      <c r="QPE14" s="131"/>
      <c r="QPF14" s="131"/>
      <c r="QPG14" s="131"/>
      <c r="QPH14" s="131"/>
      <c r="QPI14" s="131"/>
      <c r="QPJ14" s="131"/>
      <c r="QPK14" s="131"/>
      <c r="QPL14" s="131"/>
      <c r="QPM14" s="131"/>
      <c r="QPN14" s="131"/>
      <c r="QPO14" s="131"/>
      <c r="QPP14" s="131"/>
      <c r="QPQ14" s="131"/>
      <c r="QPR14" s="131"/>
      <c r="QPS14" s="131"/>
      <c r="QPT14" s="131"/>
      <c r="QPU14" s="131"/>
      <c r="QPV14" s="131"/>
      <c r="QPW14" s="131"/>
      <c r="QPX14" s="131"/>
      <c r="QPY14" s="131"/>
      <c r="QPZ14" s="131"/>
      <c r="QQA14" s="131"/>
      <c r="QQB14" s="131"/>
      <c r="QQC14" s="131"/>
      <c r="QQD14" s="131"/>
      <c r="QQE14" s="131"/>
      <c r="QQF14" s="131"/>
      <c r="QQG14" s="131"/>
      <c r="QQH14" s="131"/>
      <c r="QQI14" s="131"/>
      <c r="QQJ14" s="131"/>
      <c r="QQK14" s="131"/>
      <c r="QQL14" s="131"/>
      <c r="QQM14" s="131"/>
      <c r="QQN14" s="131"/>
      <c r="QQO14" s="131"/>
      <c r="QQP14" s="131"/>
      <c r="QQQ14" s="131"/>
      <c r="QQR14" s="131"/>
      <c r="QQS14" s="131"/>
      <c r="QQT14" s="131"/>
      <c r="QQU14" s="131"/>
      <c r="QQV14" s="131"/>
      <c r="QQW14" s="131"/>
      <c r="QQX14" s="131"/>
      <c r="QQY14" s="131"/>
      <c r="QQZ14" s="131"/>
      <c r="QRA14" s="131"/>
      <c r="QRB14" s="131"/>
      <c r="QRC14" s="131"/>
      <c r="QRD14" s="131"/>
      <c r="QRE14" s="131"/>
      <c r="QRF14" s="131"/>
      <c r="QRG14" s="131"/>
      <c r="QRH14" s="131"/>
      <c r="QRI14" s="131"/>
      <c r="QRJ14" s="131"/>
      <c r="QRK14" s="131"/>
      <c r="QRL14" s="131"/>
      <c r="QRM14" s="131"/>
      <c r="QRN14" s="131"/>
      <c r="QRO14" s="131"/>
      <c r="QRP14" s="131"/>
      <c r="QRQ14" s="131"/>
      <c r="QRR14" s="131"/>
      <c r="QRS14" s="131"/>
      <c r="QRT14" s="131"/>
      <c r="QRU14" s="131"/>
      <c r="QRV14" s="131"/>
      <c r="QRW14" s="131"/>
      <c r="QRX14" s="131"/>
      <c r="QRY14" s="131"/>
      <c r="QRZ14" s="131"/>
      <c r="QSA14" s="131"/>
      <c r="QSB14" s="131"/>
      <c r="QSC14" s="131"/>
      <c r="QSD14" s="131"/>
      <c r="QSE14" s="131"/>
      <c r="QSF14" s="131"/>
      <c r="QSG14" s="131"/>
      <c r="QSH14" s="131"/>
      <c r="QSI14" s="131"/>
      <c r="QSJ14" s="131"/>
      <c r="QSK14" s="131"/>
      <c r="QSL14" s="131"/>
      <c r="QSM14" s="131"/>
      <c r="QSN14" s="131"/>
      <c r="QSO14" s="131"/>
      <c r="QSP14" s="131"/>
      <c r="QSQ14" s="131"/>
      <c r="QSR14" s="131"/>
      <c r="QSS14" s="131"/>
      <c r="QST14" s="131"/>
      <c r="QSU14" s="131"/>
      <c r="QSV14" s="131"/>
      <c r="QSW14" s="131"/>
      <c r="QSX14" s="131"/>
      <c r="QSY14" s="131"/>
      <c r="QSZ14" s="131"/>
      <c r="QTA14" s="131"/>
      <c r="QTB14" s="131"/>
      <c r="QTC14" s="131"/>
      <c r="QTD14" s="131"/>
      <c r="QTE14" s="131"/>
      <c r="QTF14" s="131"/>
      <c r="QTG14" s="131"/>
      <c r="QTH14" s="131"/>
      <c r="QTI14" s="131"/>
      <c r="QTJ14" s="131"/>
      <c r="QTK14" s="131"/>
      <c r="QTL14" s="131"/>
      <c r="QTM14" s="131"/>
      <c r="QTN14" s="131"/>
      <c r="QTO14" s="131"/>
      <c r="QTP14" s="131"/>
      <c r="QTQ14" s="131"/>
      <c r="QTR14" s="131"/>
      <c r="QTS14" s="131"/>
      <c r="QTT14" s="131"/>
      <c r="QTU14" s="131"/>
      <c r="QTV14" s="131"/>
      <c r="QTW14" s="131"/>
      <c r="QTX14" s="131"/>
      <c r="QTY14" s="131"/>
      <c r="QTZ14" s="131"/>
      <c r="QUA14" s="131"/>
      <c r="QUB14" s="131"/>
      <c r="QUC14" s="131"/>
      <c r="QUD14" s="131"/>
      <c r="QUE14" s="131"/>
      <c r="QUF14" s="131"/>
      <c r="QUG14" s="131"/>
      <c r="QUH14" s="131"/>
      <c r="QUI14" s="131"/>
      <c r="QUJ14" s="131"/>
      <c r="QUK14" s="131"/>
      <c r="QUL14" s="131"/>
      <c r="QUM14" s="131"/>
      <c r="QUN14" s="131"/>
      <c r="QUO14" s="131"/>
      <c r="QUP14" s="131"/>
      <c r="QUQ14" s="131"/>
      <c r="QUR14" s="131"/>
      <c r="QUS14" s="131"/>
      <c r="QUT14" s="131"/>
      <c r="QUU14" s="131"/>
      <c r="QUV14" s="131"/>
      <c r="QUW14" s="131"/>
      <c r="QUX14" s="131"/>
      <c r="QUY14" s="131"/>
      <c r="QUZ14" s="131"/>
      <c r="QVA14" s="131"/>
      <c r="QVB14" s="131"/>
      <c r="QVC14" s="131"/>
      <c r="QVD14" s="131"/>
      <c r="QVE14" s="131"/>
      <c r="QVF14" s="131"/>
      <c r="QVG14" s="131"/>
      <c r="QVH14" s="131"/>
      <c r="QVI14" s="131"/>
      <c r="QVJ14" s="131"/>
      <c r="QVK14" s="131"/>
      <c r="QVL14" s="131"/>
      <c r="QVM14" s="131"/>
      <c r="QVN14" s="131"/>
      <c r="QVO14" s="131"/>
      <c r="QVP14" s="131"/>
      <c r="QVQ14" s="131"/>
      <c r="QVR14" s="131"/>
      <c r="QVS14" s="131"/>
      <c r="QVT14" s="131"/>
      <c r="QVU14" s="131"/>
      <c r="QVV14" s="131"/>
      <c r="QVW14" s="131"/>
      <c r="QVX14" s="131"/>
      <c r="QVY14" s="131"/>
      <c r="QVZ14" s="131"/>
      <c r="QWA14" s="131"/>
      <c r="QWB14" s="131"/>
      <c r="QWC14" s="131"/>
      <c r="QWD14" s="131"/>
      <c r="QWE14" s="131"/>
      <c r="QWF14" s="131"/>
      <c r="QWG14" s="131"/>
      <c r="QWH14" s="131"/>
      <c r="QWI14" s="131"/>
      <c r="QWJ14" s="131"/>
      <c r="QWK14" s="131"/>
      <c r="QWL14" s="131"/>
      <c r="QWM14" s="131"/>
      <c r="QWN14" s="131"/>
      <c r="QWO14" s="131"/>
      <c r="QWP14" s="131"/>
      <c r="QWQ14" s="131"/>
      <c r="QWR14" s="131"/>
      <c r="QWS14" s="131"/>
      <c r="QWT14" s="131"/>
      <c r="QWU14" s="131"/>
      <c r="QWV14" s="131"/>
      <c r="QWW14" s="131"/>
      <c r="QWX14" s="131"/>
      <c r="QWY14" s="131"/>
      <c r="QWZ14" s="131"/>
      <c r="QXA14" s="131"/>
      <c r="QXB14" s="131"/>
      <c r="QXC14" s="131"/>
      <c r="QXD14" s="131"/>
      <c r="QXE14" s="131"/>
      <c r="QXF14" s="131"/>
      <c r="QXG14" s="131"/>
      <c r="QXH14" s="131"/>
      <c r="QXI14" s="131"/>
      <c r="QXJ14" s="131"/>
      <c r="QXK14" s="131"/>
      <c r="QXL14" s="131"/>
      <c r="QXM14" s="131"/>
      <c r="QXN14" s="131"/>
      <c r="QXO14" s="131"/>
      <c r="QXP14" s="131"/>
      <c r="QXQ14" s="131"/>
      <c r="QXR14" s="131"/>
      <c r="QXS14" s="131"/>
      <c r="QXT14" s="131"/>
      <c r="QXU14" s="131"/>
      <c r="QXV14" s="131"/>
      <c r="QXW14" s="131"/>
      <c r="QXX14" s="131"/>
      <c r="QXY14" s="131"/>
      <c r="QXZ14" s="131"/>
      <c r="QYA14" s="131"/>
      <c r="QYB14" s="131"/>
      <c r="QYC14" s="131"/>
      <c r="QYD14" s="131"/>
      <c r="QYE14" s="131"/>
      <c r="QYF14" s="131"/>
      <c r="QYG14" s="131"/>
      <c r="QYH14" s="131"/>
      <c r="QYI14" s="131"/>
      <c r="QYJ14" s="131"/>
      <c r="QYK14" s="131"/>
      <c r="QYL14" s="131"/>
      <c r="QYM14" s="131"/>
      <c r="QYN14" s="131"/>
      <c r="QYO14" s="131"/>
      <c r="QYP14" s="131"/>
      <c r="QYQ14" s="131"/>
      <c r="QYR14" s="131"/>
      <c r="QYS14" s="131"/>
      <c r="QYT14" s="131"/>
      <c r="QYU14" s="131"/>
      <c r="QYV14" s="131"/>
      <c r="QYW14" s="131"/>
      <c r="QYX14" s="131"/>
      <c r="QYY14" s="131"/>
      <c r="QYZ14" s="131"/>
      <c r="QZA14" s="131"/>
      <c r="QZB14" s="131"/>
      <c r="QZC14" s="131"/>
      <c r="QZD14" s="131"/>
      <c r="QZE14" s="131"/>
      <c r="QZF14" s="131"/>
      <c r="QZG14" s="131"/>
      <c r="QZH14" s="131"/>
      <c r="QZI14" s="131"/>
      <c r="QZJ14" s="131"/>
      <c r="QZK14" s="131"/>
      <c r="QZL14" s="131"/>
      <c r="QZM14" s="131"/>
      <c r="QZN14" s="131"/>
      <c r="QZO14" s="131"/>
      <c r="QZP14" s="131"/>
      <c r="QZQ14" s="131"/>
      <c r="QZR14" s="131"/>
      <c r="QZS14" s="131"/>
      <c r="QZT14" s="131"/>
      <c r="QZU14" s="131"/>
      <c r="QZV14" s="131"/>
      <c r="QZW14" s="131"/>
      <c r="QZX14" s="131"/>
      <c r="QZY14" s="131"/>
      <c r="QZZ14" s="131"/>
      <c r="RAA14" s="131"/>
      <c r="RAB14" s="131"/>
      <c r="RAC14" s="131"/>
      <c r="RAD14" s="131"/>
      <c r="RAE14" s="131"/>
      <c r="RAF14" s="131"/>
      <c r="RAG14" s="131"/>
      <c r="RAH14" s="131"/>
      <c r="RAI14" s="131"/>
      <c r="RAJ14" s="131"/>
      <c r="RAK14" s="131"/>
      <c r="RAL14" s="131"/>
      <c r="RAM14" s="131"/>
      <c r="RAN14" s="131"/>
      <c r="RAO14" s="131"/>
      <c r="RAP14" s="131"/>
      <c r="RAQ14" s="131"/>
      <c r="RAR14" s="131"/>
      <c r="RAS14" s="131"/>
      <c r="RAT14" s="131"/>
      <c r="RAU14" s="131"/>
      <c r="RAV14" s="131"/>
      <c r="RAW14" s="131"/>
      <c r="RAX14" s="131"/>
      <c r="RAY14" s="131"/>
      <c r="RAZ14" s="131"/>
      <c r="RBA14" s="131"/>
      <c r="RBB14" s="131"/>
      <c r="RBC14" s="131"/>
      <c r="RBD14" s="131"/>
      <c r="RBE14" s="131"/>
      <c r="RBF14" s="131"/>
      <c r="RBG14" s="131"/>
      <c r="RBH14" s="131"/>
      <c r="RBI14" s="131"/>
      <c r="RBJ14" s="131"/>
      <c r="RBK14" s="131"/>
      <c r="RBL14" s="131"/>
      <c r="RBM14" s="131"/>
      <c r="RBN14" s="131"/>
      <c r="RBO14" s="131"/>
      <c r="RBP14" s="131"/>
      <c r="RBQ14" s="131"/>
      <c r="RBR14" s="131"/>
      <c r="RBS14" s="131"/>
      <c r="RBT14" s="131"/>
      <c r="RBU14" s="131"/>
      <c r="RBV14" s="131"/>
      <c r="RBW14" s="131"/>
      <c r="RBX14" s="131"/>
      <c r="RBY14" s="131"/>
      <c r="RBZ14" s="131"/>
      <c r="RCA14" s="131"/>
      <c r="RCB14" s="131"/>
      <c r="RCC14" s="131"/>
      <c r="RCD14" s="131"/>
      <c r="RCE14" s="131"/>
      <c r="RCF14" s="131"/>
      <c r="RCG14" s="131"/>
      <c r="RCH14" s="131"/>
      <c r="RCI14" s="131"/>
      <c r="RCJ14" s="131"/>
      <c r="RCK14" s="131"/>
      <c r="RCL14" s="131"/>
      <c r="RCM14" s="131"/>
      <c r="RCN14" s="131"/>
      <c r="RCO14" s="131"/>
      <c r="RCP14" s="131"/>
      <c r="RCQ14" s="131"/>
      <c r="RCR14" s="131"/>
      <c r="RCS14" s="131"/>
      <c r="RCT14" s="131"/>
      <c r="RCU14" s="131"/>
      <c r="RCV14" s="131"/>
      <c r="RCW14" s="131"/>
      <c r="RCX14" s="131"/>
      <c r="RCY14" s="131"/>
      <c r="RCZ14" s="131"/>
      <c r="RDA14" s="131"/>
      <c r="RDB14" s="131"/>
      <c r="RDC14" s="131"/>
      <c r="RDD14" s="131"/>
      <c r="RDE14" s="131"/>
      <c r="RDF14" s="131"/>
      <c r="RDG14" s="131"/>
      <c r="RDH14" s="131"/>
      <c r="RDI14" s="131"/>
      <c r="RDJ14" s="131"/>
      <c r="RDK14" s="131"/>
      <c r="RDL14" s="131"/>
      <c r="RDM14" s="131"/>
      <c r="RDN14" s="131"/>
      <c r="RDO14" s="131"/>
      <c r="RDP14" s="131"/>
      <c r="RDQ14" s="131"/>
      <c r="RDR14" s="131"/>
      <c r="RDS14" s="131"/>
      <c r="RDT14" s="131"/>
      <c r="RDU14" s="131"/>
      <c r="RDV14" s="131"/>
      <c r="RDW14" s="131"/>
      <c r="RDX14" s="131"/>
      <c r="RDY14" s="131"/>
      <c r="RDZ14" s="131"/>
      <c r="REA14" s="131"/>
      <c r="REB14" s="131"/>
      <c r="REC14" s="131"/>
      <c r="RED14" s="131"/>
      <c r="REE14" s="131"/>
      <c r="REF14" s="131"/>
      <c r="REG14" s="131"/>
      <c r="REH14" s="131"/>
      <c r="REI14" s="131"/>
      <c r="REJ14" s="131"/>
      <c r="REK14" s="131"/>
      <c r="REL14" s="131"/>
      <c r="REM14" s="131"/>
      <c r="REN14" s="131"/>
      <c r="REO14" s="131"/>
      <c r="REP14" s="131"/>
      <c r="REQ14" s="131"/>
      <c r="RER14" s="131"/>
      <c r="RES14" s="131"/>
      <c r="RET14" s="131"/>
      <c r="REU14" s="131"/>
      <c r="REV14" s="131"/>
      <c r="REW14" s="131"/>
      <c r="REX14" s="131"/>
      <c r="REY14" s="131"/>
      <c r="REZ14" s="131"/>
      <c r="RFA14" s="131"/>
      <c r="RFB14" s="131"/>
      <c r="RFC14" s="131"/>
      <c r="RFD14" s="131"/>
      <c r="RFE14" s="131"/>
      <c r="RFF14" s="131"/>
      <c r="RFG14" s="131"/>
      <c r="RFH14" s="131"/>
      <c r="RFI14" s="131"/>
      <c r="RFJ14" s="131"/>
      <c r="RFK14" s="131"/>
      <c r="RFL14" s="131"/>
      <c r="RFM14" s="131"/>
      <c r="RFN14" s="131"/>
      <c r="RFO14" s="131"/>
      <c r="RFP14" s="131"/>
      <c r="RFQ14" s="131"/>
      <c r="RFR14" s="131"/>
      <c r="RFS14" s="131"/>
      <c r="RFT14" s="131"/>
      <c r="RFU14" s="131"/>
      <c r="RFV14" s="131"/>
      <c r="RFW14" s="131"/>
      <c r="RFX14" s="131"/>
      <c r="RFY14" s="131"/>
      <c r="RFZ14" s="131"/>
      <c r="RGA14" s="131"/>
      <c r="RGB14" s="131"/>
      <c r="RGC14" s="131"/>
      <c r="RGD14" s="131"/>
      <c r="RGE14" s="131"/>
      <c r="RGF14" s="131"/>
      <c r="RGG14" s="131"/>
      <c r="RGH14" s="131"/>
      <c r="RGI14" s="131"/>
      <c r="RGJ14" s="131"/>
      <c r="RGK14" s="131"/>
      <c r="RGL14" s="131"/>
      <c r="RGM14" s="131"/>
      <c r="RGN14" s="131"/>
      <c r="RGO14" s="131"/>
      <c r="RGP14" s="131"/>
      <c r="RGQ14" s="131"/>
      <c r="RGR14" s="131"/>
      <c r="RGS14" s="131"/>
      <c r="RGT14" s="131"/>
      <c r="RGU14" s="131"/>
      <c r="RGV14" s="131"/>
      <c r="RGW14" s="131"/>
      <c r="RGX14" s="131"/>
      <c r="RGY14" s="131"/>
      <c r="RGZ14" s="131"/>
      <c r="RHA14" s="131"/>
      <c r="RHB14" s="131"/>
      <c r="RHC14" s="131"/>
      <c r="RHD14" s="131"/>
      <c r="RHE14" s="131"/>
      <c r="RHF14" s="131"/>
      <c r="RHG14" s="131"/>
      <c r="RHH14" s="131"/>
      <c r="RHI14" s="131"/>
      <c r="RHJ14" s="131"/>
      <c r="RHK14" s="131"/>
      <c r="RHL14" s="131"/>
      <c r="RHM14" s="131"/>
      <c r="RHN14" s="131"/>
      <c r="RHO14" s="131"/>
      <c r="RHP14" s="131"/>
      <c r="RHQ14" s="131"/>
      <c r="RHR14" s="131"/>
      <c r="RHS14" s="131"/>
      <c r="RHT14" s="131"/>
      <c r="RHU14" s="131"/>
      <c r="RHV14" s="131"/>
      <c r="RHW14" s="131"/>
      <c r="RHX14" s="131"/>
      <c r="RHY14" s="131"/>
      <c r="RHZ14" s="131"/>
      <c r="RIA14" s="131"/>
      <c r="RIB14" s="131"/>
      <c r="RIC14" s="131"/>
      <c r="RID14" s="131"/>
      <c r="RIE14" s="131"/>
      <c r="RIF14" s="131"/>
      <c r="RIG14" s="131"/>
      <c r="RIH14" s="131"/>
      <c r="RII14" s="131"/>
      <c r="RIJ14" s="131"/>
      <c r="RIK14" s="131"/>
      <c r="RIL14" s="131"/>
      <c r="RIM14" s="131"/>
      <c r="RIN14" s="131"/>
      <c r="RIO14" s="131"/>
      <c r="RIP14" s="131"/>
      <c r="RIQ14" s="131"/>
      <c r="RIR14" s="131"/>
      <c r="RIS14" s="131"/>
      <c r="RIT14" s="131"/>
      <c r="RIU14" s="131"/>
      <c r="RIV14" s="131"/>
      <c r="RIW14" s="131"/>
      <c r="RIX14" s="131"/>
      <c r="RIY14" s="131"/>
      <c r="RIZ14" s="131"/>
      <c r="RJA14" s="131"/>
      <c r="RJB14" s="131"/>
      <c r="RJC14" s="131"/>
      <c r="RJD14" s="131"/>
      <c r="RJE14" s="131"/>
      <c r="RJF14" s="131"/>
      <c r="RJG14" s="131"/>
      <c r="RJH14" s="131"/>
      <c r="RJI14" s="131"/>
      <c r="RJJ14" s="131"/>
      <c r="RJK14" s="131"/>
      <c r="RJL14" s="131"/>
      <c r="RJM14" s="131"/>
      <c r="RJN14" s="131"/>
      <c r="RJO14" s="131"/>
      <c r="RJP14" s="131"/>
      <c r="RJQ14" s="131"/>
      <c r="RJR14" s="131"/>
      <c r="RJS14" s="131"/>
      <c r="RJT14" s="131"/>
      <c r="RJU14" s="131"/>
      <c r="RJV14" s="131"/>
      <c r="RJW14" s="131"/>
      <c r="RJX14" s="131"/>
      <c r="RJY14" s="131"/>
      <c r="RJZ14" s="131"/>
      <c r="RKA14" s="131"/>
      <c r="RKB14" s="131"/>
      <c r="RKC14" s="131"/>
      <c r="RKD14" s="131"/>
      <c r="RKE14" s="131"/>
      <c r="RKF14" s="131"/>
      <c r="RKG14" s="131"/>
      <c r="RKH14" s="131"/>
      <c r="RKI14" s="131"/>
      <c r="RKJ14" s="131"/>
      <c r="RKK14" s="131"/>
      <c r="RKL14" s="131"/>
      <c r="RKM14" s="131"/>
      <c r="RKN14" s="131"/>
      <c r="RKO14" s="131"/>
      <c r="RKP14" s="131"/>
      <c r="RKQ14" s="131"/>
      <c r="RKR14" s="131"/>
      <c r="RKS14" s="131"/>
      <c r="RKT14" s="131"/>
      <c r="RKU14" s="131"/>
      <c r="RKV14" s="131"/>
      <c r="RKW14" s="131"/>
      <c r="RKX14" s="131"/>
      <c r="RKY14" s="131"/>
      <c r="RKZ14" s="131"/>
      <c r="RLA14" s="131"/>
      <c r="RLB14" s="131"/>
      <c r="RLC14" s="131"/>
      <c r="RLD14" s="131"/>
      <c r="RLE14" s="131"/>
      <c r="RLF14" s="131"/>
      <c r="RLG14" s="131"/>
      <c r="RLH14" s="131"/>
      <c r="RLI14" s="131"/>
      <c r="RLJ14" s="131"/>
      <c r="RLK14" s="131"/>
      <c r="RLL14" s="131"/>
      <c r="RLM14" s="131"/>
      <c r="RLN14" s="131"/>
      <c r="RLO14" s="131"/>
      <c r="RLP14" s="131"/>
      <c r="RLQ14" s="131"/>
      <c r="RLR14" s="131"/>
      <c r="RLS14" s="131"/>
      <c r="RLT14" s="131"/>
      <c r="RLU14" s="131"/>
      <c r="RLV14" s="131"/>
      <c r="RLW14" s="131"/>
      <c r="RLX14" s="131"/>
      <c r="RLY14" s="131"/>
      <c r="RLZ14" s="131"/>
      <c r="RMA14" s="131"/>
      <c r="RMB14" s="131"/>
      <c r="RMC14" s="131"/>
      <c r="RMD14" s="131"/>
      <c r="RME14" s="131"/>
      <c r="RMF14" s="131"/>
      <c r="RMG14" s="131"/>
      <c r="RMH14" s="131"/>
      <c r="RMI14" s="131"/>
      <c r="RMJ14" s="131"/>
      <c r="RMK14" s="131"/>
      <c r="RML14" s="131"/>
      <c r="RMM14" s="131"/>
      <c r="RMN14" s="131"/>
      <c r="RMO14" s="131"/>
      <c r="RMP14" s="131"/>
      <c r="RMQ14" s="131"/>
      <c r="RMR14" s="131"/>
      <c r="RMS14" s="131"/>
      <c r="RMT14" s="131"/>
      <c r="RMU14" s="131"/>
      <c r="RMV14" s="131"/>
      <c r="RMW14" s="131"/>
      <c r="RMX14" s="131"/>
      <c r="RMY14" s="131"/>
      <c r="RMZ14" s="131"/>
      <c r="RNA14" s="131"/>
      <c r="RNB14" s="131"/>
      <c r="RNC14" s="131"/>
      <c r="RND14" s="131"/>
      <c r="RNE14" s="131"/>
      <c r="RNF14" s="131"/>
      <c r="RNG14" s="131"/>
      <c r="RNH14" s="131"/>
      <c r="RNI14" s="131"/>
      <c r="RNJ14" s="131"/>
      <c r="RNK14" s="131"/>
      <c r="RNL14" s="131"/>
      <c r="RNM14" s="131"/>
      <c r="RNN14" s="131"/>
      <c r="RNO14" s="131"/>
      <c r="RNP14" s="131"/>
      <c r="RNQ14" s="131"/>
      <c r="RNR14" s="131"/>
      <c r="RNS14" s="131"/>
      <c r="RNT14" s="131"/>
      <c r="RNU14" s="131"/>
      <c r="RNV14" s="131"/>
      <c r="RNW14" s="131"/>
      <c r="RNX14" s="131"/>
      <c r="RNY14" s="131"/>
      <c r="RNZ14" s="131"/>
      <c r="ROA14" s="131"/>
      <c r="ROB14" s="131"/>
      <c r="ROC14" s="131"/>
      <c r="ROD14" s="131"/>
      <c r="ROE14" s="131"/>
      <c r="ROF14" s="131"/>
      <c r="ROG14" s="131"/>
      <c r="ROH14" s="131"/>
      <c r="ROI14" s="131"/>
      <c r="ROJ14" s="131"/>
      <c r="ROK14" s="131"/>
      <c r="ROL14" s="131"/>
      <c r="ROM14" s="131"/>
      <c r="RON14" s="131"/>
      <c r="ROO14" s="131"/>
      <c r="ROP14" s="131"/>
      <c r="ROQ14" s="131"/>
      <c r="ROR14" s="131"/>
      <c r="ROS14" s="131"/>
      <c r="ROT14" s="131"/>
      <c r="ROU14" s="131"/>
      <c r="ROV14" s="131"/>
      <c r="ROW14" s="131"/>
      <c r="ROX14" s="131"/>
      <c r="ROY14" s="131"/>
      <c r="ROZ14" s="131"/>
      <c r="RPA14" s="131"/>
      <c r="RPB14" s="131"/>
      <c r="RPC14" s="131"/>
      <c r="RPD14" s="131"/>
      <c r="RPE14" s="131"/>
      <c r="RPF14" s="131"/>
      <c r="RPG14" s="131"/>
      <c r="RPH14" s="131"/>
      <c r="RPI14" s="131"/>
      <c r="RPJ14" s="131"/>
      <c r="RPK14" s="131"/>
      <c r="RPL14" s="131"/>
      <c r="RPM14" s="131"/>
      <c r="RPN14" s="131"/>
      <c r="RPO14" s="131"/>
      <c r="RPP14" s="131"/>
      <c r="RPQ14" s="131"/>
      <c r="RPR14" s="131"/>
      <c r="RPS14" s="131"/>
      <c r="RPT14" s="131"/>
      <c r="RPU14" s="131"/>
      <c r="RPV14" s="131"/>
      <c r="RPW14" s="131"/>
      <c r="RPX14" s="131"/>
      <c r="RPY14" s="131"/>
      <c r="RPZ14" s="131"/>
      <c r="RQA14" s="131"/>
      <c r="RQB14" s="131"/>
      <c r="RQC14" s="131"/>
      <c r="RQD14" s="131"/>
      <c r="RQE14" s="131"/>
      <c r="RQF14" s="131"/>
      <c r="RQG14" s="131"/>
      <c r="RQH14" s="131"/>
      <c r="RQI14" s="131"/>
      <c r="RQJ14" s="131"/>
      <c r="RQK14" s="131"/>
      <c r="RQL14" s="131"/>
      <c r="RQM14" s="131"/>
      <c r="RQN14" s="131"/>
      <c r="RQO14" s="131"/>
      <c r="RQP14" s="131"/>
      <c r="RQQ14" s="131"/>
      <c r="RQR14" s="131"/>
      <c r="RQS14" s="131"/>
      <c r="RQT14" s="131"/>
      <c r="RQU14" s="131"/>
      <c r="RQV14" s="131"/>
      <c r="RQW14" s="131"/>
      <c r="RQX14" s="131"/>
      <c r="RQY14" s="131"/>
      <c r="RQZ14" s="131"/>
      <c r="RRA14" s="131"/>
      <c r="RRB14" s="131"/>
      <c r="RRC14" s="131"/>
      <c r="RRD14" s="131"/>
      <c r="RRE14" s="131"/>
      <c r="RRF14" s="131"/>
      <c r="RRG14" s="131"/>
      <c r="RRH14" s="131"/>
      <c r="RRI14" s="131"/>
      <c r="RRJ14" s="131"/>
      <c r="RRK14" s="131"/>
      <c r="RRL14" s="131"/>
      <c r="RRM14" s="131"/>
      <c r="RRN14" s="131"/>
      <c r="RRO14" s="131"/>
      <c r="RRP14" s="131"/>
      <c r="RRQ14" s="131"/>
      <c r="RRR14" s="131"/>
      <c r="RRS14" s="131"/>
      <c r="RRT14" s="131"/>
      <c r="RRU14" s="131"/>
      <c r="RRV14" s="131"/>
      <c r="RRW14" s="131"/>
      <c r="RRX14" s="131"/>
      <c r="RRY14" s="131"/>
      <c r="RRZ14" s="131"/>
      <c r="RSA14" s="131"/>
      <c r="RSB14" s="131"/>
      <c r="RSC14" s="131"/>
      <c r="RSD14" s="131"/>
      <c r="RSE14" s="131"/>
      <c r="RSF14" s="131"/>
      <c r="RSG14" s="131"/>
      <c r="RSH14" s="131"/>
      <c r="RSI14" s="131"/>
      <c r="RSJ14" s="131"/>
      <c r="RSK14" s="131"/>
      <c r="RSL14" s="131"/>
      <c r="RSM14" s="131"/>
      <c r="RSN14" s="131"/>
      <c r="RSO14" s="131"/>
      <c r="RSP14" s="131"/>
      <c r="RSQ14" s="131"/>
      <c r="RSR14" s="131"/>
      <c r="RSS14" s="131"/>
      <c r="RST14" s="131"/>
      <c r="RSU14" s="131"/>
      <c r="RSV14" s="131"/>
      <c r="RSW14" s="131"/>
      <c r="RSX14" s="131"/>
      <c r="RSY14" s="131"/>
      <c r="RSZ14" s="131"/>
      <c r="RTA14" s="131"/>
      <c r="RTB14" s="131"/>
      <c r="RTC14" s="131"/>
      <c r="RTD14" s="131"/>
      <c r="RTE14" s="131"/>
      <c r="RTF14" s="131"/>
      <c r="RTG14" s="131"/>
      <c r="RTH14" s="131"/>
      <c r="RTI14" s="131"/>
      <c r="RTJ14" s="131"/>
      <c r="RTK14" s="131"/>
      <c r="RTL14" s="131"/>
      <c r="RTM14" s="131"/>
      <c r="RTN14" s="131"/>
      <c r="RTO14" s="131"/>
      <c r="RTP14" s="131"/>
      <c r="RTQ14" s="131"/>
      <c r="RTR14" s="131"/>
      <c r="RTS14" s="131"/>
      <c r="RTT14" s="131"/>
      <c r="RTU14" s="131"/>
      <c r="RTV14" s="131"/>
      <c r="RTW14" s="131"/>
      <c r="RTX14" s="131"/>
      <c r="RTY14" s="131"/>
      <c r="RTZ14" s="131"/>
      <c r="RUA14" s="131"/>
      <c r="RUB14" s="131"/>
      <c r="RUC14" s="131"/>
      <c r="RUD14" s="131"/>
      <c r="RUE14" s="131"/>
      <c r="RUF14" s="131"/>
      <c r="RUG14" s="131"/>
      <c r="RUH14" s="131"/>
      <c r="RUI14" s="131"/>
      <c r="RUJ14" s="131"/>
      <c r="RUK14" s="131"/>
      <c r="RUL14" s="131"/>
      <c r="RUM14" s="131"/>
      <c r="RUN14" s="131"/>
      <c r="RUO14" s="131"/>
      <c r="RUP14" s="131"/>
      <c r="RUQ14" s="131"/>
      <c r="RUR14" s="131"/>
      <c r="RUS14" s="131"/>
      <c r="RUT14" s="131"/>
      <c r="RUU14" s="131"/>
      <c r="RUV14" s="131"/>
      <c r="RUW14" s="131"/>
      <c r="RUX14" s="131"/>
      <c r="RUY14" s="131"/>
      <c r="RUZ14" s="131"/>
      <c r="RVA14" s="131"/>
      <c r="RVB14" s="131"/>
      <c r="RVC14" s="131"/>
      <c r="RVD14" s="131"/>
      <c r="RVE14" s="131"/>
      <c r="RVF14" s="131"/>
      <c r="RVG14" s="131"/>
      <c r="RVH14" s="131"/>
      <c r="RVI14" s="131"/>
      <c r="RVJ14" s="131"/>
      <c r="RVK14" s="131"/>
      <c r="RVL14" s="131"/>
      <c r="RVM14" s="131"/>
      <c r="RVN14" s="131"/>
      <c r="RVO14" s="131"/>
      <c r="RVP14" s="131"/>
      <c r="RVQ14" s="131"/>
      <c r="RVR14" s="131"/>
      <c r="RVS14" s="131"/>
      <c r="RVT14" s="131"/>
      <c r="RVU14" s="131"/>
      <c r="RVV14" s="131"/>
      <c r="RVW14" s="131"/>
      <c r="RVX14" s="131"/>
      <c r="RVY14" s="131"/>
      <c r="RVZ14" s="131"/>
      <c r="RWA14" s="131"/>
      <c r="RWB14" s="131"/>
      <c r="RWC14" s="131"/>
      <c r="RWD14" s="131"/>
      <c r="RWE14" s="131"/>
      <c r="RWF14" s="131"/>
      <c r="RWG14" s="131"/>
      <c r="RWH14" s="131"/>
      <c r="RWI14" s="131"/>
      <c r="RWJ14" s="131"/>
      <c r="RWK14" s="131"/>
      <c r="RWL14" s="131"/>
      <c r="RWM14" s="131"/>
      <c r="RWN14" s="131"/>
      <c r="RWO14" s="131"/>
      <c r="RWP14" s="131"/>
      <c r="RWQ14" s="131"/>
      <c r="RWR14" s="131"/>
      <c r="RWS14" s="131"/>
      <c r="RWT14" s="131"/>
      <c r="RWU14" s="131"/>
      <c r="RWV14" s="131"/>
      <c r="RWW14" s="131"/>
      <c r="RWX14" s="131"/>
      <c r="RWY14" s="131"/>
      <c r="RWZ14" s="131"/>
      <c r="RXA14" s="131"/>
      <c r="RXB14" s="131"/>
      <c r="RXC14" s="131"/>
      <c r="RXD14" s="131"/>
      <c r="RXE14" s="131"/>
      <c r="RXF14" s="131"/>
      <c r="RXG14" s="131"/>
      <c r="RXH14" s="131"/>
      <c r="RXI14" s="131"/>
      <c r="RXJ14" s="131"/>
      <c r="RXK14" s="131"/>
      <c r="RXL14" s="131"/>
      <c r="RXM14" s="131"/>
      <c r="RXN14" s="131"/>
      <c r="RXO14" s="131"/>
      <c r="RXP14" s="131"/>
      <c r="RXQ14" s="131"/>
      <c r="RXR14" s="131"/>
      <c r="RXS14" s="131"/>
      <c r="RXT14" s="131"/>
      <c r="RXU14" s="131"/>
      <c r="RXV14" s="131"/>
      <c r="RXW14" s="131"/>
      <c r="RXX14" s="131"/>
      <c r="RXY14" s="131"/>
      <c r="RXZ14" s="131"/>
      <c r="RYA14" s="131"/>
      <c r="RYB14" s="131"/>
      <c r="RYC14" s="131"/>
      <c r="RYD14" s="131"/>
      <c r="RYE14" s="131"/>
      <c r="RYF14" s="131"/>
      <c r="RYG14" s="131"/>
      <c r="RYH14" s="131"/>
      <c r="RYI14" s="131"/>
      <c r="RYJ14" s="131"/>
      <c r="RYK14" s="131"/>
      <c r="RYL14" s="131"/>
      <c r="RYM14" s="131"/>
      <c r="RYN14" s="131"/>
      <c r="RYO14" s="131"/>
      <c r="RYP14" s="131"/>
      <c r="RYQ14" s="131"/>
      <c r="RYR14" s="131"/>
      <c r="RYS14" s="131"/>
      <c r="RYT14" s="131"/>
      <c r="RYU14" s="131"/>
      <c r="RYV14" s="131"/>
      <c r="RYW14" s="131"/>
      <c r="RYX14" s="131"/>
      <c r="RYY14" s="131"/>
      <c r="RYZ14" s="131"/>
      <c r="RZA14" s="131"/>
      <c r="RZB14" s="131"/>
      <c r="RZC14" s="131"/>
      <c r="RZD14" s="131"/>
      <c r="RZE14" s="131"/>
      <c r="RZF14" s="131"/>
      <c r="RZG14" s="131"/>
      <c r="RZH14" s="131"/>
      <c r="RZI14" s="131"/>
      <c r="RZJ14" s="131"/>
      <c r="RZK14" s="131"/>
      <c r="RZL14" s="131"/>
      <c r="RZM14" s="131"/>
      <c r="RZN14" s="131"/>
      <c r="RZO14" s="131"/>
      <c r="RZP14" s="131"/>
      <c r="RZQ14" s="131"/>
      <c r="RZR14" s="131"/>
      <c r="RZS14" s="131"/>
      <c r="RZT14" s="131"/>
      <c r="RZU14" s="131"/>
      <c r="RZV14" s="131"/>
      <c r="RZW14" s="131"/>
      <c r="RZX14" s="131"/>
      <c r="RZY14" s="131"/>
      <c r="RZZ14" s="131"/>
      <c r="SAA14" s="131"/>
      <c r="SAB14" s="131"/>
      <c r="SAC14" s="131"/>
      <c r="SAD14" s="131"/>
      <c r="SAE14" s="131"/>
      <c r="SAF14" s="131"/>
      <c r="SAG14" s="131"/>
      <c r="SAH14" s="131"/>
      <c r="SAI14" s="131"/>
      <c r="SAJ14" s="131"/>
      <c r="SAK14" s="131"/>
      <c r="SAL14" s="131"/>
      <c r="SAM14" s="131"/>
      <c r="SAN14" s="131"/>
      <c r="SAO14" s="131"/>
      <c r="SAP14" s="131"/>
      <c r="SAQ14" s="131"/>
      <c r="SAR14" s="131"/>
      <c r="SAS14" s="131"/>
      <c r="SAT14" s="131"/>
      <c r="SAU14" s="131"/>
      <c r="SAV14" s="131"/>
      <c r="SAW14" s="131"/>
      <c r="SAX14" s="131"/>
      <c r="SAY14" s="131"/>
      <c r="SAZ14" s="131"/>
      <c r="SBA14" s="131"/>
      <c r="SBB14" s="131"/>
      <c r="SBC14" s="131"/>
      <c r="SBD14" s="131"/>
      <c r="SBE14" s="131"/>
      <c r="SBF14" s="131"/>
      <c r="SBG14" s="131"/>
      <c r="SBH14" s="131"/>
      <c r="SBI14" s="131"/>
      <c r="SBJ14" s="131"/>
      <c r="SBK14" s="131"/>
      <c r="SBL14" s="131"/>
      <c r="SBM14" s="131"/>
      <c r="SBN14" s="131"/>
      <c r="SBO14" s="131"/>
      <c r="SBP14" s="131"/>
      <c r="SBQ14" s="131"/>
      <c r="SBR14" s="131"/>
      <c r="SBS14" s="131"/>
      <c r="SBT14" s="131"/>
      <c r="SBU14" s="131"/>
      <c r="SBV14" s="131"/>
      <c r="SBW14" s="131"/>
      <c r="SBX14" s="131"/>
      <c r="SBY14" s="131"/>
      <c r="SBZ14" s="131"/>
      <c r="SCA14" s="131"/>
      <c r="SCB14" s="131"/>
      <c r="SCC14" s="131"/>
      <c r="SCD14" s="131"/>
      <c r="SCE14" s="131"/>
      <c r="SCF14" s="131"/>
      <c r="SCG14" s="131"/>
      <c r="SCH14" s="131"/>
      <c r="SCI14" s="131"/>
      <c r="SCJ14" s="131"/>
      <c r="SCK14" s="131"/>
      <c r="SCL14" s="131"/>
      <c r="SCM14" s="131"/>
      <c r="SCN14" s="131"/>
      <c r="SCO14" s="131"/>
      <c r="SCP14" s="131"/>
      <c r="SCQ14" s="131"/>
      <c r="SCR14" s="131"/>
      <c r="SCS14" s="131"/>
      <c r="SCT14" s="131"/>
      <c r="SCU14" s="131"/>
      <c r="SCV14" s="131"/>
      <c r="SCW14" s="131"/>
      <c r="SCX14" s="131"/>
      <c r="SCY14" s="131"/>
      <c r="SCZ14" s="131"/>
      <c r="SDA14" s="131"/>
      <c r="SDB14" s="131"/>
      <c r="SDC14" s="131"/>
      <c r="SDD14" s="131"/>
      <c r="SDE14" s="131"/>
      <c r="SDF14" s="131"/>
      <c r="SDG14" s="131"/>
      <c r="SDH14" s="131"/>
      <c r="SDI14" s="131"/>
      <c r="SDJ14" s="131"/>
      <c r="SDK14" s="131"/>
      <c r="SDL14" s="131"/>
      <c r="SDM14" s="131"/>
      <c r="SDN14" s="131"/>
      <c r="SDO14" s="131"/>
      <c r="SDP14" s="131"/>
      <c r="SDQ14" s="131"/>
      <c r="SDR14" s="131"/>
      <c r="SDS14" s="131"/>
      <c r="SDT14" s="131"/>
      <c r="SDU14" s="131"/>
      <c r="SDV14" s="131"/>
      <c r="SDW14" s="131"/>
      <c r="SDX14" s="131"/>
      <c r="SDY14" s="131"/>
      <c r="SDZ14" s="131"/>
      <c r="SEA14" s="131"/>
      <c r="SEB14" s="131"/>
      <c r="SEC14" s="131"/>
      <c r="SED14" s="131"/>
      <c r="SEE14" s="131"/>
      <c r="SEF14" s="131"/>
      <c r="SEG14" s="131"/>
      <c r="SEH14" s="131"/>
      <c r="SEI14" s="131"/>
      <c r="SEJ14" s="131"/>
      <c r="SEK14" s="131"/>
      <c r="SEL14" s="131"/>
      <c r="SEM14" s="131"/>
      <c r="SEN14" s="131"/>
      <c r="SEO14" s="131"/>
      <c r="SEP14" s="131"/>
      <c r="SEQ14" s="131"/>
      <c r="SER14" s="131"/>
      <c r="SES14" s="131"/>
      <c r="SET14" s="131"/>
      <c r="SEU14" s="131"/>
      <c r="SEV14" s="131"/>
      <c r="SEW14" s="131"/>
      <c r="SEX14" s="131"/>
      <c r="SEY14" s="131"/>
      <c r="SEZ14" s="131"/>
      <c r="SFA14" s="131"/>
      <c r="SFB14" s="131"/>
      <c r="SFC14" s="131"/>
      <c r="SFD14" s="131"/>
      <c r="SFE14" s="131"/>
      <c r="SFF14" s="131"/>
      <c r="SFG14" s="131"/>
      <c r="SFH14" s="131"/>
      <c r="SFI14" s="131"/>
      <c r="SFJ14" s="131"/>
      <c r="SFK14" s="131"/>
      <c r="SFL14" s="131"/>
      <c r="SFM14" s="131"/>
      <c r="SFN14" s="131"/>
      <c r="SFO14" s="131"/>
      <c r="SFP14" s="131"/>
      <c r="SFQ14" s="131"/>
      <c r="SFR14" s="131"/>
      <c r="SFS14" s="131"/>
      <c r="SFT14" s="131"/>
      <c r="SFU14" s="131"/>
      <c r="SFV14" s="131"/>
      <c r="SFW14" s="131"/>
      <c r="SFX14" s="131"/>
      <c r="SFY14" s="131"/>
      <c r="SFZ14" s="131"/>
      <c r="SGA14" s="131"/>
      <c r="SGB14" s="131"/>
      <c r="SGC14" s="131"/>
      <c r="SGD14" s="131"/>
      <c r="SGE14" s="131"/>
      <c r="SGF14" s="131"/>
      <c r="SGG14" s="131"/>
      <c r="SGH14" s="131"/>
      <c r="SGI14" s="131"/>
      <c r="SGJ14" s="131"/>
      <c r="SGK14" s="131"/>
      <c r="SGL14" s="131"/>
      <c r="SGM14" s="131"/>
      <c r="SGN14" s="131"/>
      <c r="SGO14" s="131"/>
      <c r="SGP14" s="131"/>
      <c r="SGQ14" s="131"/>
      <c r="SGR14" s="131"/>
      <c r="SGS14" s="131"/>
      <c r="SGT14" s="131"/>
      <c r="SGU14" s="131"/>
      <c r="SGV14" s="131"/>
      <c r="SGW14" s="131"/>
      <c r="SGX14" s="131"/>
      <c r="SGY14" s="131"/>
      <c r="SGZ14" s="131"/>
      <c r="SHA14" s="131"/>
      <c r="SHB14" s="131"/>
      <c r="SHC14" s="131"/>
      <c r="SHD14" s="131"/>
      <c r="SHE14" s="131"/>
      <c r="SHF14" s="131"/>
      <c r="SHG14" s="131"/>
      <c r="SHH14" s="131"/>
      <c r="SHI14" s="131"/>
      <c r="SHJ14" s="131"/>
      <c r="SHK14" s="131"/>
      <c r="SHL14" s="131"/>
      <c r="SHM14" s="131"/>
      <c r="SHN14" s="131"/>
      <c r="SHO14" s="131"/>
      <c r="SHP14" s="131"/>
      <c r="SHQ14" s="131"/>
      <c r="SHR14" s="131"/>
      <c r="SHS14" s="131"/>
      <c r="SHT14" s="131"/>
      <c r="SHU14" s="131"/>
      <c r="SHV14" s="131"/>
      <c r="SHW14" s="131"/>
      <c r="SHX14" s="131"/>
      <c r="SHY14" s="131"/>
      <c r="SHZ14" s="131"/>
      <c r="SIA14" s="131"/>
      <c r="SIB14" s="131"/>
      <c r="SIC14" s="131"/>
      <c r="SID14" s="131"/>
      <c r="SIE14" s="131"/>
      <c r="SIF14" s="131"/>
      <c r="SIG14" s="131"/>
      <c r="SIH14" s="131"/>
      <c r="SII14" s="131"/>
      <c r="SIJ14" s="131"/>
      <c r="SIK14" s="131"/>
      <c r="SIL14" s="131"/>
      <c r="SIM14" s="131"/>
      <c r="SIN14" s="131"/>
      <c r="SIO14" s="131"/>
      <c r="SIP14" s="131"/>
      <c r="SIQ14" s="131"/>
      <c r="SIR14" s="131"/>
      <c r="SIS14" s="131"/>
      <c r="SIT14" s="131"/>
      <c r="SIU14" s="131"/>
      <c r="SIV14" s="131"/>
      <c r="SIW14" s="131"/>
      <c r="SIX14" s="131"/>
      <c r="SIY14" s="131"/>
      <c r="SIZ14" s="131"/>
      <c r="SJA14" s="131"/>
      <c r="SJB14" s="131"/>
      <c r="SJC14" s="131"/>
      <c r="SJD14" s="131"/>
      <c r="SJE14" s="131"/>
      <c r="SJF14" s="131"/>
      <c r="SJG14" s="131"/>
      <c r="SJH14" s="131"/>
      <c r="SJI14" s="131"/>
      <c r="SJJ14" s="131"/>
      <c r="SJK14" s="131"/>
      <c r="SJL14" s="131"/>
      <c r="SJM14" s="131"/>
      <c r="SJN14" s="131"/>
      <c r="SJO14" s="131"/>
      <c r="SJP14" s="131"/>
      <c r="SJQ14" s="131"/>
      <c r="SJR14" s="131"/>
      <c r="SJS14" s="131"/>
      <c r="SJT14" s="131"/>
      <c r="SJU14" s="131"/>
      <c r="SJV14" s="131"/>
      <c r="SJW14" s="131"/>
      <c r="SJX14" s="131"/>
      <c r="SJY14" s="131"/>
      <c r="SJZ14" s="131"/>
      <c r="SKA14" s="131"/>
      <c r="SKB14" s="131"/>
      <c r="SKC14" s="131"/>
      <c r="SKD14" s="131"/>
      <c r="SKE14" s="131"/>
      <c r="SKF14" s="131"/>
      <c r="SKG14" s="131"/>
      <c r="SKH14" s="131"/>
      <c r="SKI14" s="131"/>
      <c r="SKJ14" s="131"/>
      <c r="SKK14" s="131"/>
      <c r="SKL14" s="131"/>
      <c r="SKM14" s="131"/>
      <c r="SKN14" s="131"/>
      <c r="SKO14" s="131"/>
      <c r="SKP14" s="131"/>
      <c r="SKQ14" s="131"/>
      <c r="SKR14" s="131"/>
      <c r="SKS14" s="131"/>
      <c r="SKT14" s="131"/>
      <c r="SKU14" s="131"/>
      <c r="SKV14" s="131"/>
      <c r="SKW14" s="131"/>
      <c r="SKX14" s="131"/>
      <c r="SKY14" s="131"/>
      <c r="SKZ14" s="131"/>
      <c r="SLA14" s="131"/>
      <c r="SLB14" s="131"/>
      <c r="SLC14" s="131"/>
      <c r="SLD14" s="131"/>
      <c r="SLE14" s="131"/>
      <c r="SLF14" s="131"/>
      <c r="SLG14" s="131"/>
      <c r="SLH14" s="131"/>
      <c r="SLI14" s="131"/>
      <c r="SLJ14" s="131"/>
      <c r="SLK14" s="131"/>
      <c r="SLL14" s="131"/>
      <c r="SLM14" s="131"/>
      <c r="SLN14" s="131"/>
      <c r="SLO14" s="131"/>
      <c r="SLP14" s="131"/>
      <c r="SLQ14" s="131"/>
      <c r="SLR14" s="131"/>
      <c r="SLS14" s="131"/>
      <c r="SLT14" s="131"/>
      <c r="SLU14" s="131"/>
      <c r="SLV14" s="131"/>
      <c r="SLW14" s="131"/>
      <c r="SLX14" s="131"/>
      <c r="SLY14" s="131"/>
      <c r="SLZ14" s="131"/>
      <c r="SMA14" s="131"/>
      <c r="SMB14" s="131"/>
      <c r="SMC14" s="131"/>
      <c r="SMD14" s="131"/>
      <c r="SME14" s="131"/>
      <c r="SMF14" s="131"/>
      <c r="SMG14" s="131"/>
      <c r="SMH14" s="131"/>
      <c r="SMI14" s="131"/>
      <c r="SMJ14" s="131"/>
      <c r="SMK14" s="131"/>
      <c r="SML14" s="131"/>
      <c r="SMM14" s="131"/>
      <c r="SMN14" s="131"/>
      <c r="SMO14" s="131"/>
      <c r="SMP14" s="131"/>
      <c r="SMQ14" s="131"/>
      <c r="SMR14" s="131"/>
      <c r="SMS14" s="131"/>
      <c r="SMT14" s="131"/>
      <c r="SMU14" s="131"/>
      <c r="SMV14" s="131"/>
      <c r="SMW14" s="131"/>
      <c r="SMX14" s="131"/>
      <c r="SMY14" s="131"/>
      <c r="SMZ14" s="131"/>
      <c r="SNA14" s="131"/>
      <c r="SNB14" s="131"/>
      <c r="SNC14" s="131"/>
      <c r="SND14" s="131"/>
      <c r="SNE14" s="131"/>
      <c r="SNF14" s="131"/>
      <c r="SNG14" s="131"/>
      <c r="SNH14" s="131"/>
      <c r="SNI14" s="131"/>
      <c r="SNJ14" s="131"/>
      <c r="SNK14" s="131"/>
      <c r="SNL14" s="131"/>
      <c r="SNM14" s="131"/>
      <c r="SNN14" s="131"/>
      <c r="SNO14" s="131"/>
      <c r="SNP14" s="131"/>
      <c r="SNQ14" s="131"/>
      <c r="SNR14" s="131"/>
      <c r="SNS14" s="131"/>
      <c r="SNT14" s="131"/>
      <c r="SNU14" s="131"/>
      <c r="SNV14" s="131"/>
      <c r="SNW14" s="131"/>
      <c r="SNX14" s="131"/>
      <c r="SNY14" s="131"/>
      <c r="SNZ14" s="131"/>
      <c r="SOA14" s="131"/>
      <c r="SOB14" s="131"/>
      <c r="SOC14" s="131"/>
      <c r="SOD14" s="131"/>
      <c r="SOE14" s="131"/>
      <c r="SOF14" s="131"/>
      <c r="SOG14" s="131"/>
      <c r="SOH14" s="131"/>
      <c r="SOI14" s="131"/>
      <c r="SOJ14" s="131"/>
      <c r="SOK14" s="131"/>
      <c r="SOL14" s="131"/>
      <c r="SOM14" s="131"/>
      <c r="SON14" s="131"/>
      <c r="SOO14" s="131"/>
      <c r="SOP14" s="131"/>
      <c r="SOQ14" s="131"/>
      <c r="SOR14" s="131"/>
      <c r="SOS14" s="131"/>
      <c r="SOT14" s="131"/>
      <c r="SOU14" s="131"/>
      <c r="SOV14" s="131"/>
      <c r="SOW14" s="131"/>
      <c r="SOX14" s="131"/>
      <c r="SOY14" s="131"/>
      <c r="SOZ14" s="131"/>
      <c r="SPA14" s="131"/>
      <c r="SPB14" s="131"/>
      <c r="SPC14" s="131"/>
      <c r="SPD14" s="131"/>
      <c r="SPE14" s="131"/>
      <c r="SPF14" s="131"/>
      <c r="SPG14" s="131"/>
      <c r="SPH14" s="131"/>
      <c r="SPI14" s="131"/>
      <c r="SPJ14" s="131"/>
      <c r="SPK14" s="131"/>
      <c r="SPL14" s="131"/>
      <c r="SPM14" s="131"/>
      <c r="SPN14" s="131"/>
      <c r="SPO14" s="131"/>
      <c r="SPP14" s="131"/>
      <c r="SPQ14" s="131"/>
      <c r="SPR14" s="131"/>
      <c r="SPS14" s="131"/>
      <c r="SPT14" s="131"/>
      <c r="SPU14" s="131"/>
      <c r="SPV14" s="131"/>
      <c r="SPW14" s="131"/>
      <c r="SPX14" s="131"/>
      <c r="SPY14" s="131"/>
      <c r="SPZ14" s="131"/>
      <c r="SQA14" s="131"/>
      <c r="SQB14" s="131"/>
      <c r="SQC14" s="131"/>
      <c r="SQD14" s="131"/>
      <c r="SQE14" s="131"/>
      <c r="SQF14" s="131"/>
      <c r="SQG14" s="131"/>
      <c r="SQH14" s="131"/>
      <c r="SQI14" s="131"/>
      <c r="SQJ14" s="131"/>
      <c r="SQK14" s="131"/>
      <c r="SQL14" s="131"/>
      <c r="SQM14" s="131"/>
      <c r="SQN14" s="131"/>
      <c r="SQO14" s="131"/>
      <c r="SQP14" s="131"/>
      <c r="SQQ14" s="131"/>
      <c r="SQR14" s="131"/>
      <c r="SQS14" s="131"/>
      <c r="SQT14" s="131"/>
      <c r="SQU14" s="131"/>
      <c r="SQV14" s="131"/>
      <c r="SQW14" s="131"/>
      <c r="SQX14" s="131"/>
      <c r="SQY14" s="131"/>
      <c r="SQZ14" s="131"/>
      <c r="SRA14" s="131"/>
      <c r="SRB14" s="131"/>
      <c r="SRC14" s="131"/>
      <c r="SRD14" s="131"/>
      <c r="SRE14" s="131"/>
      <c r="SRF14" s="131"/>
      <c r="SRG14" s="131"/>
      <c r="SRH14" s="131"/>
      <c r="SRI14" s="131"/>
      <c r="SRJ14" s="131"/>
      <c r="SRK14" s="131"/>
      <c r="SRL14" s="131"/>
      <c r="SRM14" s="131"/>
      <c r="SRN14" s="131"/>
      <c r="SRO14" s="131"/>
      <c r="SRP14" s="131"/>
      <c r="SRQ14" s="131"/>
      <c r="SRR14" s="131"/>
      <c r="SRS14" s="131"/>
      <c r="SRT14" s="131"/>
      <c r="SRU14" s="131"/>
      <c r="SRV14" s="131"/>
      <c r="SRW14" s="131"/>
      <c r="SRX14" s="131"/>
      <c r="SRY14" s="131"/>
      <c r="SRZ14" s="131"/>
      <c r="SSA14" s="131"/>
      <c r="SSB14" s="131"/>
      <c r="SSC14" s="131"/>
      <c r="SSD14" s="131"/>
      <c r="SSE14" s="131"/>
      <c r="SSF14" s="131"/>
      <c r="SSG14" s="131"/>
      <c r="SSH14" s="131"/>
      <c r="SSI14" s="131"/>
      <c r="SSJ14" s="131"/>
      <c r="SSK14" s="131"/>
      <c r="SSL14" s="131"/>
      <c r="SSM14" s="131"/>
      <c r="SSN14" s="131"/>
      <c r="SSO14" s="131"/>
      <c r="SSP14" s="131"/>
      <c r="SSQ14" s="131"/>
      <c r="SSR14" s="131"/>
      <c r="SSS14" s="131"/>
      <c r="SST14" s="131"/>
      <c r="SSU14" s="131"/>
      <c r="SSV14" s="131"/>
      <c r="SSW14" s="131"/>
      <c r="SSX14" s="131"/>
      <c r="SSY14" s="131"/>
      <c r="SSZ14" s="131"/>
      <c r="STA14" s="131"/>
      <c r="STB14" s="131"/>
      <c r="STC14" s="131"/>
      <c r="STD14" s="131"/>
      <c r="STE14" s="131"/>
      <c r="STF14" s="131"/>
      <c r="STG14" s="131"/>
      <c r="STH14" s="131"/>
      <c r="STI14" s="131"/>
      <c r="STJ14" s="131"/>
      <c r="STK14" s="131"/>
      <c r="STL14" s="131"/>
      <c r="STM14" s="131"/>
      <c r="STN14" s="131"/>
      <c r="STO14" s="131"/>
      <c r="STP14" s="131"/>
      <c r="STQ14" s="131"/>
      <c r="STR14" s="131"/>
      <c r="STS14" s="131"/>
      <c r="STT14" s="131"/>
      <c r="STU14" s="131"/>
      <c r="STV14" s="131"/>
      <c r="STW14" s="131"/>
      <c r="STX14" s="131"/>
      <c r="STY14" s="131"/>
      <c r="STZ14" s="131"/>
      <c r="SUA14" s="131"/>
      <c r="SUB14" s="131"/>
      <c r="SUC14" s="131"/>
      <c r="SUD14" s="131"/>
      <c r="SUE14" s="131"/>
      <c r="SUF14" s="131"/>
      <c r="SUG14" s="131"/>
      <c r="SUH14" s="131"/>
      <c r="SUI14" s="131"/>
      <c r="SUJ14" s="131"/>
      <c r="SUK14" s="131"/>
      <c r="SUL14" s="131"/>
      <c r="SUM14" s="131"/>
      <c r="SUN14" s="131"/>
      <c r="SUO14" s="131"/>
      <c r="SUP14" s="131"/>
      <c r="SUQ14" s="131"/>
      <c r="SUR14" s="131"/>
      <c r="SUS14" s="131"/>
      <c r="SUT14" s="131"/>
      <c r="SUU14" s="131"/>
      <c r="SUV14" s="131"/>
      <c r="SUW14" s="131"/>
      <c r="SUX14" s="131"/>
      <c r="SUY14" s="131"/>
      <c r="SUZ14" s="131"/>
      <c r="SVA14" s="131"/>
      <c r="SVB14" s="131"/>
      <c r="SVC14" s="131"/>
      <c r="SVD14" s="131"/>
      <c r="SVE14" s="131"/>
      <c r="SVF14" s="131"/>
      <c r="SVG14" s="131"/>
      <c r="SVH14" s="131"/>
      <c r="SVI14" s="131"/>
      <c r="SVJ14" s="131"/>
      <c r="SVK14" s="131"/>
      <c r="SVL14" s="131"/>
      <c r="SVM14" s="131"/>
      <c r="SVN14" s="131"/>
      <c r="SVO14" s="131"/>
      <c r="SVP14" s="131"/>
      <c r="SVQ14" s="131"/>
      <c r="SVR14" s="131"/>
      <c r="SVS14" s="131"/>
      <c r="SVT14" s="131"/>
      <c r="SVU14" s="131"/>
      <c r="SVV14" s="131"/>
      <c r="SVW14" s="131"/>
      <c r="SVX14" s="131"/>
      <c r="SVY14" s="131"/>
      <c r="SVZ14" s="131"/>
      <c r="SWA14" s="131"/>
      <c r="SWB14" s="131"/>
      <c r="SWC14" s="131"/>
      <c r="SWD14" s="131"/>
      <c r="SWE14" s="131"/>
      <c r="SWF14" s="131"/>
      <c r="SWG14" s="131"/>
      <c r="SWH14" s="131"/>
      <c r="SWI14" s="131"/>
      <c r="SWJ14" s="131"/>
      <c r="SWK14" s="131"/>
      <c r="SWL14" s="131"/>
      <c r="SWM14" s="131"/>
      <c r="SWN14" s="131"/>
      <c r="SWO14" s="131"/>
      <c r="SWP14" s="131"/>
      <c r="SWQ14" s="131"/>
      <c r="SWR14" s="131"/>
      <c r="SWS14" s="131"/>
      <c r="SWT14" s="131"/>
      <c r="SWU14" s="131"/>
      <c r="SWV14" s="131"/>
      <c r="SWW14" s="131"/>
      <c r="SWX14" s="131"/>
      <c r="SWY14" s="131"/>
      <c r="SWZ14" s="131"/>
      <c r="SXA14" s="131"/>
      <c r="SXB14" s="131"/>
      <c r="SXC14" s="131"/>
      <c r="SXD14" s="131"/>
      <c r="SXE14" s="131"/>
      <c r="SXF14" s="131"/>
      <c r="SXG14" s="131"/>
      <c r="SXH14" s="131"/>
      <c r="SXI14" s="131"/>
      <c r="SXJ14" s="131"/>
      <c r="SXK14" s="131"/>
      <c r="SXL14" s="131"/>
      <c r="SXM14" s="131"/>
      <c r="SXN14" s="131"/>
      <c r="SXO14" s="131"/>
      <c r="SXP14" s="131"/>
      <c r="SXQ14" s="131"/>
      <c r="SXR14" s="131"/>
      <c r="SXS14" s="131"/>
      <c r="SXT14" s="131"/>
      <c r="SXU14" s="131"/>
      <c r="SXV14" s="131"/>
      <c r="SXW14" s="131"/>
      <c r="SXX14" s="131"/>
      <c r="SXY14" s="131"/>
      <c r="SXZ14" s="131"/>
      <c r="SYA14" s="131"/>
      <c r="SYB14" s="131"/>
      <c r="SYC14" s="131"/>
      <c r="SYD14" s="131"/>
      <c r="SYE14" s="131"/>
      <c r="SYF14" s="131"/>
      <c r="SYG14" s="131"/>
      <c r="SYH14" s="131"/>
      <c r="SYI14" s="131"/>
      <c r="SYJ14" s="131"/>
      <c r="SYK14" s="131"/>
      <c r="SYL14" s="131"/>
      <c r="SYM14" s="131"/>
      <c r="SYN14" s="131"/>
      <c r="SYO14" s="131"/>
      <c r="SYP14" s="131"/>
      <c r="SYQ14" s="131"/>
      <c r="SYR14" s="131"/>
      <c r="SYS14" s="131"/>
      <c r="SYT14" s="131"/>
      <c r="SYU14" s="131"/>
      <c r="SYV14" s="131"/>
      <c r="SYW14" s="131"/>
      <c r="SYX14" s="131"/>
      <c r="SYY14" s="131"/>
      <c r="SYZ14" s="131"/>
      <c r="SZA14" s="131"/>
      <c r="SZB14" s="131"/>
      <c r="SZC14" s="131"/>
      <c r="SZD14" s="131"/>
      <c r="SZE14" s="131"/>
      <c r="SZF14" s="131"/>
      <c r="SZG14" s="131"/>
      <c r="SZH14" s="131"/>
      <c r="SZI14" s="131"/>
      <c r="SZJ14" s="131"/>
      <c r="SZK14" s="131"/>
      <c r="SZL14" s="131"/>
      <c r="SZM14" s="131"/>
      <c r="SZN14" s="131"/>
      <c r="SZO14" s="131"/>
      <c r="SZP14" s="131"/>
      <c r="SZQ14" s="131"/>
      <c r="SZR14" s="131"/>
      <c r="SZS14" s="131"/>
      <c r="SZT14" s="131"/>
      <c r="SZU14" s="131"/>
      <c r="SZV14" s="131"/>
      <c r="SZW14" s="131"/>
      <c r="SZX14" s="131"/>
      <c r="SZY14" s="131"/>
      <c r="SZZ14" s="131"/>
      <c r="TAA14" s="131"/>
      <c r="TAB14" s="131"/>
      <c r="TAC14" s="131"/>
      <c r="TAD14" s="131"/>
      <c r="TAE14" s="131"/>
      <c r="TAF14" s="131"/>
      <c r="TAG14" s="131"/>
      <c r="TAH14" s="131"/>
      <c r="TAI14" s="131"/>
      <c r="TAJ14" s="131"/>
      <c r="TAK14" s="131"/>
      <c r="TAL14" s="131"/>
      <c r="TAM14" s="131"/>
      <c r="TAN14" s="131"/>
      <c r="TAO14" s="131"/>
      <c r="TAP14" s="131"/>
      <c r="TAQ14" s="131"/>
      <c r="TAR14" s="131"/>
      <c r="TAS14" s="131"/>
      <c r="TAT14" s="131"/>
      <c r="TAU14" s="131"/>
      <c r="TAV14" s="131"/>
      <c r="TAW14" s="131"/>
      <c r="TAX14" s="131"/>
      <c r="TAY14" s="131"/>
      <c r="TAZ14" s="131"/>
      <c r="TBA14" s="131"/>
      <c r="TBB14" s="131"/>
      <c r="TBC14" s="131"/>
      <c r="TBD14" s="131"/>
      <c r="TBE14" s="131"/>
      <c r="TBF14" s="131"/>
      <c r="TBG14" s="131"/>
      <c r="TBH14" s="131"/>
      <c r="TBI14" s="131"/>
      <c r="TBJ14" s="131"/>
      <c r="TBK14" s="131"/>
      <c r="TBL14" s="131"/>
      <c r="TBM14" s="131"/>
      <c r="TBN14" s="131"/>
      <c r="TBO14" s="131"/>
      <c r="TBP14" s="131"/>
      <c r="TBQ14" s="131"/>
      <c r="TBR14" s="131"/>
      <c r="TBS14" s="131"/>
      <c r="TBT14" s="131"/>
      <c r="TBU14" s="131"/>
      <c r="TBV14" s="131"/>
      <c r="TBW14" s="131"/>
      <c r="TBX14" s="131"/>
      <c r="TBY14" s="131"/>
      <c r="TBZ14" s="131"/>
      <c r="TCA14" s="131"/>
      <c r="TCB14" s="131"/>
      <c r="TCC14" s="131"/>
      <c r="TCD14" s="131"/>
      <c r="TCE14" s="131"/>
      <c r="TCF14" s="131"/>
      <c r="TCG14" s="131"/>
      <c r="TCH14" s="131"/>
      <c r="TCI14" s="131"/>
      <c r="TCJ14" s="131"/>
      <c r="TCK14" s="131"/>
      <c r="TCL14" s="131"/>
      <c r="TCM14" s="131"/>
      <c r="TCN14" s="131"/>
      <c r="TCO14" s="131"/>
      <c r="TCP14" s="131"/>
      <c r="TCQ14" s="131"/>
      <c r="TCR14" s="131"/>
      <c r="TCS14" s="131"/>
      <c r="TCT14" s="131"/>
      <c r="TCU14" s="131"/>
      <c r="TCV14" s="131"/>
      <c r="TCW14" s="131"/>
      <c r="TCX14" s="131"/>
      <c r="TCY14" s="131"/>
      <c r="TCZ14" s="131"/>
      <c r="TDA14" s="131"/>
      <c r="TDB14" s="131"/>
      <c r="TDC14" s="131"/>
      <c r="TDD14" s="131"/>
      <c r="TDE14" s="131"/>
      <c r="TDF14" s="131"/>
      <c r="TDG14" s="131"/>
      <c r="TDH14" s="131"/>
      <c r="TDI14" s="131"/>
      <c r="TDJ14" s="131"/>
      <c r="TDK14" s="131"/>
      <c r="TDL14" s="131"/>
      <c r="TDM14" s="131"/>
      <c r="TDN14" s="131"/>
      <c r="TDO14" s="131"/>
      <c r="TDP14" s="131"/>
      <c r="TDQ14" s="131"/>
      <c r="TDR14" s="131"/>
      <c r="TDS14" s="131"/>
      <c r="TDT14" s="131"/>
      <c r="TDU14" s="131"/>
      <c r="TDV14" s="131"/>
      <c r="TDW14" s="131"/>
      <c r="TDX14" s="131"/>
      <c r="TDY14" s="131"/>
      <c r="TDZ14" s="131"/>
      <c r="TEA14" s="131"/>
      <c r="TEB14" s="131"/>
      <c r="TEC14" s="131"/>
      <c r="TED14" s="131"/>
      <c r="TEE14" s="131"/>
      <c r="TEF14" s="131"/>
      <c r="TEG14" s="131"/>
      <c r="TEH14" s="131"/>
      <c r="TEI14" s="131"/>
      <c r="TEJ14" s="131"/>
      <c r="TEK14" s="131"/>
      <c r="TEL14" s="131"/>
      <c r="TEM14" s="131"/>
      <c r="TEN14" s="131"/>
      <c r="TEO14" s="131"/>
      <c r="TEP14" s="131"/>
      <c r="TEQ14" s="131"/>
      <c r="TER14" s="131"/>
      <c r="TES14" s="131"/>
      <c r="TET14" s="131"/>
      <c r="TEU14" s="131"/>
      <c r="TEV14" s="131"/>
      <c r="TEW14" s="131"/>
      <c r="TEX14" s="131"/>
      <c r="TEY14" s="131"/>
      <c r="TEZ14" s="131"/>
      <c r="TFA14" s="131"/>
      <c r="TFB14" s="131"/>
      <c r="TFC14" s="131"/>
      <c r="TFD14" s="131"/>
      <c r="TFE14" s="131"/>
      <c r="TFF14" s="131"/>
      <c r="TFG14" s="131"/>
      <c r="TFH14" s="131"/>
      <c r="TFI14" s="131"/>
      <c r="TFJ14" s="131"/>
      <c r="TFK14" s="131"/>
      <c r="TFL14" s="131"/>
      <c r="TFM14" s="131"/>
      <c r="TFN14" s="131"/>
      <c r="TFO14" s="131"/>
      <c r="TFP14" s="131"/>
      <c r="TFQ14" s="131"/>
      <c r="TFR14" s="131"/>
      <c r="TFS14" s="131"/>
      <c r="TFT14" s="131"/>
      <c r="TFU14" s="131"/>
      <c r="TFV14" s="131"/>
      <c r="TFW14" s="131"/>
      <c r="TFX14" s="131"/>
      <c r="TFY14" s="131"/>
      <c r="TFZ14" s="131"/>
      <c r="TGA14" s="131"/>
      <c r="TGB14" s="131"/>
      <c r="TGC14" s="131"/>
      <c r="TGD14" s="131"/>
      <c r="TGE14" s="131"/>
      <c r="TGF14" s="131"/>
      <c r="TGG14" s="131"/>
      <c r="TGH14" s="131"/>
      <c r="TGI14" s="131"/>
      <c r="TGJ14" s="131"/>
      <c r="TGK14" s="131"/>
      <c r="TGL14" s="131"/>
      <c r="TGM14" s="131"/>
      <c r="TGN14" s="131"/>
      <c r="TGO14" s="131"/>
      <c r="TGP14" s="131"/>
      <c r="TGQ14" s="131"/>
      <c r="TGR14" s="131"/>
      <c r="TGS14" s="131"/>
      <c r="TGT14" s="131"/>
      <c r="TGU14" s="131"/>
      <c r="TGV14" s="131"/>
      <c r="TGW14" s="131"/>
      <c r="TGX14" s="131"/>
      <c r="TGY14" s="131"/>
      <c r="TGZ14" s="131"/>
      <c r="THA14" s="131"/>
      <c r="THB14" s="131"/>
      <c r="THC14" s="131"/>
      <c r="THD14" s="131"/>
      <c r="THE14" s="131"/>
      <c r="THF14" s="131"/>
      <c r="THG14" s="131"/>
      <c r="THH14" s="131"/>
      <c r="THI14" s="131"/>
      <c r="THJ14" s="131"/>
      <c r="THK14" s="131"/>
      <c r="THL14" s="131"/>
      <c r="THM14" s="131"/>
      <c r="THN14" s="131"/>
      <c r="THO14" s="131"/>
      <c r="THP14" s="131"/>
      <c r="THQ14" s="131"/>
      <c r="THR14" s="131"/>
      <c r="THS14" s="131"/>
      <c r="THT14" s="131"/>
      <c r="THU14" s="131"/>
      <c r="THV14" s="131"/>
      <c r="THW14" s="131"/>
      <c r="THX14" s="131"/>
      <c r="THY14" s="131"/>
      <c r="THZ14" s="131"/>
      <c r="TIA14" s="131"/>
      <c r="TIB14" s="131"/>
      <c r="TIC14" s="131"/>
      <c r="TID14" s="131"/>
      <c r="TIE14" s="131"/>
      <c r="TIF14" s="131"/>
      <c r="TIG14" s="131"/>
      <c r="TIH14" s="131"/>
      <c r="TII14" s="131"/>
      <c r="TIJ14" s="131"/>
      <c r="TIK14" s="131"/>
      <c r="TIL14" s="131"/>
      <c r="TIM14" s="131"/>
      <c r="TIN14" s="131"/>
      <c r="TIO14" s="131"/>
      <c r="TIP14" s="131"/>
      <c r="TIQ14" s="131"/>
      <c r="TIR14" s="131"/>
      <c r="TIS14" s="131"/>
      <c r="TIT14" s="131"/>
      <c r="TIU14" s="131"/>
      <c r="TIV14" s="131"/>
      <c r="TIW14" s="131"/>
      <c r="TIX14" s="131"/>
      <c r="TIY14" s="131"/>
      <c r="TIZ14" s="131"/>
      <c r="TJA14" s="131"/>
      <c r="TJB14" s="131"/>
      <c r="TJC14" s="131"/>
      <c r="TJD14" s="131"/>
      <c r="TJE14" s="131"/>
      <c r="TJF14" s="131"/>
      <c r="TJG14" s="131"/>
      <c r="TJH14" s="131"/>
      <c r="TJI14" s="131"/>
      <c r="TJJ14" s="131"/>
      <c r="TJK14" s="131"/>
      <c r="TJL14" s="131"/>
      <c r="TJM14" s="131"/>
      <c r="TJN14" s="131"/>
      <c r="TJO14" s="131"/>
      <c r="TJP14" s="131"/>
      <c r="TJQ14" s="131"/>
      <c r="TJR14" s="131"/>
      <c r="TJS14" s="131"/>
      <c r="TJT14" s="131"/>
      <c r="TJU14" s="131"/>
      <c r="TJV14" s="131"/>
      <c r="TJW14" s="131"/>
      <c r="TJX14" s="131"/>
      <c r="TJY14" s="131"/>
      <c r="TJZ14" s="131"/>
      <c r="TKA14" s="131"/>
      <c r="TKB14" s="131"/>
      <c r="TKC14" s="131"/>
      <c r="TKD14" s="131"/>
      <c r="TKE14" s="131"/>
      <c r="TKF14" s="131"/>
      <c r="TKG14" s="131"/>
      <c r="TKH14" s="131"/>
      <c r="TKI14" s="131"/>
      <c r="TKJ14" s="131"/>
      <c r="TKK14" s="131"/>
      <c r="TKL14" s="131"/>
      <c r="TKM14" s="131"/>
      <c r="TKN14" s="131"/>
      <c r="TKO14" s="131"/>
      <c r="TKP14" s="131"/>
      <c r="TKQ14" s="131"/>
      <c r="TKR14" s="131"/>
      <c r="TKS14" s="131"/>
      <c r="TKT14" s="131"/>
      <c r="TKU14" s="131"/>
      <c r="TKV14" s="131"/>
      <c r="TKW14" s="131"/>
      <c r="TKX14" s="131"/>
      <c r="TKY14" s="131"/>
      <c r="TKZ14" s="131"/>
      <c r="TLA14" s="131"/>
      <c r="TLB14" s="131"/>
      <c r="TLC14" s="131"/>
      <c r="TLD14" s="131"/>
      <c r="TLE14" s="131"/>
      <c r="TLF14" s="131"/>
      <c r="TLG14" s="131"/>
      <c r="TLH14" s="131"/>
      <c r="TLI14" s="131"/>
      <c r="TLJ14" s="131"/>
      <c r="TLK14" s="131"/>
      <c r="TLL14" s="131"/>
      <c r="TLM14" s="131"/>
      <c r="TLN14" s="131"/>
      <c r="TLO14" s="131"/>
      <c r="TLP14" s="131"/>
      <c r="TLQ14" s="131"/>
      <c r="TLR14" s="131"/>
      <c r="TLS14" s="131"/>
      <c r="TLT14" s="131"/>
      <c r="TLU14" s="131"/>
      <c r="TLV14" s="131"/>
      <c r="TLW14" s="131"/>
      <c r="TLX14" s="131"/>
      <c r="TLY14" s="131"/>
      <c r="TLZ14" s="131"/>
      <c r="TMA14" s="131"/>
      <c r="TMB14" s="131"/>
      <c r="TMC14" s="131"/>
      <c r="TMD14" s="131"/>
      <c r="TME14" s="131"/>
      <c r="TMF14" s="131"/>
      <c r="TMG14" s="131"/>
      <c r="TMH14" s="131"/>
      <c r="TMI14" s="131"/>
      <c r="TMJ14" s="131"/>
      <c r="TMK14" s="131"/>
      <c r="TML14" s="131"/>
      <c r="TMM14" s="131"/>
      <c r="TMN14" s="131"/>
      <c r="TMO14" s="131"/>
      <c r="TMP14" s="131"/>
      <c r="TMQ14" s="131"/>
      <c r="TMR14" s="131"/>
      <c r="TMS14" s="131"/>
      <c r="TMT14" s="131"/>
      <c r="TMU14" s="131"/>
      <c r="TMV14" s="131"/>
      <c r="TMW14" s="131"/>
      <c r="TMX14" s="131"/>
      <c r="TMY14" s="131"/>
      <c r="TMZ14" s="131"/>
      <c r="TNA14" s="131"/>
      <c r="TNB14" s="131"/>
      <c r="TNC14" s="131"/>
      <c r="TND14" s="131"/>
      <c r="TNE14" s="131"/>
      <c r="TNF14" s="131"/>
      <c r="TNG14" s="131"/>
      <c r="TNH14" s="131"/>
      <c r="TNI14" s="131"/>
      <c r="TNJ14" s="131"/>
      <c r="TNK14" s="131"/>
      <c r="TNL14" s="131"/>
      <c r="TNM14" s="131"/>
      <c r="TNN14" s="131"/>
      <c r="TNO14" s="131"/>
      <c r="TNP14" s="131"/>
      <c r="TNQ14" s="131"/>
      <c r="TNR14" s="131"/>
      <c r="TNS14" s="131"/>
      <c r="TNT14" s="131"/>
      <c r="TNU14" s="131"/>
      <c r="TNV14" s="131"/>
      <c r="TNW14" s="131"/>
      <c r="TNX14" s="131"/>
      <c r="TNY14" s="131"/>
      <c r="TNZ14" s="131"/>
      <c r="TOA14" s="131"/>
      <c r="TOB14" s="131"/>
      <c r="TOC14" s="131"/>
      <c r="TOD14" s="131"/>
      <c r="TOE14" s="131"/>
      <c r="TOF14" s="131"/>
      <c r="TOG14" s="131"/>
      <c r="TOH14" s="131"/>
      <c r="TOI14" s="131"/>
      <c r="TOJ14" s="131"/>
      <c r="TOK14" s="131"/>
      <c r="TOL14" s="131"/>
      <c r="TOM14" s="131"/>
      <c r="TON14" s="131"/>
      <c r="TOO14" s="131"/>
      <c r="TOP14" s="131"/>
      <c r="TOQ14" s="131"/>
      <c r="TOR14" s="131"/>
      <c r="TOS14" s="131"/>
      <c r="TOT14" s="131"/>
      <c r="TOU14" s="131"/>
      <c r="TOV14" s="131"/>
      <c r="TOW14" s="131"/>
      <c r="TOX14" s="131"/>
      <c r="TOY14" s="131"/>
      <c r="TOZ14" s="131"/>
      <c r="TPA14" s="131"/>
      <c r="TPB14" s="131"/>
      <c r="TPC14" s="131"/>
      <c r="TPD14" s="131"/>
      <c r="TPE14" s="131"/>
      <c r="TPF14" s="131"/>
      <c r="TPG14" s="131"/>
      <c r="TPH14" s="131"/>
      <c r="TPI14" s="131"/>
      <c r="TPJ14" s="131"/>
      <c r="TPK14" s="131"/>
      <c r="TPL14" s="131"/>
      <c r="TPM14" s="131"/>
      <c r="TPN14" s="131"/>
      <c r="TPO14" s="131"/>
      <c r="TPP14" s="131"/>
      <c r="TPQ14" s="131"/>
      <c r="TPR14" s="131"/>
      <c r="TPS14" s="131"/>
      <c r="TPT14" s="131"/>
      <c r="TPU14" s="131"/>
      <c r="TPV14" s="131"/>
      <c r="TPW14" s="131"/>
      <c r="TPX14" s="131"/>
      <c r="TPY14" s="131"/>
      <c r="TPZ14" s="131"/>
      <c r="TQA14" s="131"/>
      <c r="TQB14" s="131"/>
      <c r="TQC14" s="131"/>
      <c r="TQD14" s="131"/>
      <c r="TQE14" s="131"/>
      <c r="TQF14" s="131"/>
      <c r="TQG14" s="131"/>
      <c r="TQH14" s="131"/>
      <c r="TQI14" s="131"/>
      <c r="TQJ14" s="131"/>
      <c r="TQK14" s="131"/>
      <c r="TQL14" s="131"/>
      <c r="TQM14" s="131"/>
      <c r="TQN14" s="131"/>
      <c r="TQO14" s="131"/>
      <c r="TQP14" s="131"/>
      <c r="TQQ14" s="131"/>
      <c r="TQR14" s="131"/>
      <c r="TQS14" s="131"/>
      <c r="TQT14" s="131"/>
      <c r="TQU14" s="131"/>
      <c r="TQV14" s="131"/>
      <c r="TQW14" s="131"/>
      <c r="TQX14" s="131"/>
      <c r="TQY14" s="131"/>
      <c r="TQZ14" s="131"/>
      <c r="TRA14" s="131"/>
      <c r="TRB14" s="131"/>
      <c r="TRC14" s="131"/>
      <c r="TRD14" s="131"/>
      <c r="TRE14" s="131"/>
      <c r="TRF14" s="131"/>
      <c r="TRG14" s="131"/>
      <c r="TRH14" s="131"/>
      <c r="TRI14" s="131"/>
      <c r="TRJ14" s="131"/>
      <c r="TRK14" s="131"/>
      <c r="TRL14" s="131"/>
      <c r="TRM14" s="131"/>
      <c r="TRN14" s="131"/>
      <c r="TRO14" s="131"/>
      <c r="TRP14" s="131"/>
      <c r="TRQ14" s="131"/>
      <c r="TRR14" s="131"/>
      <c r="TRS14" s="131"/>
      <c r="TRT14" s="131"/>
      <c r="TRU14" s="131"/>
      <c r="TRV14" s="131"/>
      <c r="TRW14" s="131"/>
      <c r="TRX14" s="131"/>
      <c r="TRY14" s="131"/>
      <c r="TRZ14" s="131"/>
      <c r="TSA14" s="131"/>
      <c r="TSB14" s="131"/>
      <c r="TSC14" s="131"/>
      <c r="TSD14" s="131"/>
      <c r="TSE14" s="131"/>
      <c r="TSF14" s="131"/>
      <c r="TSG14" s="131"/>
      <c r="TSH14" s="131"/>
      <c r="TSI14" s="131"/>
      <c r="TSJ14" s="131"/>
      <c r="TSK14" s="131"/>
      <c r="TSL14" s="131"/>
      <c r="TSM14" s="131"/>
      <c r="TSN14" s="131"/>
      <c r="TSO14" s="131"/>
      <c r="TSP14" s="131"/>
      <c r="TSQ14" s="131"/>
      <c r="TSR14" s="131"/>
      <c r="TSS14" s="131"/>
      <c r="TST14" s="131"/>
      <c r="TSU14" s="131"/>
      <c r="TSV14" s="131"/>
      <c r="TSW14" s="131"/>
      <c r="TSX14" s="131"/>
      <c r="TSY14" s="131"/>
      <c r="TSZ14" s="131"/>
      <c r="TTA14" s="131"/>
      <c r="TTB14" s="131"/>
      <c r="TTC14" s="131"/>
      <c r="TTD14" s="131"/>
      <c r="TTE14" s="131"/>
      <c r="TTF14" s="131"/>
      <c r="TTG14" s="131"/>
      <c r="TTH14" s="131"/>
      <c r="TTI14" s="131"/>
      <c r="TTJ14" s="131"/>
      <c r="TTK14" s="131"/>
      <c r="TTL14" s="131"/>
      <c r="TTM14" s="131"/>
      <c r="TTN14" s="131"/>
      <c r="TTO14" s="131"/>
      <c r="TTP14" s="131"/>
      <c r="TTQ14" s="131"/>
      <c r="TTR14" s="131"/>
      <c r="TTS14" s="131"/>
      <c r="TTT14" s="131"/>
      <c r="TTU14" s="131"/>
      <c r="TTV14" s="131"/>
      <c r="TTW14" s="131"/>
      <c r="TTX14" s="131"/>
      <c r="TTY14" s="131"/>
      <c r="TTZ14" s="131"/>
      <c r="TUA14" s="131"/>
      <c r="TUB14" s="131"/>
      <c r="TUC14" s="131"/>
      <c r="TUD14" s="131"/>
      <c r="TUE14" s="131"/>
      <c r="TUF14" s="131"/>
      <c r="TUG14" s="131"/>
      <c r="TUH14" s="131"/>
      <c r="TUI14" s="131"/>
      <c r="TUJ14" s="131"/>
      <c r="TUK14" s="131"/>
      <c r="TUL14" s="131"/>
      <c r="TUM14" s="131"/>
      <c r="TUN14" s="131"/>
      <c r="TUO14" s="131"/>
      <c r="TUP14" s="131"/>
      <c r="TUQ14" s="131"/>
      <c r="TUR14" s="131"/>
      <c r="TUS14" s="131"/>
      <c r="TUT14" s="131"/>
      <c r="TUU14" s="131"/>
      <c r="TUV14" s="131"/>
      <c r="TUW14" s="131"/>
      <c r="TUX14" s="131"/>
      <c r="TUY14" s="131"/>
      <c r="TUZ14" s="131"/>
      <c r="TVA14" s="131"/>
      <c r="TVB14" s="131"/>
      <c r="TVC14" s="131"/>
      <c r="TVD14" s="131"/>
      <c r="TVE14" s="131"/>
      <c r="TVF14" s="131"/>
      <c r="TVG14" s="131"/>
      <c r="TVH14" s="131"/>
      <c r="TVI14" s="131"/>
      <c r="TVJ14" s="131"/>
      <c r="TVK14" s="131"/>
      <c r="TVL14" s="131"/>
      <c r="TVM14" s="131"/>
      <c r="TVN14" s="131"/>
      <c r="TVO14" s="131"/>
      <c r="TVP14" s="131"/>
      <c r="TVQ14" s="131"/>
      <c r="TVR14" s="131"/>
      <c r="TVS14" s="131"/>
      <c r="TVT14" s="131"/>
      <c r="TVU14" s="131"/>
      <c r="TVV14" s="131"/>
      <c r="TVW14" s="131"/>
      <c r="TVX14" s="131"/>
      <c r="TVY14" s="131"/>
      <c r="TVZ14" s="131"/>
      <c r="TWA14" s="131"/>
      <c r="TWB14" s="131"/>
      <c r="TWC14" s="131"/>
      <c r="TWD14" s="131"/>
      <c r="TWE14" s="131"/>
      <c r="TWF14" s="131"/>
      <c r="TWG14" s="131"/>
      <c r="TWH14" s="131"/>
      <c r="TWI14" s="131"/>
      <c r="TWJ14" s="131"/>
      <c r="TWK14" s="131"/>
      <c r="TWL14" s="131"/>
      <c r="TWM14" s="131"/>
      <c r="TWN14" s="131"/>
      <c r="TWO14" s="131"/>
      <c r="TWP14" s="131"/>
      <c r="TWQ14" s="131"/>
      <c r="TWR14" s="131"/>
      <c r="TWS14" s="131"/>
      <c r="TWT14" s="131"/>
      <c r="TWU14" s="131"/>
      <c r="TWV14" s="131"/>
      <c r="TWW14" s="131"/>
      <c r="TWX14" s="131"/>
      <c r="TWY14" s="131"/>
      <c r="TWZ14" s="131"/>
      <c r="TXA14" s="131"/>
      <c r="TXB14" s="131"/>
      <c r="TXC14" s="131"/>
      <c r="TXD14" s="131"/>
      <c r="TXE14" s="131"/>
      <c r="TXF14" s="131"/>
      <c r="TXG14" s="131"/>
      <c r="TXH14" s="131"/>
      <c r="TXI14" s="131"/>
      <c r="TXJ14" s="131"/>
      <c r="TXK14" s="131"/>
      <c r="TXL14" s="131"/>
      <c r="TXM14" s="131"/>
      <c r="TXN14" s="131"/>
      <c r="TXO14" s="131"/>
      <c r="TXP14" s="131"/>
      <c r="TXQ14" s="131"/>
      <c r="TXR14" s="131"/>
      <c r="TXS14" s="131"/>
      <c r="TXT14" s="131"/>
      <c r="TXU14" s="131"/>
      <c r="TXV14" s="131"/>
      <c r="TXW14" s="131"/>
      <c r="TXX14" s="131"/>
      <c r="TXY14" s="131"/>
      <c r="TXZ14" s="131"/>
      <c r="TYA14" s="131"/>
      <c r="TYB14" s="131"/>
      <c r="TYC14" s="131"/>
      <c r="TYD14" s="131"/>
      <c r="TYE14" s="131"/>
      <c r="TYF14" s="131"/>
      <c r="TYG14" s="131"/>
      <c r="TYH14" s="131"/>
      <c r="TYI14" s="131"/>
      <c r="TYJ14" s="131"/>
      <c r="TYK14" s="131"/>
      <c r="TYL14" s="131"/>
      <c r="TYM14" s="131"/>
      <c r="TYN14" s="131"/>
      <c r="TYO14" s="131"/>
      <c r="TYP14" s="131"/>
      <c r="TYQ14" s="131"/>
      <c r="TYR14" s="131"/>
      <c r="TYS14" s="131"/>
      <c r="TYT14" s="131"/>
      <c r="TYU14" s="131"/>
      <c r="TYV14" s="131"/>
      <c r="TYW14" s="131"/>
      <c r="TYX14" s="131"/>
      <c r="TYY14" s="131"/>
      <c r="TYZ14" s="131"/>
      <c r="TZA14" s="131"/>
      <c r="TZB14" s="131"/>
      <c r="TZC14" s="131"/>
      <c r="TZD14" s="131"/>
      <c r="TZE14" s="131"/>
      <c r="TZF14" s="131"/>
      <c r="TZG14" s="131"/>
      <c r="TZH14" s="131"/>
      <c r="TZI14" s="131"/>
      <c r="TZJ14" s="131"/>
      <c r="TZK14" s="131"/>
      <c r="TZL14" s="131"/>
      <c r="TZM14" s="131"/>
      <c r="TZN14" s="131"/>
      <c r="TZO14" s="131"/>
      <c r="TZP14" s="131"/>
      <c r="TZQ14" s="131"/>
      <c r="TZR14" s="131"/>
      <c r="TZS14" s="131"/>
      <c r="TZT14" s="131"/>
      <c r="TZU14" s="131"/>
      <c r="TZV14" s="131"/>
      <c r="TZW14" s="131"/>
      <c r="TZX14" s="131"/>
      <c r="TZY14" s="131"/>
      <c r="TZZ14" s="131"/>
      <c r="UAA14" s="131"/>
      <c r="UAB14" s="131"/>
      <c r="UAC14" s="131"/>
      <c r="UAD14" s="131"/>
      <c r="UAE14" s="131"/>
      <c r="UAF14" s="131"/>
      <c r="UAG14" s="131"/>
      <c r="UAH14" s="131"/>
      <c r="UAI14" s="131"/>
      <c r="UAJ14" s="131"/>
      <c r="UAK14" s="131"/>
      <c r="UAL14" s="131"/>
      <c r="UAM14" s="131"/>
      <c r="UAN14" s="131"/>
      <c r="UAO14" s="131"/>
      <c r="UAP14" s="131"/>
      <c r="UAQ14" s="131"/>
      <c r="UAR14" s="131"/>
      <c r="UAS14" s="131"/>
      <c r="UAT14" s="131"/>
      <c r="UAU14" s="131"/>
      <c r="UAV14" s="131"/>
      <c r="UAW14" s="131"/>
      <c r="UAX14" s="131"/>
      <c r="UAY14" s="131"/>
      <c r="UAZ14" s="131"/>
      <c r="UBA14" s="131"/>
      <c r="UBB14" s="131"/>
      <c r="UBC14" s="131"/>
      <c r="UBD14" s="131"/>
      <c r="UBE14" s="131"/>
      <c r="UBF14" s="131"/>
      <c r="UBG14" s="131"/>
      <c r="UBH14" s="131"/>
      <c r="UBI14" s="131"/>
      <c r="UBJ14" s="131"/>
      <c r="UBK14" s="131"/>
      <c r="UBL14" s="131"/>
      <c r="UBM14" s="131"/>
      <c r="UBN14" s="131"/>
      <c r="UBO14" s="131"/>
      <c r="UBP14" s="131"/>
      <c r="UBQ14" s="131"/>
      <c r="UBR14" s="131"/>
      <c r="UBS14" s="131"/>
      <c r="UBT14" s="131"/>
      <c r="UBU14" s="131"/>
      <c r="UBV14" s="131"/>
      <c r="UBW14" s="131"/>
      <c r="UBX14" s="131"/>
      <c r="UBY14" s="131"/>
      <c r="UBZ14" s="131"/>
      <c r="UCA14" s="131"/>
      <c r="UCB14" s="131"/>
      <c r="UCC14" s="131"/>
      <c r="UCD14" s="131"/>
      <c r="UCE14" s="131"/>
      <c r="UCF14" s="131"/>
      <c r="UCG14" s="131"/>
      <c r="UCH14" s="131"/>
      <c r="UCI14" s="131"/>
      <c r="UCJ14" s="131"/>
      <c r="UCK14" s="131"/>
      <c r="UCL14" s="131"/>
      <c r="UCM14" s="131"/>
      <c r="UCN14" s="131"/>
      <c r="UCO14" s="131"/>
      <c r="UCP14" s="131"/>
      <c r="UCQ14" s="131"/>
      <c r="UCR14" s="131"/>
      <c r="UCS14" s="131"/>
      <c r="UCT14" s="131"/>
      <c r="UCU14" s="131"/>
      <c r="UCV14" s="131"/>
      <c r="UCW14" s="131"/>
      <c r="UCX14" s="131"/>
      <c r="UCY14" s="131"/>
      <c r="UCZ14" s="131"/>
      <c r="UDA14" s="131"/>
      <c r="UDB14" s="131"/>
      <c r="UDC14" s="131"/>
      <c r="UDD14" s="131"/>
      <c r="UDE14" s="131"/>
      <c r="UDF14" s="131"/>
      <c r="UDG14" s="131"/>
      <c r="UDH14" s="131"/>
      <c r="UDI14" s="131"/>
      <c r="UDJ14" s="131"/>
      <c r="UDK14" s="131"/>
      <c r="UDL14" s="131"/>
      <c r="UDM14" s="131"/>
      <c r="UDN14" s="131"/>
      <c r="UDO14" s="131"/>
      <c r="UDP14" s="131"/>
      <c r="UDQ14" s="131"/>
      <c r="UDR14" s="131"/>
      <c r="UDS14" s="131"/>
      <c r="UDT14" s="131"/>
      <c r="UDU14" s="131"/>
      <c r="UDV14" s="131"/>
      <c r="UDW14" s="131"/>
      <c r="UDX14" s="131"/>
      <c r="UDY14" s="131"/>
      <c r="UDZ14" s="131"/>
      <c r="UEA14" s="131"/>
      <c r="UEB14" s="131"/>
      <c r="UEC14" s="131"/>
      <c r="UED14" s="131"/>
      <c r="UEE14" s="131"/>
      <c r="UEF14" s="131"/>
      <c r="UEG14" s="131"/>
      <c r="UEH14" s="131"/>
      <c r="UEI14" s="131"/>
      <c r="UEJ14" s="131"/>
      <c r="UEK14" s="131"/>
      <c r="UEL14" s="131"/>
      <c r="UEM14" s="131"/>
      <c r="UEN14" s="131"/>
      <c r="UEO14" s="131"/>
      <c r="UEP14" s="131"/>
      <c r="UEQ14" s="131"/>
      <c r="UER14" s="131"/>
      <c r="UES14" s="131"/>
      <c r="UET14" s="131"/>
      <c r="UEU14" s="131"/>
      <c r="UEV14" s="131"/>
      <c r="UEW14" s="131"/>
      <c r="UEX14" s="131"/>
      <c r="UEY14" s="131"/>
      <c r="UEZ14" s="131"/>
      <c r="UFA14" s="131"/>
      <c r="UFB14" s="131"/>
      <c r="UFC14" s="131"/>
      <c r="UFD14" s="131"/>
      <c r="UFE14" s="131"/>
      <c r="UFF14" s="131"/>
      <c r="UFG14" s="131"/>
      <c r="UFH14" s="131"/>
      <c r="UFI14" s="131"/>
      <c r="UFJ14" s="131"/>
      <c r="UFK14" s="131"/>
      <c r="UFL14" s="131"/>
      <c r="UFM14" s="131"/>
      <c r="UFN14" s="131"/>
      <c r="UFO14" s="131"/>
      <c r="UFP14" s="131"/>
      <c r="UFQ14" s="131"/>
      <c r="UFR14" s="131"/>
      <c r="UFS14" s="131"/>
      <c r="UFT14" s="131"/>
      <c r="UFU14" s="131"/>
      <c r="UFV14" s="131"/>
      <c r="UFW14" s="131"/>
      <c r="UFX14" s="131"/>
      <c r="UFY14" s="131"/>
      <c r="UFZ14" s="131"/>
      <c r="UGA14" s="131"/>
      <c r="UGB14" s="131"/>
      <c r="UGC14" s="131"/>
      <c r="UGD14" s="131"/>
      <c r="UGE14" s="131"/>
      <c r="UGF14" s="131"/>
      <c r="UGG14" s="131"/>
      <c r="UGH14" s="131"/>
      <c r="UGI14" s="131"/>
      <c r="UGJ14" s="131"/>
      <c r="UGK14" s="131"/>
      <c r="UGL14" s="131"/>
      <c r="UGM14" s="131"/>
      <c r="UGN14" s="131"/>
      <c r="UGO14" s="131"/>
      <c r="UGP14" s="131"/>
      <c r="UGQ14" s="131"/>
      <c r="UGR14" s="131"/>
      <c r="UGS14" s="131"/>
      <c r="UGT14" s="131"/>
      <c r="UGU14" s="131"/>
      <c r="UGV14" s="131"/>
      <c r="UGW14" s="131"/>
      <c r="UGX14" s="131"/>
      <c r="UGY14" s="131"/>
      <c r="UGZ14" s="131"/>
      <c r="UHA14" s="131"/>
      <c r="UHB14" s="131"/>
      <c r="UHC14" s="131"/>
      <c r="UHD14" s="131"/>
      <c r="UHE14" s="131"/>
      <c r="UHF14" s="131"/>
      <c r="UHG14" s="131"/>
      <c r="UHH14" s="131"/>
      <c r="UHI14" s="131"/>
      <c r="UHJ14" s="131"/>
      <c r="UHK14" s="131"/>
      <c r="UHL14" s="131"/>
      <c r="UHM14" s="131"/>
      <c r="UHN14" s="131"/>
      <c r="UHO14" s="131"/>
      <c r="UHP14" s="131"/>
      <c r="UHQ14" s="131"/>
      <c r="UHR14" s="131"/>
      <c r="UHS14" s="131"/>
      <c r="UHT14" s="131"/>
      <c r="UHU14" s="131"/>
      <c r="UHV14" s="131"/>
      <c r="UHW14" s="131"/>
      <c r="UHX14" s="131"/>
      <c r="UHY14" s="131"/>
      <c r="UHZ14" s="131"/>
      <c r="UIA14" s="131"/>
      <c r="UIB14" s="131"/>
      <c r="UIC14" s="131"/>
      <c r="UID14" s="131"/>
      <c r="UIE14" s="131"/>
      <c r="UIF14" s="131"/>
      <c r="UIG14" s="131"/>
      <c r="UIH14" s="131"/>
      <c r="UII14" s="131"/>
      <c r="UIJ14" s="131"/>
      <c r="UIK14" s="131"/>
      <c r="UIL14" s="131"/>
      <c r="UIM14" s="131"/>
      <c r="UIN14" s="131"/>
      <c r="UIO14" s="131"/>
      <c r="UIP14" s="131"/>
      <c r="UIQ14" s="131"/>
      <c r="UIR14" s="131"/>
      <c r="UIS14" s="131"/>
      <c r="UIT14" s="131"/>
      <c r="UIU14" s="131"/>
      <c r="UIV14" s="131"/>
      <c r="UIW14" s="131"/>
      <c r="UIX14" s="131"/>
      <c r="UIY14" s="131"/>
      <c r="UIZ14" s="131"/>
      <c r="UJA14" s="131"/>
      <c r="UJB14" s="131"/>
      <c r="UJC14" s="131"/>
      <c r="UJD14" s="131"/>
      <c r="UJE14" s="131"/>
      <c r="UJF14" s="131"/>
      <c r="UJG14" s="131"/>
      <c r="UJH14" s="131"/>
      <c r="UJI14" s="131"/>
      <c r="UJJ14" s="131"/>
      <c r="UJK14" s="131"/>
      <c r="UJL14" s="131"/>
      <c r="UJM14" s="131"/>
      <c r="UJN14" s="131"/>
      <c r="UJO14" s="131"/>
      <c r="UJP14" s="131"/>
      <c r="UJQ14" s="131"/>
      <c r="UJR14" s="131"/>
      <c r="UJS14" s="131"/>
      <c r="UJT14" s="131"/>
      <c r="UJU14" s="131"/>
      <c r="UJV14" s="131"/>
      <c r="UJW14" s="131"/>
      <c r="UJX14" s="131"/>
      <c r="UJY14" s="131"/>
      <c r="UJZ14" s="131"/>
      <c r="UKA14" s="131"/>
      <c r="UKB14" s="131"/>
      <c r="UKC14" s="131"/>
      <c r="UKD14" s="131"/>
      <c r="UKE14" s="131"/>
      <c r="UKF14" s="131"/>
      <c r="UKG14" s="131"/>
      <c r="UKH14" s="131"/>
      <c r="UKI14" s="131"/>
      <c r="UKJ14" s="131"/>
      <c r="UKK14" s="131"/>
      <c r="UKL14" s="131"/>
      <c r="UKM14" s="131"/>
      <c r="UKN14" s="131"/>
      <c r="UKO14" s="131"/>
      <c r="UKP14" s="131"/>
      <c r="UKQ14" s="131"/>
      <c r="UKR14" s="131"/>
      <c r="UKS14" s="131"/>
      <c r="UKT14" s="131"/>
      <c r="UKU14" s="131"/>
      <c r="UKV14" s="131"/>
      <c r="UKW14" s="131"/>
      <c r="UKX14" s="131"/>
      <c r="UKY14" s="131"/>
      <c r="UKZ14" s="131"/>
      <c r="ULA14" s="131"/>
      <c r="ULB14" s="131"/>
      <c r="ULC14" s="131"/>
      <c r="ULD14" s="131"/>
      <c r="ULE14" s="131"/>
      <c r="ULF14" s="131"/>
      <c r="ULG14" s="131"/>
      <c r="ULH14" s="131"/>
      <c r="ULI14" s="131"/>
      <c r="ULJ14" s="131"/>
      <c r="ULK14" s="131"/>
      <c r="ULL14" s="131"/>
      <c r="ULM14" s="131"/>
      <c r="ULN14" s="131"/>
      <c r="ULO14" s="131"/>
      <c r="ULP14" s="131"/>
      <c r="ULQ14" s="131"/>
      <c r="ULR14" s="131"/>
      <c r="ULS14" s="131"/>
      <c r="ULT14" s="131"/>
      <c r="ULU14" s="131"/>
      <c r="ULV14" s="131"/>
      <c r="ULW14" s="131"/>
      <c r="ULX14" s="131"/>
      <c r="ULY14" s="131"/>
      <c r="ULZ14" s="131"/>
      <c r="UMA14" s="131"/>
      <c r="UMB14" s="131"/>
      <c r="UMC14" s="131"/>
      <c r="UMD14" s="131"/>
      <c r="UME14" s="131"/>
      <c r="UMF14" s="131"/>
      <c r="UMG14" s="131"/>
      <c r="UMH14" s="131"/>
      <c r="UMI14" s="131"/>
      <c r="UMJ14" s="131"/>
      <c r="UMK14" s="131"/>
      <c r="UML14" s="131"/>
      <c r="UMM14" s="131"/>
      <c r="UMN14" s="131"/>
      <c r="UMO14" s="131"/>
      <c r="UMP14" s="131"/>
      <c r="UMQ14" s="131"/>
      <c r="UMR14" s="131"/>
      <c r="UMS14" s="131"/>
      <c r="UMT14" s="131"/>
      <c r="UMU14" s="131"/>
      <c r="UMV14" s="131"/>
      <c r="UMW14" s="131"/>
      <c r="UMX14" s="131"/>
      <c r="UMY14" s="131"/>
      <c r="UMZ14" s="131"/>
      <c r="UNA14" s="131"/>
      <c r="UNB14" s="131"/>
      <c r="UNC14" s="131"/>
      <c r="UND14" s="131"/>
      <c r="UNE14" s="131"/>
      <c r="UNF14" s="131"/>
      <c r="UNG14" s="131"/>
      <c r="UNH14" s="131"/>
      <c r="UNI14" s="131"/>
      <c r="UNJ14" s="131"/>
      <c r="UNK14" s="131"/>
      <c r="UNL14" s="131"/>
      <c r="UNM14" s="131"/>
      <c r="UNN14" s="131"/>
      <c r="UNO14" s="131"/>
      <c r="UNP14" s="131"/>
      <c r="UNQ14" s="131"/>
      <c r="UNR14" s="131"/>
      <c r="UNS14" s="131"/>
      <c r="UNT14" s="131"/>
      <c r="UNU14" s="131"/>
      <c r="UNV14" s="131"/>
      <c r="UNW14" s="131"/>
      <c r="UNX14" s="131"/>
      <c r="UNY14" s="131"/>
      <c r="UNZ14" s="131"/>
      <c r="UOA14" s="131"/>
      <c r="UOB14" s="131"/>
      <c r="UOC14" s="131"/>
      <c r="UOD14" s="131"/>
      <c r="UOE14" s="131"/>
      <c r="UOF14" s="131"/>
      <c r="UOG14" s="131"/>
      <c r="UOH14" s="131"/>
      <c r="UOI14" s="131"/>
      <c r="UOJ14" s="131"/>
      <c r="UOK14" s="131"/>
      <c r="UOL14" s="131"/>
      <c r="UOM14" s="131"/>
      <c r="UON14" s="131"/>
      <c r="UOO14" s="131"/>
      <c r="UOP14" s="131"/>
      <c r="UOQ14" s="131"/>
      <c r="UOR14" s="131"/>
      <c r="UOS14" s="131"/>
      <c r="UOT14" s="131"/>
      <c r="UOU14" s="131"/>
      <c r="UOV14" s="131"/>
      <c r="UOW14" s="131"/>
      <c r="UOX14" s="131"/>
      <c r="UOY14" s="131"/>
      <c r="UOZ14" s="131"/>
      <c r="UPA14" s="131"/>
      <c r="UPB14" s="131"/>
      <c r="UPC14" s="131"/>
      <c r="UPD14" s="131"/>
      <c r="UPE14" s="131"/>
      <c r="UPF14" s="131"/>
      <c r="UPG14" s="131"/>
      <c r="UPH14" s="131"/>
      <c r="UPI14" s="131"/>
      <c r="UPJ14" s="131"/>
      <c r="UPK14" s="131"/>
      <c r="UPL14" s="131"/>
      <c r="UPM14" s="131"/>
      <c r="UPN14" s="131"/>
      <c r="UPO14" s="131"/>
      <c r="UPP14" s="131"/>
      <c r="UPQ14" s="131"/>
      <c r="UPR14" s="131"/>
      <c r="UPS14" s="131"/>
      <c r="UPT14" s="131"/>
      <c r="UPU14" s="131"/>
      <c r="UPV14" s="131"/>
      <c r="UPW14" s="131"/>
      <c r="UPX14" s="131"/>
      <c r="UPY14" s="131"/>
      <c r="UPZ14" s="131"/>
      <c r="UQA14" s="131"/>
      <c r="UQB14" s="131"/>
      <c r="UQC14" s="131"/>
      <c r="UQD14" s="131"/>
      <c r="UQE14" s="131"/>
      <c r="UQF14" s="131"/>
      <c r="UQG14" s="131"/>
      <c r="UQH14" s="131"/>
      <c r="UQI14" s="131"/>
      <c r="UQJ14" s="131"/>
      <c r="UQK14" s="131"/>
      <c r="UQL14" s="131"/>
      <c r="UQM14" s="131"/>
      <c r="UQN14" s="131"/>
      <c r="UQO14" s="131"/>
      <c r="UQP14" s="131"/>
      <c r="UQQ14" s="131"/>
      <c r="UQR14" s="131"/>
      <c r="UQS14" s="131"/>
      <c r="UQT14" s="131"/>
      <c r="UQU14" s="131"/>
      <c r="UQV14" s="131"/>
      <c r="UQW14" s="131"/>
      <c r="UQX14" s="131"/>
      <c r="UQY14" s="131"/>
      <c r="UQZ14" s="131"/>
      <c r="URA14" s="131"/>
      <c r="URB14" s="131"/>
      <c r="URC14" s="131"/>
      <c r="URD14" s="131"/>
      <c r="URE14" s="131"/>
      <c r="URF14" s="131"/>
      <c r="URG14" s="131"/>
      <c r="URH14" s="131"/>
      <c r="URI14" s="131"/>
      <c r="URJ14" s="131"/>
      <c r="URK14" s="131"/>
      <c r="URL14" s="131"/>
      <c r="URM14" s="131"/>
      <c r="URN14" s="131"/>
      <c r="URO14" s="131"/>
      <c r="URP14" s="131"/>
      <c r="URQ14" s="131"/>
      <c r="URR14" s="131"/>
      <c r="URS14" s="131"/>
      <c r="URT14" s="131"/>
      <c r="URU14" s="131"/>
      <c r="URV14" s="131"/>
      <c r="URW14" s="131"/>
      <c r="URX14" s="131"/>
      <c r="URY14" s="131"/>
      <c r="URZ14" s="131"/>
      <c r="USA14" s="131"/>
      <c r="USB14" s="131"/>
      <c r="USC14" s="131"/>
      <c r="USD14" s="131"/>
      <c r="USE14" s="131"/>
      <c r="USF14" s="131"/>
      <c r="USG14" s="131"/>
      <c r="USH14" s="131"/>
      <c r="USI14" s="131"/>
      <c r="USJ14" s="131"/>
      <c r="USK14" s="131"/>
      <c r="USL14" s="131"/>
      <c r="USM14" s="131"/>
      <c r="USN14" s="131"/>
      <c r="USO14" s="131"/>
      <c r="USP14" s="131"/>
      <c r="USQ14" s="131"/>
      <c r="USR14" s="131"/>
      <c r="USS14" s="131"/>
      <c r="UST14" s="131"/>
      <c r="USU14" s="131"/>
      <c r="USV14" s="131"/>
      <c r="USW14" s="131"/>
      <c r="USX14" s="131"/>
      <c r="USY14" s="131"/>
      <c r="USZ14" s="131"/>
      <c r="UTA14" s="131"/>
      <c r="UTB14" s="131"/>
      <c r="UTC14" s="131"/>
      <c r="UTD14" s="131"/>
      <c r="UTE14" s="131"/>
      <c r="UTF14" s="131"/>
      <c r="UTG14" s="131"/>
      <c r="UTH14" s="131"/>
      <c r="UTI14" s="131"/>
      <c r="UTJ14" s="131"/>
      <c r="UTK14" s="131"/>
      <c r="UTL14" s="131"/>
      <c r="UTM14" s="131"/>
      <c r="UTN14" s="131"/>
      <c r="UTO14" s="131"/>
      <c r="UTP14" s="131"/>
      <c r="UTQ14" s="131"/>
      <c r="UTR14" s="131"/>
      <c r="UTS14" s="131"/>
      <c r="UTT14" s="131"/>
      <c r="UTU14" s="131"/>
      <c r="UTV14" s="131"/>
      <c r="UTW14" s="131"/>
      <c r="UTX14" s="131"/>
      <c r="UTY14" s="131"/>
      <c r="UTZ14" s="131"/>
      <c r="UUA14" s="131"/>
      <c r="UUB14" s="131"/>
      <c r="UUC14" s="131"/>
      <c r="UUD14" s="131"/>
      <c r="UUE14" s="131"/>
      <c r="UUF14" s="131"/>
      <c r="UUG14" s="131"/>
      <c r="UUH14" s="131"/>
      <c r="UUI14" s="131"/>
      <c r="UUJ14" s="131"/>
      <c r="UUK14" s="131"/>
      <c r="UUL14" s="131"/>
      <c r="UUM14" s="131"/>
      <c r="UUN14" s="131"/>
      <c r="UUO14" s="131"/>
      <c r="UUP14" s="131"/>
      <c r="UUQ14" s="131"/>
      <c r="UUR14" s="131"/>
      <c r="UUS14" s="131"/>
      <c r="UUT14" s="131"/>
      <c r="UUU14" s="131"/>
      <c r="UUV14" s="131"/>
      <c r="UUW14" s="131"/>
      <c r="UUX14" s="131"/>
      <c r="UUY14" s="131"/>
      <c r="UUZ14" s="131"/>
      <c r="UVA14" s="131"/>
      <c r="UVB14" s="131"/>
      <c r="UVC14" s="131"/>
      <c r="UVD14" s="131"/>
      <c r="UVE14" s="131"/>
      <c r="UVF14" s="131"/>
      <c r="UVG14" s="131"/>
      <c r="UVH14" s="131"/>
      <c r="UVI14" s="131"/>
      <c r="UVJ14" s="131"/>
      <c r="UVK14" s="131"/>
      <c r="UVL14" s="131"/>
      <c r="UVM14" s="131"/>
      <c r="UVN14" s="131"/>
      <c r="UVO14" s="131"/>
      <c r="UVP14" s="131"/>
      <c r="UVQ14" s="131"/>
      <c r="UVR14" s="131"/>
      <c r="UVS14" s="131"/>
      <c r="UVT14" s="131"/>
      <c r="UVU14" s="131"/>
      <c r="UVV14" s="131"/>
      <c r="UVW14" s="131"/>
      <c r="UVX14" s="131"/>
      <c r="UVY14" s="131"/>
      <c r="UVZ14" s="131"/>
      <c r="UWA14" s="131"/>
      <c r="UWB14" s="131"/>
      <c r="UWC14" s="131"/>
      <c r="UWD14" s="131"/>
      <c r="UWE14" s="131"/>
      <c r="UWF14" s="131"/>
      <c r="UWG14" s="131"/>
      <c r="UWH14" s="131"/>
      <c r="UWI14" s="131"/>
      <c r="UWJ14" s="131"/>
      <c r="UWK14" s="131"/>
      <c r="UWL14" s="131"/>
      <c r="UWM14" s="131"/>
      <c r="UWN14" s="131"/>
      <c r="UWO14" s="131"/>
      <c r="UWP14" s="131"/>
      <c r="UWQ14" s="131"/>
      <c r="UWR14" s="131"/>
      <c r="UWS14" s="131"/>
      <c r="UWT14" s="131"/>
      <c r="UWU14" s="131"/>
      <c r="UWV14" s="131"/>
      <c r="UWW14" s="131"/>
      <c r="UWX14" s="131"/>
      <c r="UWY14" s="131"/>
      <c r="UWZ14" s="131"/>
      <c r="UXA14" s="131"/>
      <c r="UXB14" s="131"/>
      <c r="UXC14" s="131"/>
      <c r="UXD14" s="131"/>
      <c r="UXE14" s="131"/>
      <c r="UXF14" s="131"/>
      <c r="UXG14" s="131"/>
      <c r="UXH14" s="131"/>
      <c r="UXI14" s="131"/>
      <c r="UXJ14" s="131"/>
      <c r="UXK14" s="131"/>
      <c r="UXL14" s="131"/>
      <c r="UXM14" s="131"/>
      <c r="UXN14" s="131"/>
      <c r="UXO14" s="131"/>
      <c r="UXP14" s="131"/>
      <c r="UXQ14" s="131"/>
      <c r="UXR14" s="131"/>
      <c r="UXS14" s="131"/>
      <c r="UXT14" s="131"/>
      <c r="UXU14" s="131"/>
      <c r="UXV14" s="131"/>
      <c r="UXW14" s="131"/>
      <c r="UXX14" s="131"/>
      <c r="UXY14" s="131"/>
      <c r="UXZ14" s="131"/>
      <c r="UYA14" s="131"/>
      <c r="UYB14" s="131"/>
      <c r="UYC14" s="131"/>
      <c r="UYD14" s="131"/>
      <c r="UYE14" s="131"/>
      <c r="UYF14" s="131"/>
      <c r="UYG14" s="131"/>
      <c r="UYH14" s="131"/>
      <c r="UYI14" s="131"/>
      <c r="UYJ14" s="131"/>
      <c r="UYK14" s="131"/>
      <c r="UYL14" s="131"/>
      <c r="UYM14" s="131"/>
      <c r="UYN14" s="131"/>
      <c r="UYO14" s="131"/>
      <c r="UYP14" s="131"/>
      <c r="UYQ14" s="131"/>
      <c r="UYR14" s="131"/>
      <c r="UYS14" s="131"/>
      <c r="UYT14" s="131"/>
      <c r="UYU14" s="131"/>
      <c r="UYV14" s="131"/>
      <c r="UYW14" s="131"/>
      <c r="UYX14" s="131"/>
      <c r="UYY14" s="131"/>
      <c r="UYZ14" s="131"/>
      <c r="UZA14" s="131"/>
      <c r="UZB14" s="131"/>
      <c r="UZC14" s="131"/>
      <c r="UZD14" s="131"/>
      <c r="UZE14" s="131"/>
      <c r="UZF14" s="131"/>
      <c r="UZG14" s="131"/>
      <c r="UZH14" s="131"/>
      <c r="UZI14" s="131"/>
      <c r="UZJ14" s="131"/>
      <c r="UZK14" s="131"/>
      <c r="UZL14" s="131"/>
      <c r="UZM14" s="131"/>
      <c r="UZN14" s="131"/>
      <c r="UZO14" s="131"/>
      <c r="UZP14" s="131"/>
      <c r="UZQ14" s="131"/>
      <c r="UZR14" s="131"/>
      <c r="UZS14" s="131"/>
      <c r="UZT14" s="131"/>
      <c r="UZU14" s="131"/>
      <c r="UZV14" s="131"/>
      <c r="UZW14" s="131"/>
      <c r="UZX14" s="131"/>
      <c r="UZY14" s="131"/>
      <c r="UZZ14" s="131"/>
      <c r="VAA14" s="131"/>
      <c r="VAB14" s="131"/>
      <c r="VAC14" s="131"/>
      <c r="VAD14" s="131"/>
      <c r="VAE14" s="131"/>
      <c r="VAF14" s="131"/>
      <c r="VAG14" s="131"/>
      <c r="VAH14" s="131"/>
      <c r="VAI14" s="131"/>
      <c r="VAJ14" s="131"/>
      <c r="VAK14" s="131"/>
      <c r="VAL14" s="131"/>
      <c r="VAM14" s="131"/>
      <c r="VAN14" s="131"/>
      <c r="VAO14" s="131"/>
      <c r="VAP14" s="131"/>
      <c r="VAQ14" s="131"/>
      <c r="VAR14" s="131"/>
      <c r="VAS14" s="131"/>
      <c r="VAT14" s="131"/>
      <c r="VAU14" s="131"/>
      <c r="VAV14" s="131"/>
      <c r="VAW14" s="131"/>
      <c r="VAX14" s="131"/>
      <c r="VAY14" s="131"/>
      <c r="VAZ14" s="131"/>
      <c r="VBA14" s="131"/>
      <c r="VBB14" s="131"/>
      <c r="VBC14" s="131"/>
      <c r="VBD14" s="131"/>
      <c r="VBE14" s="131"/>
      <c r="VBF14" s="131"/>
      <c r="VBG14" s="131"/>
      <c r="VBH14" s="131"/>
      <c r="VBI14" s="131"/>
      <c r="VBJ14" s="131"/>
      <c r="VBK14" s="131"/>
      <c r="VBL14" s="131"/>
      <c r="VBM14" s="131"/>
      <c r="VBN14" s="131"/>
      <c r="VBO14" s="131"/>
      <c r="VBP14" s="131"/>
      <c r="VBQ14" s="131"/>
      <c r="VBR14" s="131"/>
      <c r="VBS14" s="131"/>
      <c r="VBT14" s="131"/>
      <c r="VBU14" s="131"/>
      <c r="VBV14" s="131"/>
      <c r="VBW14" s="131"/>
      <c r="VBX14" s="131"/>
      <c r="VBY14" s="131"/>
      <c r="VBZ14" s="131"/>
      <c r="VCA14" s="131"/>
      <c r="VCB14" s="131"/>
      <c r="VCC14" s="131"/>
      <c r="VCD14" s="131"/>
      <c r="VCE14" s="131"/>
      <c r="VCF14" s="131"/>
      <c r="VCG14" s="131"/>
      <c r="VCH14" s="131"/>
      <c r="VCI14" s="131"/>
      <c r="VCJ14" s="131"/>
      <c r="VCK14" s="131"/>
      <c r="VCL14" s="131"/>
      <c r="VCM14" s="131"/>
      <c r="VCN14" s="131"/>
      <c r="VCO14" s="131"/>
      <c r="VCP14" s="131"/>
      <c r="VCQ14" s="131"/>
      <c r="VCR14" s="131"/>
      <c r="VCS14" s="131"/>
      <c r="VCT14" s="131"/>
      <c r="VCU14" s="131"/>
      <c r="VCV14" s="131"/>
      <c r="VCW14" s="131"/>
      <c r="VCX14" s="131"/>
      <c r="VCY14" s="131"/>
      <c r="VCZ14" s="131"/>
      <c r="VDA14" s="131"/>
      <c r="VDB14" s="131"/>
      <c r="VDC14" s="131"/>
      <c r="VDD14" s="131"/>
      <c r="VDE14" s="131"/>
      <c r="VDF14" s="131"/>
      <c r="VDG14" s="131"/>
      <c r="VDH14" s="131"/>
      <c r="VDI14" s="131"/>
      <c r="VDJ14" s="131"/>
      <c r="VDK14" s="131"/>
      <c r="VDL14" s="131"/>
      <c r="VDM14" s="131"/>
      <c r="VDN14" s="131"/>
      <c r="VDO14" s="131"/>
      <c r="VDP14" s="131"/>
      <c r="VDQ14" s="131"/>
      <c r="VDR14" s="131"/>
      <c r="VDS14" s="131"/>
      <c r="VDT14" s="131"/>
      <c r="VDU14" s="131"/>
      <c r="VDV14" s="131"/>
      <c r="VDW14" s="131"/>
      <c r="VDX14" s="131"/>
      <c r="VDY14" s="131"/>
      <c r="VDZ14" s="131"/>
      <c r="VEA14" s="131"/>
      <c r="VEB14" s="131"/>
      <c r="VEC14" s="131"/>
      <c r="VED14" s="131"/>
      <c r="VEE14" s="131"/>
      <c r="VEF14" s="131"/>
      <c r="VEG14" s="131"/>
      <c r="VEH14" s="131"/>
      <c r="VEI14" s="131"/>
      <c r="VEJ14" s="131"/>
      <c r="VEK14" s="131"/>
      <c r="VEL14" s="131"/>
      <c r="VEM14" s="131"/>
      <c r="VEN14" s="131"/>
      <c r="VEO14" s="131"/>
      <c r="VEP14" s="131"/>
      <c r="VEQ14" s="131"/>
      <c r="VER14" s="131"/>
      <c r="VES14" s="131"/>
      <c r="VET14" s="131"/>
      <c r="VEU14" s="131"/>
      <c r="VEV14" s="131"/>
      <c r="VEW14" s="131"/>
      <c r="VEX14" s="131"/>
      <c r="VEY14" s="131"/>
      <c r="VEZ14" s="131"/>
      <c r="VFA14" s="131"/>
      <c r="VFB14" s="131"/>
      <c r="VFC14" s="131"/>
      <c r="VFD14" s="131"/>
      <c r="VFE14" s="131"/>
      <c r="VFF14" s="131"/>
      <c r="VFG14" s="131"/>
      <c r="VFH14" s="131"/>
      <c r="VFI14" s="131"/>
      <c r="VFJ14" s="131"/>
      <c r="VFK14" s="131"/>
      <c r="VFL14" s="131"/>
      <c r="VFM14" s="131"/>
      <c r="VFN14" s="131"/>
      <c r="VFO14" s="131"/>
      <c r="VFP14" s="131"/>
      <c r="VFQ14" s="131"/>
      <c r="VFR14" s="131"/>
      <c r="VFS14" s="131"/>
      <c r="VFT14" s="131"/>
      <c r="VFU14" s="131"/>
      <c r="VFV14" s="131"/>
      <c r="VFW14" s="131"/>
      <c r="VFX14" s="131"/>
      <c r="VFY14" s="131"/>
      <c r="VFZ14" s="131"/>
      <c r="VGA14" s="131"/>
      <c r="VGB14" s="131"/>
      <c r="VGC14" s="131"/>
      <c r="VGD14" s="131"/>
      <c r="VGE14" s="131"/>
      <c r="VGF14" s="131"/>
      <c r="VGG14" s="131"/>
      <c r="VGH14" s="131"/>
      <c r="VGI14" s="131"/>
      <c r="VGJ14" s="131"/>
      <c r="VGK14" s="131"/>
      <c r="VGL14" s="131"/>
      <c r="VGM14" s="131"/>
      <c r="VGN14" s="131"/>
      <c r="VGO14" s="131"/>
      <c r="VGP14" s="131"/>
      <c r="VGQ14" s="131"/>
      <c r="VGR14" s="131"/>
      <c r="VGS14" s="131"/>
      <c r="VGT14" s="131"/>
      <c r="VGU14" s="131"/>
      <c r="VGV14" s="131"/>
      <c r="VGW14" s="131"/>
      <c r="VGX14" s="131"/>
      <c r="VGY14" s="131"/>
      <c r="VGZ14" s="131"/>
      <c r="VHA14" s="131"/>
      <c r="VHB14" s="131"/>
      <c r="VHC14" s="131"/>
      <c r="VHD14" s="131"/>
      <c r="VHE14" s="131"/>
      <c r="VHF14" s="131"/>
      <c r="VHG14" s="131"/>
      <c r="VHH14" s="131"/>
      <c r="VHI14" s="131"/>
      <c r="VHJ14" s="131"/>
      <c r="VHK14" s="131"/>
      <c r="VHL14" s="131"/>
      <c r="VHM14" s="131"/>
      <c r="VHN14" s="131"/>
      <c r="VHO14" s="131"/>
      <c r="VHP14" s="131"/>
      <c r="VHQ14" s="131"/>
      <c r="VHR14" s="131"/>
      <c r="VHS14" s="131"/>
      <c r="VHT14" s="131"/>
      <c r="VHU14" s="131"/>
      <c r="VHV14" s="131"/>
      <c r="VHW14" s="131"/>
      <c r="VHX14" s="131"/>
      <c r="VHY14" s="131"/>
      <c r="VHZ14" s="131"/>
      <c r="VIA14" s="131"/>
      <c r="VIB14" s="131"/>
      <c r="VIC14" s="131"/>
      <c r="VID14" s="131"/>
      <c r="VIE14" s="131"/>
      <c r="VIF14" s="131"/>
      <c r="VIG14" s="131"/>
      <c r="VIH14" s="131"/>
      <c r="VII14" s="131"/>
      <c r="VIJ14" s="131"/>
      <c r="VIK14" s="131"/>
      <c r="VIL14" s="131"/>
      <c r="VIM14" s="131"/>
      <c r="VIN14" s="131"/>
      <c r="VIO14" s="131"/>
      <c r="VIP14" s="131"/>
      <c r="VIQ14" s="131"/>
      <c r="VIR14" s="131"/>
      <c r="VIS14" s="131"/>
      <c r="VIT14" s="131"/>
      <c r="VIU14" s="131"/>
      <c r="VIV14" s="131"/>
      <c r="VIW14" s="131"/>
      <c r="VIX14" s="131"/>
      <c r="VIY14" s="131"/>
      <c r="VIZ14" s="131"/>
      <c r="VJA14" s="131"/>
      <c r="VJB14" s="131"/>
      <c r="VJC14" s="131"/>
      <c r="VJD14" s="131"/>
      <c r="VJE14" s="131"/>
      <c r="VJF14" s="131"/>
      <c r="VJG14" s="131"/>
      <c r="VJH14" s="131"/>
      <c r="VJI14" s="131"/>
      <c r="VJJ14" s="131"/>
      <c r="VJK14" s="131"/>
      <c r="VJL14" s="131"/>
      <c r="VJM14" s="131"/>
      <c r="VJN14" s="131"/>
      <c r="VJO14" s="131"/>
      <c r="VJP14" s="131"/>
      <c r="VJQ14" s="131"/>
      <c r="VJR14" s="131"/>
      <c r="VJS14" s="131"/>
      <c r="VJT14" s="131"/>
      <c r="VJU14" s="131"/>
      <c r="VJV14" s="131"/>
      <c r="VJW14" s="131"/>
      <c r="VJX14" s="131"/>
      <c r="VJY14" s="131"/>
      <c r="VJZ14" s="131"/>
      <c r="VKA14" s="131"/>
      <c r="VKB14" s="131"/>
      <c r="VKC14" s="131"/>
      <c r="VKD14" s="131"/>
      <c r="VKE14" s="131"/>
      <c r="VKF14" s="131"/>
      <c r="VKG14" s="131"/>
      <c r="VKH14" s="131"/>
      <c r="VKI14" s="131"/>
      <c r="VKJ14" s="131"/>
      <c r="VKK14" s="131"/>
      <c r="VKL14" s="131"/>
      <c r="VKM14" s="131"/>
      <c r="VKN14" s="131"/>
      <c r="VKO14" s="131"/>
      <c r="VKP14" s="131"/>
      <c r="VKQ14" s="131"/>
      <c r="VKR14" s="131"/>
      <c r="VKS14" s="131"/>
      <c r="VKT14" s="131"/>
      <c r="VKU14" s="131"/>
      <c r="VKV14" s="131"/>
      <c r="VKW14" s="131"/>
      <c r="VKX14" s="131"/>
      <c r="VKY14" s="131"/>
      <c r="VKZ14" s="131"/>
      <c r="VLA14" s="131"/>
      <c r="VLB14" s="131"/>
      <c r="VLC14" s="131"/>
      <c r="VLD14" s="131"/>
      <c r="VLE14" s="131"/>
      <c r="VLF14" s="131"/>
      <c r="VLG14" s="131"/>
      <c r="VLH14" s="131"/>
      <c r="VLI14" s="131"/>
      <c r="VLJ14" s="131"/>
      <c r="VLK14" s="131"/>
      <c r="VLL14" s="131"/>
      <c r="VLM14" s="131"/>
      <c r="VLN14" s="131"/>
      <c r="VLO14" s="131"/>
      <c r="VLP14" s="131"/>
      <c r="VLQ14" s="131"/>
      <c r="VLR14" s="131"/>
      <c r="VLS14" s="131"/>
      <c r="VLT14" s="131"/>
      <c r="VLU14" s="131"/>
      <c r="VLV14" s="131"/>
      <c r="VLW14" s="131"/>
      <c r="VLX14" s="131"/>
      <c r="VLY14" s="131"/>
      <c r="VLZ14" s="131"/>
      <c r="VMA14" s="131"/>
      <c r="VMB14" s="131"/>
      <c r="VMC14" s="131"/>
      <c r="VMD14" s="131"/>
      <c r="VME14" s="131"/>
      <c r="VMF14" s="131"/>
      <c r="VMG14" s="131"/>
      <c r="VMH14" s="131"/>
      <c r="VMI14" s="131"/>
      <c r="VMJ14" s="131"/>
      <c r="VMK14" s="131"/>
      <c r="VML14" s="131"/>
      <c r="VMM14" s="131"/>
      <c r="VMN14" s="131"/>
      <c r="VMO14" s="131"/>
      <c r="VMP14" s="131"/>
      <c r="VMQ14" s="131"/>
      <c r="VMR14" s="131"/>
      <c r="VMS14" s="131"/>
      <c r="VMT14" s="131"/>
      <c r="VMU14" s="131"/>
      <c r="VMV14" s="131"/>
      <c r="VMW14" s="131"/>
      <c r="VMX14" s="131"/>
      <c r="VMY14" s="131"/>
      <c r="VMZ14" s="131"/>
      <c r="VNA14" s="131"/>
      <c r="VNB14" s="131"/>
      <c r="VNC14" s="131"/>
      <c r="VND14" s="131"/>
      <c r="VNE14" s="131"/>
      <c r="VNF14" s="131"/>
      <c r="VNG14" s="131"/>
      <c r="VNH14" s="131"/>
      <c r="VNI14" s="131"/>
      <c r="VNJ14" s="131"/>
      <c r="VNK14" s="131"/>
      <c r="VNL14" s="131"/>
      <c r="VNM14" s="131"/>
      <c r="VNN14" s="131"/>
      <c r="VNO14" s="131"/>
      <c r="VNP14" s="131"/>
      <c r="VNQ14" s="131"/>
      <c r="VNR14" s="131"/>
      <c r="VNS14" s="131"/>
      <c r="VNT14" s="131"/>
      <c r="VNU14" s="131"/>
      <c r="VNV14" s="131"/>
      <c r="VNW14" s="131"/>
      <c r="VNX14" s="131"/>
      <c r="VNY14" s="131"/>
      <c r="VNZ14" s="131"/>
      <c r="VOA14" s="131"/>
      <c r="VOB14" s="131"/>
      <c r="VOC14" s="131"/>
      <c r="VOD14" s="131"/>
      <c r="VOE14" s="131"/>
      <c r="VOF14" s="131"/>
      <c r="VOG14" s="131"/>
      <c r="VOH14" s="131"/>
      <c r="VOI14" s="131"/>
      <c r="VOJ14" s="131"/>
      <c r="VOK14" s="131"/>
      <c r="VOL14" s="131"/>
      <c r="VOM14" s="131"/>
      <c r="VON14" s="131"/>
      <c r="VOO14" s="131"/>
      <c r="VOP14" s="131"/>
      <c r="VOQ14" s="131"/>
      <c r="VOR14" s="131"/>
      <c r="VOS14" s="131"/>
      <c r="VOT14" s="131"/>
      <c r="VOU14" s="131"/>
      <c r="VOV14" s="131"/>
      <c r="VOW14" s="131"/>
      <c r="VOX14" s="131"/>
      <c r="VOY14" s="131"/>
      <c r="VOZ14" s="131"/>
      <c r="VPA14" s="131"/>
      <c r="VPB14" s="131"/>
      <c r="VPC14" s="131"/>
      <c r="VPD14" s="131"/>
      <c r="VPE14" s="131"/>
      <c r="VPF14" s="131"/>
      <c r="VPG14" s="131"/>
      <c r="VPH14" s="131"/>
      <c r="VPI14" s="131"/>
      <c r="VPJ14" s="131"/>
      <c r="VPK14" s="131"/>
      <c r="VPL14" s="131"/>
      <c r="VPM14" s="131"/>
      <c r="VPN14" s="131"/>
      <c r="VPO14" s="131"/>
      <c r="VPP14" s="131"/>
      <c r="VPQ14" s="131"/>
      <c r="VPR14" s="131"/>
      <c r="VPS14" s="131"/>
      <c r="VPT14" s="131"/>
      <c r="VPU14" s="131"/>
      <c r="VPV14" s="131"/>
      <c r="VPW14" s="131"/>
      <c r="VPX14" s="131"/>
      <c r="VPY14" s="131"/>
      <c r="VPZ14" s="131"/>
      <c r="VQA14" s="131"/>
      <c r="VQB14" s="131"/>
      <c r="VQC14" s="131"/>
      <c r="VQD14" s="131"/>
      <c r="VQE14" s="131"/>
      <c r="VQF14" s="131"/>
      <c r="VQG14" s="131"/>
      <c r="VQH14" s="131"/>
      <c r="VQI14" s="131"/>
      <c r="VQJ14" s="131"/>
      <c r="VQK14" s="131"/>
      <c r="VQL14" s="131"/>
      <c r="VQM14" s="131"/>
      <c r="VQN14" s="131"/>
      <c r="VQO14" s="131"/>
      <c r="VQP14" s="131"/>
      <c r="VQQ14" s="131"/>
      <c r="VQR14" s="131"/>
      <c r="VQS14" s="131"/>
      <c r="VQT14" s="131"/>
      <c r="VQU14" s="131"/>
      <c r="VQV14" s="131"/>
      <c r="VQW14" s="131"/>
      <c r="VQX14" s="131"/>
      <c r="VQY14" s="131"/>
      <c r="VQZ14" s="131"/>
      <c r="VRA14" s="131"/>
      <c r="VRB14" s="131"/>
      <c r="VRC14" s="131"/>
      <c r="VRD14" s="131"/>
      <c r="VRE14" s="131"/>
      <c r="VRF14" s="131"/>
      <c r="VRG14" s="131"/>
      <c r="VRH14" s="131"/>
      <c r="VRI14" s="131"/>
      <c r="VRJ14" s="131"/>
      <c r="VRK14" s="131"/>
      <c r="VRL14" s="131"/>
      <c r="VRM14" s="131"/>
      <c r="VRN14" s="131"/>
      <c r="VRO14" s="131"/>
      <c r="VRP14" s="131"/>
      <c r="VRQ14" s="131"/>
      <c r="VRR14" s="131"/>
      <c r="VRS14" s="131"/>
      <c r="VRT14" s="131"/>
      <c r="VRU14" s="131"/>
      <c r="VRV14" s="131"/>
      <c r="VRW14" s="131"/>
      <c r="VRX14" s="131"/>
      <c r="VRY14" s="131"/>
      <c r="VRZ14" s="131"/>
      <c r="VSA14" s="131"/>
      <c r="VSB14" s="131"/>
      <c r="VSC14" s="131"/>
      <c r="VSD14" s="131"/>
      <c r="VSE14" s="131"/>
      <c r="VSF14" s="131"/>
      <c r="VSG14" s="131"/>
      <c r="VSH14" s="131"/>
      <c r="VSI14" s="131"/>
      <c r="VSJ14" s="131"/>
      <c r="VSK14" s="131"/>
      <c r="VSL14" s="131"/>
      <c r="VSM14" s="131"/>
      <c r="VSN14" s="131"/>
      <c r="VSO14" s="131"/>
      <c r="VSP14" s="131"/>
      <c r="VSQ14" s="131"/>
      <c r="VSR14" s="131"/>
      <c r="VSS14" s="131"/>
      <c r="VST14" s="131"/>
      <c r="VSU14" s="131"/>
      <c r="VSV14" s="131"/>
      <c r="VSW14" s="131"/>
      <c r="VSX14" s="131"/>
      <c r="VSY14" s="131"/>
      <c r="VSZ14" s="131"/>
      <c r="VTA14" s="131"/>
      <c r="VTB14" s="131"/>
      <c r="VTC14" s="131"/>
      <c r="VTD14" s="131"/>
      <c r="VTE14" s="131"/>
      <c r="VTF14" s="131"/>
      <c r="VTG14" s="131"/>
      <c r="VTH14" s="131"/>
      <c r="VTI14" s="131"/>
      <c r="VTJ14" s="131"/>
      <c r="VTK14" s="131"/>
      <c r="VTL14" s="131"/>
      <c r="VTM14" s="131"/>
      <c r="VTN14" s="131"/>
      <c r="VTO14" s="131"/>
      <c r="VTP14" s="131"/>
      <c r="VTQ14" s="131"/>
      <c r="VTR14" s="131"/>
      <c r="VTS14" s="131"/>
      <c r="VTT14" s="131"/>
      <c r="VTU14" s="131"/>
      <c r="VTV14" s="131"/>
      <c r="VTW14" s="131"/>
      <c r="VTX14" s="131"/>
      <c r="VTY14" s="131"/>
      <c r="VTZ14" s="131"/>
      <c r="VUA14" s="131"/>
      <c r="VUB14" s="131"/>
      <c r="VUC14" s="131"/>
      <c r="VUD14" s="131"/>
      <c r="VUE14" s="131"/>
      <c r="VUF14" s="131"/>
      <c r="VUG14" s="131"/>
      <c r="VUH14" s="131"/>
      <c r="VUI14" s="131"/>
      <c r="VUJ14" s="131"/>
      <c r="VUK14" s="131"/>
      <c r="VUL14" s="131"/>
      <c r="VUM14" s="131"/>
      <c r="VUN14" s="131"/>
      <c r="VUO14" s="131"/>
      <c r="VUP14" s="131"/>
      <c r="VUQ14" s="131"/>
      <c r="VUR14" s="131"/>
      <c r="VUS14" s="131"/>
      <c r="VUT14" s="131"/>
      <c r="VUU14" s="131"/>
      <c r="VUV14" s="131"/>
      <c r="VUW14" s="131"/>
      <c r="VUX14" s="131"/>
      <c r="VUY14" s="131"/>
      <c r="VUZ14" s="131"/>
      <c r="VVA14" s="131"/>
      <c r="VVB14" s="131"/>
      <c r="VVC14" s="131"/>
      <c r="VVD14" s="131"/>
      <c r="VVE14" s="131"/>
      <c r="VVF14" s="131"/>
      <c r="VVG14" s="131"/>
      <c r="VVH14" s="131"/>
      <c r="VVI14" s="131"/>
      <c r="VVJ14" s="131"/>
      <c r="VVK14" s="131"/>
      <c r="VVL14" s="131"/>
      <c r="VVM14" s="131"/>
      <c r="VVN14" s="131"/>
      <c r="VVO14" s="131"/>
      <c r="VVP14" s="131"/>
      <c r="VVQ14" s="131"/>
      <c r="VVR14" s="131"/>
      <c r="VVS14" s="131"/>
      <c r="VVT14" s="131"/>
      <c r="VVU14" s="131"/>
      <c r="VVV14" s="131"/>
      <c r="VVW14" s="131"/>
      <c r="VVX14" s="131"/>
      <c r="VVY14" s="131"/>
      <c r="VVZ14" s="131"/>
      <c r="VWA14" s="131"/>
      <c r="VWB14" s="131"/>
      <c r="VWC14" s="131"/>
      <c r="VWD14" s="131"/>
      <c r="VWE14" s="131"/>
      <c r="VWF14" s="131"/>
      <c r="VWG14" s="131"/>
      <c r="VWH14" s="131"/>
      <c r="VWI14" s="131"/>
      <c r="VWJ14" s="131"/>
      <c r="VWK14" s="131"/>
      <c r="VWL14" s="131"/>
      <c r="VWM14" s="131"/>
      <c r="VWN14" s="131"/>
      <c r="VWO14" s="131"/>
      <c r="VWP14" s="131"/>
      <c r="VWQ14" s="131"/>
      <c r="VWR14" s="131"/>
      <c r="VWS14" s="131"/>
      <c r="VWT14" s="131"/>
      <c r="VWU14" s="131"/>
      <c r="VWV14" s="131"/>
      <c r="VWW14" s="131"/>
      <c r="VWX14" s="131"/>
      <c r="VWY14" s="131"/>
      <c r="VWZ14" s="131"/>
      <c r="VXA14" s="131"/>
      <c r="VXB14" s="131"/>
      <c r="VXC14" s="131"/>
      <c r="VXD14" s="131"/>
      <c r="VXE14" s="131"/>
      <c r="VXF14" s="131"/>
      <c r="VXG14" s="131"/>
      <c r="VXH14" s="131"/>
      <c r="VXI14" s="131"/>
      <c r="VXJ14" s="131"/>
      <c r="VXK14" s="131"/>
      <c r="VXL14" s="131"/>
      <c r="VXM14" s="131"/>
      <c r="VXN14" s="131"/>
      <c r="VXO14" s="131"/>
      <c r="VXP14" s="131"/>
      <c r="VXQ14" s="131"/>
      <c r="VXR14" s="131"/>
      <c r="VXS14" s="131"/>
      <c r="VXT14" s="131"/>
      <c r="VXU14" s="131"/>
      <c r="VXV14" s="131"/>
      <c r="VXW14" s="131"/>
      <c r="VXX14" s="131"/>
      <c r="VXY14" s="131"/>
      <c r="VXZ14" s="131"/>
      <c r="VYA14" s="131"/>
      <c r="VYB14" s="131"/>
      <c r="VYC14" s="131"/>
      <c r="VYD14" s="131"/>
      <c r="VYE14" s="131"/>
      <c r="VYF14" s="131"/>
      <c r="VYG14" s="131"/>
      <c r="VYH14" s="131"/>
      <c r="VYI14" s="131"/>
      <c r="VYJ14" s="131"/>
      <c r="VYK14" s="131"/>
      <c r="VYL14" s="131"/>
      <c r="VYM14" s="131"/>
      <c r="VYN14" s="131"/>
      <c r="VYO14" s="131"/>
      <c r="VYP14" s="131"/>
      <c r="VYQ14" s="131"/>
      <c r="VYR14" s="131"/>
      <c r="VYS14" s="131"/>
      <c r="VYT14" s="131"/>
      <c r="VYU14" s="131"/>
      <c r="VYV14" s="131"/>
      <c r="VYW14" s="131"/>
      <c r="VYX14" s="131"/>
      <c r="VYY14" s="131"/>
      <c r="VYZ14" s="131"/>
      <c r="VZA14" s="131"/>
      <c r="VZB14" s="131"/>
      <c r="VZC14" s="131"/>
      <c r="VZD14" s="131"/>
      <c r="VZE14" s="131"/>
      <c r="VZF14" s="131"/>
      <c r="VZG14" s="131"/>
      <c r="VZH14" s="131"/>
      <c r="VZI14" s="131"/>
      <c r="VZJ14" s="131"/>
      <c r="VZK14" s="131"/>
      <c r="VZL14" s="131"/>
      <c r="VZM14" s="131"/>
      <c r="VZN14" s="131"/>
      <c r="VZO14" s="131"/>
      <c r="VZP14" s="131"/>
      <c r="VZQ14" s="131"/>
      <c r="VZR14" s="131"/>
      <c r="VZS14" s="131"/>
      <c r="VZT14" s="131"/>
      <c r="VZU14" s="131"/>
      <c r="VZV14" s="131"/>
      <c r="VZW14" s="131"/>
      <c r="VZX14" s="131"/>
      <c r="VZY14" s="131"/>
      <c r="VZZ14" s="131"/>
      <c r="WAA14" s="131"/>
      <c r="WAB14" s="131"/>
      <c r="WAC14" s="131"/>
      <c r="WAD14" s="131"/>
      <c r="WAE14" s="131"/>
      <c r="WAF14" s="131"/>
      <c r="WAG14" s="131"/>
      <c r="WAH14" s="131"/>
      <c r="WAI14" s="131"/>
      <c r="WAJ14" s="131"/>
      <c r="WAK14" s="131"/>
      <c r="WAL14" s="131"/>
      <c r="WAM14" s="131"/>
      <c r="WAN14" s="131"/>
      <c r="WAO14" s="131"/>
      <c r="WAP14" s="131"/>
      <c r="WAQ14" s="131"/>
      <c r="WAR14" s="131"/>
      <c r="WAS14" s="131"/>
      <c r="WAT14" s="131"/>
      <c r="WAU14" s="131"/>
      <c r="WAV14" s="131"/>
      <c r="WAW14" s="131"/>
      <c r="WAX14" s="131"/>
      <c r="WAY14" s="131"/>
      <c r="WAZ14" s="131"/>
      <c r="WBA14" s="131"/>
      <c r="WBB14" s="131"/>
      <c r="WBC14" s="131"/>
      <c r="WBD14" s="131"/>
      <c r="WBE14" s="131"/>
      <c r="WBF14" s="131"/>
      <c r="WBG14" s="131"/>
      <c r="WBH14" s="131"/>
      <c r="WBI14" s="131"/>
      <c r="WBJ14" s="131"/>
      <c r="WBK14" s="131"/>
      <c r="WBL14" s="131"/>
      <c r="WBM14" s="131"/>
      <c r="WBN14" s="131"/>
      <c r="WBO14" s="131"/>
      <c r="WBP14" s="131"/>
      <c r="WBQ14" s="131"/>
      <c r="WBR14" s="131"/>
      <c r="WBS14" s="131"/>
      <c r="WBT14" s="131"/>
      <c r="WBU14" s="131"/>
      <c r="WBV14" s="131"/>
      <c r="WBW14" s="131"/>
      <c r="WBX14" s="131"/>
      <c r="WBY14" s="131"/>
      <c r="WBZ14" s="131"/>
      <c r="WCA14" s="131"/>
      <c r="WCB14" s="131"/>
      <c r="WCC14" s="131"/>
      <c r="WCD14" s="131"/>
      <c r="WCE14" s="131"/>
      <c r="WCF14" s="131"/>
      <c r="WCG14" s="131"/>
      <c r="WCH14" s="131"/>
      <c r="WCI14" s="131"/>
      <c r="WCJ14" s="131"/>
      <c r="WCK14" s="131"/>
      <c r="WCL14" s="131"/>
      <c r="WCM14" s="131"/>
      <c r="WCN14" s="131"/>
      <c r="WCO14" s="131"/>
      <c r="WCP14" s="131"/>
      <c r="WCQ14" s="131"/>
      <c r="WCR14" s="131"/>
      <c r="WCS14" s="131"/>
      <c r="WCT14" s="131"/>
      <c r="WCU14" s="131"/>
      <c r="WCV14" s="131"/>
      <c r="WCW14" s="131"/>
      <c r="WCX14" s="131"/>
      <c r="WCY14" s="131"/>
      <c r="WCZ14" s="131"/>
      <c r="WDA14" s="131"/>
      <c r="WDB14" s="131"/>
      <c r="WDC14" s="131"/>
      <c r="WDD14" s="131"/>
      <c r="WDE14" s="131"/>
      <c r="WDF14" s="131"/>
      <c r="WDG14" s="131"/>
      <c r="WDH14" s="131"/>
      <c r="WDI14" s="131"/>
      <c r="WDJ14" s="131"/>
      <c r="WDK14" s="131"/>
      <c r="WDL14" s="131"/>
      <c r="WDM14" s="131"/>
      <c r="WDN14" s="131"/>
      <c r="WDO14" s="131"/>
      <c r="WDP14" s="131"/>
      <c r="WDQ14" s="131"/>
      <c r="WDR14" s="131"/>
      <c r="WDS14" s="131"/>
      <c r="WDT14" s="131"/>
      <c r="WDU14" s="131"/>
      <c r="WDV14" s="131"/>
      <c r="WDW14" s="131"/>
      <c r="WDX14" s="131"/>
      <c r="WDY14" s="131"/>
      <c r="WDZ14" s="131"/>
      <c r="WEA14" s="131"/>
      <c r="WEB14" s="131"/>
      <c r="WEC14" s="131"/>
      <c r="WED14" s="131"/>
      <c r="WEE14" s="131"/>
      <c r="WEF14" s="131"/>
      <c r="WEG14" s="131"/>
      <c r="WEH14" s="131"/>
      <c r="WEI14" s="131"/>
      <c r="WEJ14" s="131"/>
      <c r="WEK14" s="131"/>
      <c r="WEL14" s="131"/>
      <c r="WEM14" s="131"/>
      <c r="WEN14" s="131"/>
      <c r="WEO14" s="131"/>
      <c r="WEP14" s="131"/>
      <c r="WEQ14" s="131"/>
      <c r="WER14" s="131"/>
      <c r="WES14" s="131"/>
      <c r="WET14" s="131"/>
      <c r="WEU14" s="131"/>
      <c r="WEV14" s="131"/>
      <c r="WEW14" s="131"/>
      <c r="WEX14" s="131"/>
      <c r="WEY14" s="131"/>
      <c r="WEZ14" s="131"/>
      <c r="WFA14" s="131"/>
      <c r="WFB14" s="131"/>
      <c r="WFC14" s="131"/>
      <c r="WFD14" s="131"/>
      <c r="WFE14" s="131"/>
      <c r="WFF14" s="131"/>
      <c r="WFG14" s="131"/>
      <c r="WFH14" s="131"/>
      <c r="WFI14" s="131"/>
      <c r="WFJ14" s="131"/>
      <c r="WFK14" s="131"/>
      <c r="WFL14" s="131"/>
      <c r="WFM14" s="131"/>
      <c r="WFN14" s="131"/>
      <c r="WFO14" s="131"/>
      <c r="WFP14" s="131"/>
      <c r="WFQ14" s="131"/>
      <c r="WFR14" s="131"/>
      <c r="WFS14" s="131"/>
      <c r="WFT14" s="131"/>
      <c r="WFU14" s="131"/>
      <c r="WFV14" s="131"/>
      <c r="WFW14" s="131"/>
      <c r="WFX14" s="131"/>
      <c r="WFY14" s="131"/>
      <c r="WFZ14" s="131"/>
      <c r="WGA14" s="131"/>
      <c r="WGB14" s="131"/>
      <c r="WGC14" s="131"/>
      <c r="WGD14" s="131"/>
      <c r="WGE14" s="131"/>
      <c r="WGF14" s="131"/>
      <c r="WGG14" s="131"/>
      <c r="WGH14" s="131"/>
      <c r="WGI14" s="131"/>
      <c r="WGJ14" s="131"/>
      <c r="WGK14" s="131"/>
      <c r="WGL14" s="131"/>
      <c r="WGM14" s="131"/>
      <c r="WGN14" s="131"/>
      <c r="WGO14" s="131"/>
      <c r="WGP14" s="131"/>
      <c r="WGQ14" s="131"/>
      <c r="WGR14" s="131"/>
      <c r="WGS14" s="131"/>
      <c r="WGT14" s="131"/>
      <c r="WGU14" s="131"/>
      <c r="WGV14" s="131"/>
      <c r="WGW14" s="131"/>
      <c r="WGX14" s="131"/>
      <c r="WGY14" s="131"/>
      <c r="WGZ14" s="131"/>
      <c r="WHA14" s="131"/>
      <c r="WHB14" s="131"/>
      <c r="WHC14" s="131"/>
      <c r="WHD14" s="131"/>
      <c r="WHE14" s="131"/>
      <c r="WHF14" s="131"/>
      <c r="WHG14" s="131"/>
      <c r="WHH14" s="131"/>
      <c r="WHI14" s="131"/>
      <c r="WHJ14" s="131"/>
      <c r="WHK14" s="131"/>
      <c r="WHL14" s="131"/>
      <c r="WHM14" s="131"/>
      <c r="WHN14" s="131"/>
      <c r="WHO14" s="131"/>
      <c r="WHP14" s="131"/>
      <c r="WHQ14" s="131"/>
      <c r="WHR14" s="131"/>
      <c r="WHS14" s="131"/>
      <c r="WHT14" s="131"/>
      <c r="WHU14" s="131"/>
      <c r="WHV14" s="131"/>
      <c r="WHW14" s="131"/>
      <c r="WHX14" s="131"/>
      <c r="WHY14" s="131"/>
      <c r="WHZ14" s="131"/>
      <c r="WIA14" s="131"/>
      <c r="WIB14" s="131"/>
      <c r="WIC14" s="131"/>
      <c r="WID14" s="131"/>
      <c r="WIE14" s="131"/>
      <c r="WIF14" s="131"/>
      <c r="WIG14" s="131"/>
      <c r="WIH14" s="131"/>
      <c r="WII14" s="131"/>
      <c r="WIJ14" s="131"/>
      <c r="WIK14" s="131"/>
      <c r="WIL14" s="131"/>
      <c r="WIM14" s="131"/>
      <c r="WIN14" s="131"/>
      <c r="WIO14" s="131"/>
      <c r="WIP14" s="131"/>
      <c r="WIQ14" s="131"/>
      <c r="WIR14" s="131"/>
      <c r="WIS14" s="131"/>
      <c r="WIT14" s="131"/>
      <c r="WIU14" s="131"/>
      <c r="WIV14" s="131"/>
      <c r="WIW14" s="131"/>
      <c r="WIX14" s="131"/>
      <c r="WIY14" s="131"/>
      <c r="WIZ14" s="131"/>
      <c r="WJA14" s="131"/>
      <c r="WJB14" s="131"/>
      <c r="WJC14" s="131"/>
      <c r="WJD14" s="131"/>
      <c r="WJE14" s="131"/>
      <c r="WJF14" s="131"/>
      <c r="WJG14" s="131"/>
      <c r="WJH14" s="131"/>
      <c r="WJI14" s="131"/>
      <c r="WJJ14" s="131"/>
      <c r="WJK14" s="131"/>
      <c r="WJL14" s="131"/>
      <c r="WJM14" s="131"/>
      <c r="WJN14" s="131"/>
      <c r="WJO14" s="131"/>
      <c r="WJP14" s="131"/>
      <c r="WJQ14" s="131"/>
      <c r="WJR14" s="131"/>
      <c r="WJS14" s="131"/>
      <c r="WJT14" s="131"/>
      <c r="WJU14" s="131"/>
      <c r="WJV14" s="131"/>
      <c r="WJW14" s="131"/>
      <c r="WJX14" s="131"/>
      <c r="WJY14" s="131"/>
      <c r="WJZ14" s="131"/>
      <c r="WKA14" s="131"/>
      <c r="WKB14" s="131"/>
      <c r="WKC14" s="131"/>
      <c r="WKD14" s="131"/>
      <c r="WKE14" s="131"/>
      <c r="WKF14" s="131"/>
      <c r="WKG14" s="131"/>
      <c r="WKH14" s="131"/>
      <c r="WKI14" s="131"/>
      <c r="WKJ14" s="131"/>
      <c r="WKK14" s="131"/>
      <c r="WKL14" s="131"/>
      <c r="WKM14" s="131"/>
      <c r="WKN14" s="131"/>
      <c r="WKO14" s="131"/>
      <c r="WKP14" s="131"/>
      <c r="WKQ14" s="131"/>
      <c r="WKR14" s="131"/>
      <c r="WKS14" s="131"/>
      <c r="WKT14" s="131"/>
      <c r="WKU14" s="131"/>
      <c r="WKV14" s="131"/>
      <c r="WKW14" s="131"/>
      <c r="WKX14" s="131"/>
      <c r="WKY14" s="131"/>
      <c r="WKZ14" s="131"/>
      <c r="WLA14" s="131"/>
      <c r="WLB14" s="131"/>
      <c r="WLC14" s="131"/>
      <c r="WLD14" s="131"/>
      <c r="WLE14" s="131"/>
      <c r="WLF14" s="131"/>
      <c r="WLG14" s="131"/>
      <c r="WLH14" s="131"/>
      <c r="WLI14" s="131"/>
      <c r="WLJ14" s="131"/>
      <c r="WLK14" s="131"/>
      <c r="WLL14" s="131"/>
      <c r="WLM14" s="131"/>
      <c r="WLN14" s="131"/>
      <c r="WLO14" s="131"/>
      <c r="WLP14" s="131"/>
      <c r="WLQ14" s="131"/>
      <c r="WLR14" s="131"/>
      <c r="WLS14" s="131"/>
      <c r="WLT14" s="131"/>
      <c r="WLU14" s="131"/>
      <c r="WLV14" s="131"/>
      <c r="WLW14" s="131"/>
      <c r="WLX14" s="131"/>
      <c r="WLY14" s="131"/>
      <c r="WLZ14" s="131"/>
      <c r="WMA14" s="131"/>
      <c r="WMB14" s="131"/>
      <c r="WMC14" s="131"/>
      <c r="WMD14" s="131"/>
      <c r="WME14" s="131"/>
      <c r="WMF14" s="131"/>
      <c r="WMG14" s="131"/>
      <c r="WMH14" s="131"/>
      <c r="WMI14" s="131"/>
      <c r="WMJ14" s="131"/>
      <c r="WMK14" s="131"/>
      <c r="WML14" s="131"/>
      <c r="WMM14" s="131"/>
      <c r="WMN14" s="131"/>
      <c r="WMO14" s="131"/>
      <c r="WMP14" s="131"/>
      <c r="WMQ14" s="131"/>
      <c r="WMR14" s="131"/>
      <c r="WMS14" s="131"/>
      <c r="WMT14" s="131"/>
      <c r="WMU14" s="131"/>
      <c r="WMV14" s="131"/>
      <c r="WMW14" s="131"/>
      <c r="WMX14" s="131"/>
      <c r="WMY14" s="131"/>
      <c r="WMZ14" s="131"/>
      <c r="WNA14" s="131"/>
      <c r="WNB14" s="131"/>
      <c r="WNC14" s="131"/>
      <c r="WND14" s="131"/>
      <c r="WNE14" s="131"/>
      <c r="WNF14" s="131"/>
      <c r="WNG14" s="131"/>
      <c r="WNH14" s="131"/>
      <c r="WNI14" s="131"/>
      <c r="WNJ14" s="131"/>
      <c r="WNK14" s="131"/>
      <c r="WNL14" s="131"/>
      <c r="WNM14" s="131"/>
      <c r="WNN14" s="131"/>
      <c r="WNO14" s="131"/>
      <c r="WNP14" s="131"/>
      <c r="WNQ14" s="131"/>
      <c r="WNR14" s="131"/>
      <c r="WNS14" s="131"/>
      <c r="WNT14" s="131"/>
      <c r="WNU14" s="131"/>
      <c r="WNV14" s="131"/>
      <c r="WNW14" s="131"/>
      <c r="WNX14" s="131"/>
      <c r="WNY14" s="131"/>
      <c r="WNZ14" s="131"/>
      <c r="WOA14" s="131"/>
      <c r="WOB14" s="131"/>
      <c r="WOC14" s="131"/>
      <c r="WOD14" s="131"/>
      <c r="WOE14" s="131"/>
      <c r="WOF14" s="131"/>
      <c r="WOG14" s="131"/>
      <c r="WOH14" s="131"/>
      <c r="WOI14" s="131"/>
      <c r="WOJ14" s="131"/>
      <c r="WOK14" s="131"/>
      <c r="WOL14" s="131"/>
      <c r="WOM14" s="131"/>
      <c r="WON14" s="131"/>
      <c r="WOO14" s="131"/>
      <c r="WOP14" s="131"/>
      <c r="WOQ14" s="131"/>
      <c r="WOR14" s="131"/>
      <c r="WOS14" s="131"/>
      <c r="WOT14" s="131"/>
      <c r="WOU14" s="131"/>
      <c r="WOV14" s="131"/>
      <c r="WOW14" s="131"/>
      <c r="WOX14" s="131"/>
      <c r="WOY14" s="131"/>
      <c r="WOZ14" s="131"/>
      <c r="WPA14" s="131"/>
      <c r="WPB14" s="131"/>
      <c r="WPC14" s="131"/>
      <c r="WPD14" s="131"/>
      <c r="WPE14" s="131"/>
      <c r="WPF14" s="131"/>
      <c r="WPG14" s="131"/>
      <c r="WPH14" s="131"/>
      <c r="WPI14" s="131"/>
      <c r="WPJ14" s="131"/>
      <c r="WPK14" s="131"/>
      <c r="WPL14" s="131"/>
      <c r="WPM14" s="131"/>
      <c r="WPN14" s="131"/>
      <c r="WPO14" s="131"/>
      <c r="WPP14" s="131"/>
      <c r="WPQ14" s="131"/>
      <c r="WPR14" s="131"/>
      <c r="WPS14" s="131"/>
      <c r="WPT14" s="131"/>
      <c r="WPU14" s="131"/>
      <c r="WPV14" s="131"/>
      <c r="WPW14" s="131"/>
      <c r="WPX14" s="131"/>
      <c r="WPY14" s="131"/>
      <c r="WPZ14" s="131"/>
      <c r="WQA14" s="131"/>
      <c r="WQB14" s="131"/>
      <c r="WQC14" s="131"/>
      <c r="WQD14" s="131"/>
      <c r="WQE14" s="131"/>
      <c r="WQF14" s="131"/>
      <c r="WQG14" s="131"/>
      <c r="WQH14" s="131"/>
      <c r="WQI14" s="131"/>
      <c r="WQJ14" s="131"/>
      <c r="WQK14" s="131"/>
      <c r="WQL14" s="131"/>
      <c r="WQM14" s="131"/>
      <c r="WQN14" s="131"/>
      <c r="WQO14" s="131"/>
      <c r="WQP14" s="131"/>
      <c r="WQQ14" s="131"/>
      <c r="WQR14" s="131"/>
      <c r="WQS14" s="131"/>
      <c r="WQT14" s="131"/>
      <c r="WQU14" s="131"/>
      <c r="WQV14" s="131"/>
      <c r="WQW14" s="131"/>
      <c r="WQX14" s="131"/>
      <c r="WQY14" s="131"/>
      <c r="WQZ14" s="131"/>
      <c r="WRA14" s="131"/>
      <c r="WRB14" s="131"/>
      <c r="WRC14" s="131"/>
      <c r="WRD14" s="131"/>
      <c r="WRE14" s="131"/>
      <c r="WRF14" s="131"/>
      <c r="WRG14" s="131"/>
      <c r="WRH14" s="131"/>
      <c r="WRI14" s="131"/>
      <c r="WRJ14" s="131"/>
      <c r="WRK14" s="131"/>
      <c r="WRL14" s="131"/>
      <c r="WRM14" s="131"/>
      <c r="WRN14" s="131"/>
      <c r="WRO14" s="131"/>
      <c r="WRP14" s="131"/>
      <c r="WRQ14" s="131"/>
      <c r="WRR14" s="131"/>
      <c r="WRS14" s="131"/>
      <c r="WRT14" s="131"/>
      <c r="WRU14" s="131"/>
      <c r="WRV14" s="131"/>
      <c r="WRW14" s="131"/>
      <c r="WRX14" s="131"/>
      <c r="WRY14" s="131"/>
      <c r="WRZ14" s="131"/>
      <c r="WSA14" s="131"/>
      <c r="WSB14" s="131"/>
      <c r="WSC14" s="131"/>
      <c r="WSD14" s="131"/>
      <c r="WSE14" s="131"/>
      <c r="WSF14" s="131"/>
      <c r="WSG14" s="131"/>
      <c r="WSH14" s="131"/>
      <c r="WSI14" s="131"/>
      <c r="WSJ14" s="131"/>
      <c r="WSK14" s="131"/>
      <c r="WSL14" s="131"/>
      <c r="WSM14" s="131"/>
      <c r="WSN14" s="131"/>
      <c r="WSO14" s="131"/>
      <c r="WSP14" s="131"/>
      <c r="WSQ14" s="131"/>
      <c r="WSR14" s="131"/>
      <c r="WSS14" s="131"/>
      <c r="WST14" s="131"/>
      <c r="WSU14" s="131"/>
      <c r="WSV14" s="131"/>
      <c r="WSW14" s="131"/>
      <c r="WSX14" s="131"/>
      <c r="WSY14" s="131"/>
      <c r="WSZ14" s="131"/>
      <c r="WTA14" s="131"/>
      <c r="WTB14" s="131"/>
      <c r="WTC14" s="131"/>
      <c r="WTD14" s="131"/>
      <c r="WTE14" s="131"/>
      <c r="WTF14" s="131"/>
      <c r="WTG14" s="131"/>
      <c r="WTH14" s="131"/>
      <c r="WTI14" s="131"/>
      <c r="WTJ14" s="131"/>
      <c r="WTK14" s="131"/>
      <c r="WTL14" s="131"/>
      <c r="WTM14" s="131"/>
      <c r="WTN14" s="131"/>
      <c r="WTO14" s="131"/>
      <c r="WTP14" s="131"/>
      <c r="WTQ14" s="131"/>
      <c r="WTR14" s="131"/>
      <c r="WTS14" s="131"/>
      <c r="WTT14" s="131"/>
      <c r="WTU14" s="131"/>
      <c r="WTV14" s="131"/>
      <c r="WTW14" s="131"/>
      <c r="WTX14" s="131"/>
      <c r="WTY14" s="131"/>
      <c r="WTZ14" s="131"/>
      <c r="WUA14" s="131"/>
      <c r="WUB14" s="131"/>
      <c r="WUC14" s="131"/>
      <c r="WUD14" s="131"/>
      <c r="WUE14" s="131"/>
      <c r="WUF14" s="131"/>
      <c r="WUG14" s="131"/>
      <c r="WUH14" s="131"/>
      <c r="WUI14" s="131"/>
      <c r="WUJ14" s="131"/>
      <c r="WUK14" s="131"/>
      <c r="WUL14" s="131"/>
      <c r="WUM14" s="131"/>
      <c r="WUN14" s="131"/>
      <c r="WUO14" s="131"/>
      <c r="WUP14" s="131"/>
      <c r="WUQ14" s="131"/>
      <c r="WUR14" s="131"/>
      <c r="WUS14" s="131"/>
      <c r="WUT14" s="131"/>
      <c r="WUU14" s="131"/>
      <c r="WUV14" s="131"/>
      <c r="WUW14" s="131"/>
      <c r="WUX14" s="131"/>
      <c r="WUY14" s="131"/>
      <c r="WUZ14" s="131"/>
      <c r="WVA14" s="131"/>
      <c r="WVB14" s="131"/>
      <c r="WVC14" s="131"/>
      <c r="WVD14" s="131"/>
      <c r="WVE14" s="131"/>
      <c r="WVF14" s="131"/>
      <c r="WVG14" s="131"/>
      <c r="WVH14" s="131"/>
      <c r="WVI14" s="131"/>
      <c r="WVJ14" s="131"/>
      <c r="WVK14" s="131"/>
      <c r="WVL14" s="131"/>
      <c r="WVM14" s="131"/>
      <c r="WVN14" s="131"/>
      <c r="WVO14" s="131"/>
      <c r="WVP14" s="131"/>
      <c r="WVQ14" s="131"/>
      <c r="WVR14" s="131"/>
      <c r="WVS14" s="131"/>
      <c r="WVT14" s="131"/>
      <c r="WVU14" s="131"/>
      <c r="WVV14" s="131"/>
      <c r="WVW14" s="131"/>
      <c r="WVX14" s="131"/>
      <c r="WVY14" s="131"/>
      <c r="WVZ14" s="131"/>
      <c r="WWA14" s="131"/>
      <c r="WWB14" s="131"/>
      <c r="WWC14" s="131"/>
      <c r="WWD14" s="131"/>
      <c r="WWE14" s="131"/>
      <c r="WWF14" s="131"/>
      <c r="WWG14" s="131"/>
      <c r="WWH14" s="131"/>
      <c r="WWI14" s="131"/>
      <c r="WWJ14" s="131"/>
      <c r="WWK14" s="131"/>
      <c r="WWL14" s="131"/>
      <c r="WWM14" s="131"/>
      <c r="WWN14" s="131"/>
      <c r="WWO14" s="131"/>
      <c r="WWP14" s="131"/>
      <c r="WWQ14" s="131"/>
      <c r="WWR14" s="131"/>
      <c r="WWS14" s="131"/>
      <c r="WWT14" s="131"/>
      <c r="WWU14" s="131"/>
      <c r="WWV14" s="131"/>
      <c r="WWW14" s="131"/>
      <c r="WWX14" s="131"/>
      <c r="WWY14" s="131"/>
      <c r="WWZ14" s="131"/>
      <c r="WXA14" s="131"/>
      <c r="WXB14" s="131"/>
      <c r="WXC14" s="131"/>
      <c r="WXD14" s="131"/>
      <c r="WXE14" s="131"/>
      <c r="WXF14" s="131"/>
      <c r="WXG14" s="131"/>
      <c r="WXH14" s="131"/>
      <c r="WXI14" s="131"/>
      <c r="WXJ14" s="131"/>
      <c r="WXK14" s="131"/>
      <c r="WXL14" s="131"/>
      <c r="WXM14" s="131"/>
      <c r="WXN14" s="131"/>
      <c r="WXO14" s="131"/>
      <c r="WXP14" s="131"/>
      <c r="WXQ14" s="131"/>
      <c r="WXR14" s="131"/>
      <c r="WXS14" s="131"/>
      <c r="WXT14" s="131"/>
      <c r="WXU14" s="131"/>
      <c r="WXV14" s="131"/>
      <c r="WXW14" s="131"/>
      <c r="WXX14" s="131"/>
      <c r="WXY14" s="131"/>
      <c r="WXZ14" s="131"/>
      <c r="WYA14" s="131"/>
      <c r="WYB14" s="131"/>
      <c r="WYC14" s="131"/>
      <c r="WYD14" s="131"/>
      <c r="WYE14" s="131"/>
      <c r="WYF14" s="131"/>
      <c r="WYG14" s="131"/>
      <c r="WYH14" s="131"/>
      <c r="WYI14" s="131"/>
      <c r="WYJ14" s="131"/>
      <c r="WYK14" s="131"/>
      <c r="WYL14" s="131"/>
      <c r="WYM14" s="131"/>
      <c r="WYN14" s="131"/>
      <c r="WYO14" s="131"/>
      <c r="WYP14" s="131"/>
      <c r="WYQ14" s="131"/>
      <c r="WYR14" s="131"/>
      <c r="WYS14" s="131"/>
      <c r="WYT14" s="131"/>
      <c r="WYU14" s="131"/>
      <c r="WYV14" s="131"/>
      <c r="WYW14" s="131"/>
      <c r="WYX14" s="131"/>
      <c r="WYY14" s="131"/>
      <c r="WYZ14" s="131"/>
      <c r="WZA14" s="131"/>
      <c r="WZB14" s="131"/>
      <c r="WZC14" s="131"/>
      <c r="WZD14" s="131"/>
      <c r="WZE14" s="131"/>
      <c r="WZF14" s="131"/>
      <c r="WZG14" s="131"/>
      <c r="WZH14" s="131"/>
      <c r="WZI14" s="131"/>
      <c r="WZJ14" s="131"/>
      <c r="WZK14" s="131"/>
      <c r="WZL14" s="131"/>
      <c r="WZM14" s="131"/>
      <c r="WZN14" s="131"/>
      <c r="WZO14" s="131"/>
      <c r="WZP14" s="131"/>
      <c r="WZQ14" s="131"/>
      <c r="WZR14" s="131"/>
      <c r="WZS14" s="131"/>
      <c r="WZT14" s="131"/>
      <c r="WZU14" s="131"/>
      <c r="WZV14" s="131"/>
      <c r="WZW14" s="131"/>
      <c r="WZX14" s="131"/>
      <c r="WZY14" s="131"/>
      <c r="WZZ14" s="131"/>
      <c r="XAA14" s="131"/>
      <c r="XAB14" s="131"/>
      <c r="XAC14" s="131"/>
      <c r="XAD14" s="131"/>
      <c r="XAE14" s="131"/>
      <c r="XAF14" s="131"/>
      <c r="XAG14" s="131"/>
      <c r="XAH14" s="131"/>
      <c r="XAI14" s="131"/>
      <c r="XAJ14" s="131"/>
      <c r="XAK14" s="131"/>
      <c r="XAL14" s="131"/>
      <c r="XAM14" s="131"/>
      <c r="XAN14" s="131"/>
      <c r="XAO14" s="131"/>
      <c r="XAP14" s="131"/>
      <c r="XAQ14" s="131"/>
      <c r="XAR14" s="131"/>
      <c r="XAS14" s="131"/>
      <c r="XAT14" s="131"/>
      <c r="XAU14" s="131"/>
      <c r="XAV14" s="131"/>
      <c r="XAW14" s="131"/>
      <c r="XAX14" s="131"/>
      <c r="XAY14" s="131"/>
      <c r="XAZ14" s="131"/>
      <c r="XBA14" s="131"/>
      <c r="XBB14" s="131"/>
      <c r="XBC14" s="131"/>
      <c r="XBD14" s="131"/>
      <c r="XBE14" s="131"/>
      <c r="XBF14" s="131"/>
      <c r="XBG14" s="131"/>
      <c r="XBH14" s="131"/>
      <c r="XBI14" s="131"/>
      <c r="XBJ14" s="131"/>
      <c r="XBK14" s="131"/>
      <c r="XBL14" s="131"/>
      <c r="XBM14" s="131"/>
      <c r="XBN14" s="131"/>
      <c r="XBO14" s="131"/>
      <c r="XBP14" s="131"/>
      <c r="XBQ14" s="131"/>
      <c r="XBR14" s="131"/>
      <c r="XBS14" s="131"/>
      <c r="XBT14" s="131"/>
      <c r="XBU14" s="131"/>
      <c r="XBV14" s="131"/>
      <c r="XBW14" s="131"/>
      <c r="XBX14" s="131"/>
      <c r="XBY14" s="131"/>
      <c r="XBZ14" s="131"/>
      <c r="XCA14" s="131"/>
      <c r="XCB14" s="131"/>
      <c r="XCC14" s="131"/>
      <c r="XCD14" s="131"/>
      <c r="XCE14" s="131"/>
      <c r="XCF14" s="131"/>
      <c r="XCG14" s="131"/>
      <c r="XCH14" s="131"/>
      <c r="XCI14" s="131"/>
      <c r="XCJ14" s="131"/>
      <c r="XCK14" s="131"/>
      <c r="XCL14" s="131"/>
      <c r="XCM14" s="131"/>
      <c r="XCN14" s="131"/>
      <c r="XCO14" s="131"/>
      <c r="XCP14" s="131"/>
      <c r="XCQ14" s="131"/>
      <c r="XCR14" s="131"/>
      <c r="XCS14" s="131"/>
      <c r="XCT14" s="131"/>
      <c r="XCU14" s="131"/>
      <c r="XCV14" s="131"/>
      <c r="XCW14" s="131"/>
      <c r="XCX14" s="131"/>
      <c r="XCY14" s="131"/>
      <c r="XCZ14" s="131"/>
      <c r="XDA14" s="131"/>
      <c r="XDB14" s="131"/>
      <c r="XDC14" s="131"/>
      <c r="XDD14" s="131"/>
      <c r="XDE14" s="131"/>
      <c r="XDF14" s="131"/>
      <c r="XDG14" s="131"/>
      <c r="XDH14" s="131"/>
      <c r="XDI14" s="131"/>
      <c r="XDJ14" s="131"/>
      <c r="XDK14" s="131"/>
      <c r="XDL14" s="131"/>
      <c r="XDM14" s="131"/>
      <c r="XDN14" s="131"/>
      <c r="XDO14" s="131"/>
      <c r="XDP14" s="131"/>
      <c r="XDQ14" s="131"/>
      <c r="XDR14" s="131"/>
      <c r="XDS14" s="131"/>
      <c r="XDT14" s="131"/>
      <c r="XDU14" s="131"/>
      <c r="XDV14" s="131"/>
      <c r="XDW14" s="131"/>
      <c r="XDX14" s="131"/>
      <c r="XDY14" s="131"/>
      <c r="XDZ14" s="131"/>
      <c r="XEA14" s="131"/>
      <c r="XEB14" s="131"/>
      <c r="XEC14" s="131"/>
      <c r="XED14" s="131"/>
      <c r="XEE14" s="131"/>
      <c r="XEF14" s="131"/>
      <c r="XEG14" s="131"/>
      <c r="XEH14" s="131"/>
      <c r="XEI14" s="131"/>
      <c r="XEJ14" s="131"/>
      <c r="XEK14" s="131"/>
      <c r="XEL14" s="131"/>
      <c r="XEM14" s="131"/>
      <c r="XEN14" s="131"/>
      <c r="XEO14" s="131"/>
      <c r="XEP14" s="131"/>
      <c r="XEQ14" s="131"/>
      <c r="XER14" s="131"/>
      <c r="XES14" s="131"/>
      <c r="XET14" s="131"/>
      <c r="XEU14" s="131"/>
      <c r="XEV14" s="131"/>
      <c r="XEW14" s="131"/>
      <c r="XEX14" s="131"/>
      <c r="XEY14" s="131"/>
    </row>
    <row r="15" spans="2:16379" ht="3" customHeight="1" thickBot="1">
      <c r="B15" s="27"/>
      <c r="C15" s="27"/>
      <c r="D15" s="27"/>
      <c r="E15" s="28"/>
      <c r="F15" s="28"/>
      <c r="G15" s="101"/>
      <c r="H15" s="28"/>
      <c r="I15" s="94"/>
      <c r="J15" s="48"/>
      <c r="K15" s="49"/>
    </row>
    <row r="16" spans="2:16379" ht="30" customHeight="1">
      <c r="B16" s="682" t="s">
        <v>104</v>
      </c>
      <c r="C16" s="683"/>
      <c r="D16" s="680" t="s">
        <v>123</v>
      </c>
      <c r="E16" s="681"/>
      <c r="F16" s="423"/>
      <c r="G16" s="102"/>
      <c r="H16" s="668"/>
      <c r="I16" s="669"/>
      <c r="J16" s="670"/>
      <c r="K16" s="49"/>
    </row>
    <row r="17" spans="2:12" ht="13.5" customHeight="1">
      <c r="B17" s="684"/>
      <c r="C17" s="685"/>
      <c r="D17" s="690" t="s">
        <v>129</v>
      </c>
      <c r="E17" s="691"/>
      <c r="F17" s="424"/>
      <c r="G17" s="41"/>
      <c r="H17" s="671"/>
      <c r="I17" s="672"/>
      <c r="J17" s="673"/>
      <c r="K17" s="49"/>
    </row>
    <row r="18" spans="2:12">
      <c r="B18" s="684"/>
      <c r="C18" s="685"/>
      <c r="D18" s="690" t="s">
        <v>131</v>
      </c>
      <c r="E18" s="691"/>
      <c r="F18" s="424"/>
      <c r="G18" s="103"/>
      <c r="H18" s="671"/>
      <c r="I18" s="672"/>
      <c r="J18" s="673"/>
      <c r="K18" s="49"/>
    </row>
    <row r="19" spans="2:12">
      <c r="B19" s="684"/>
      <c r="C19" s="685"/>
      <c r="D19" s="690" t="s">
        <v>132</v>
      </c>
      <c r="E19" s="691"/>
      <c r="F19" s="424"/>
      <c r="G19" s="104"/>
      <c r="H19" s="671"/>
      <c r="I19" s="672"/>
      <c r="J19" s="673"/>
      <c r="K19" s="49"/>
    </row>
    <row r="20" spans="2:12" ht="17.25" customHeight="1">
      <c r="B20" s="686"/>
      <c r="C20" s="687"/>
      <c r="D20" s="690" t="s">
        <v>133</v>
      </c>
      <c r="E20" s="691"/>
      <c r="F20" s="424"/>
      <c r="G20" s="105"/>
      <c r="H20" s="671"/>
      <c r="I20" s="672"/>
      <c r="J20" s="673"/>
      <c r="K20" s="49"/>
    </row>
    <row r="21" spans="2:12" ht="15.75" thickBot="1">
      <c r="B21" s="688"/>
      <c r="C21" s="689"/>
      <c r="D21" s="666" t="s">
        <v>134</v>
      </c>
      <c r="E21" s="667"/>
      <c r="F21" s="425"/>
      <c r="G21" s="106"/>
      <c r="H21" s="674"/>
      <c r="I21" s="675"/>
      <c r="J21" s="676"/>
      <c r="K21" s="49"/>
    </row>
    <row r="22" spans="2:12" ht="3" customHeight="1" thickBot="1">
      <c r="B22" s="49"/>
      <c r="C22" s="49"/>
      <c r="D22" s="49"/>
      <c r="E22" s="49"/>
      <c r="F22" s="49"/>
      <c r="G22" s="107"/>
      <c r="H22" s="49"/>
      <c r="I22" s="95"/>
      <c r="J22" s="65"/>
      <c r="K22" s="50"/>
    </row>
    <row r="23" spans="2:12" s="21" customFormat="1">
      <c r="B23" s="662" t="s">
        <v>105</v>
      </c>
      <c r="C23" s="664" t="s">
        <v>6</v>
      </c>
      <c r="D23" s="662" t="s">
        <v>12</v>
      </c>
      <c r="E23" s="662" t="s">
        <v>13</v>
      </c>
      <c r="F23" s="873" t="s">
        <v>544</v>
      </c>
      <c r="G23" s="664" t="s">
        <v>2</v>
      </c>
      <c r="H23" s="90" t="s">
        <v>219</v>
      </c>
      <c r="I23" s="717" t="s">
        <v>15</v>
      </c>
      <c r="J23" s="719" t="s">
        <v>220</v>
      </c>
      <c r="K23" s="50"/>
      <c r="L23" s="380"/>
    </row>
    <row r="24" spans="2:12" s="21" customFormat="1" ht="15.75" thickBot="1">
      <c r="B24" s="663"/>
      <c r="C24" s="665" t="s">
        <v>6</v>
      </c>
      <c r="D24" s="663"/>
      <c r="E24" s="663" t="s">
        <v>13</v>
      </c>
      <c r="F24" s="874"/>
      <c r="G24" s="665"/>
      <c r="H24" s="173" t="s">
        <v>14</v>
      </c>
      <c r="I24" s="718"/>
      <c r="J24" s="720"/>
      <c r="K24" s="50"/>
      <c r="L24" s="380"/>
    </row>
    <row r="25" spans="2:12" s="21" customFormat="1" ht="51">
      <c r="B25" s="864" t="s">
        <v>123</v>
      </c>
      <c r="C25" s="867" t="s">
        <v>7</v>
      </c>
      <c r="D25" s="382" t="s">
        <v>26</v>
      </c>
      <c r="E25" s="426" t="s">
        <v>267</v>
      </c>
      <c r="F25" s="453" t="s">
        <v>124</v>
      </c>
      <c r="G25" s="446" t="s">
        <v>268</v>
      </c>
      <c r="H25" s="45" t="s">
        <v>16</v>
      </c>
      <c r="I25" s="472" t="s">
        <v>124</v>
      </c>
      <c r="J25" s="383"/>
      <c r="K25" s="50"/>
    </row>
    <row r="26" spans="2:12" s="21" customFormat="1" ht="60" customHeight="1">
      <c r="B26" s="865"/>
      <c r="C26" s="868"/>
      <c r="D26" s="870" t="s">
        <v>28</v>
      </c>
      <c r="E26" s="427" t="s">
        <v>473</v>
      </c>
      <c r="F26" s="454" t="s">
        <v>545</v>
      </c>
      <c r="G26" s="185" t="s">
        <v>107</v>
      </c>
      <c r="H26" s="45" t="s">
        <v>16</v>
      </c>
      <c r="I26" s="473" t="s">
        <v>124</v>
      </c>
      <c r="J26" s="383"/>
      <c r="K26" s="50"/>
    </row>
    <row r="27" spans="2:12" s="21" customFormat="1">
      <c r="B27" s="865"/>
      <c r="C27" s="868"/>
      <c r="D27" s="868"/>
      <c r="E27" s="427" t="s">
        <v>474</v>
      </c>
      <c r="F27" s="454" t="s">
        <v>546</v>
      </c>
      <c r="G27" s="185" t="s">
        <v>107</v>
      </c>
      <c r="H27" s="45" t="s">
        <v>16</v>
      </c>
      <c r="I27" s="473" t="s">
        <v>124</v>
      </c>
      <c r="J27" s="383"/>
      <c r="K27" s="50"/>
    </row>
    <row r="28" spans="2:12" s="21" customFormat="1" ht="30">
      <c r="B28" s="865"/>
      <c r="C28" s="868"/>
      <c r="D28" s="869"/>
      <c r="E28" s="427" t="s">
        <v>475</v>
      </c>
      <c r="F28" s="492" t="s">
        <v>547</v>
      </c>
      <c r="G28" s="185" t="s">
        <v>30</v>
      </c>
      <c r="H28" s="45" t="s">
        <v>16</v>
      </c>
      <c r="I28" s="473" t="s">
        <v>124</v>
      </c>
      <c r="J28" s="383"/>
      <c r="K28" s="50"/>
    </row>
    <row r="29" spans="2:12" s="21" customFormat="1" ht="106.5" customHeight="1">
      <c r="B29" s="865"/>
      <c r="C29" s="868"/>
      <c r="D29" s="384" t="s">
        <v>25</v>
      </c>
      <c r="E29" s="427" t="s">
        <v>89</v>
      </c>
      <c r="F29" s="454" t="s">
        <v>548</v>
      </c>
      <c r="G29" s="185" t="s">
        <v>269</v>
      </c>
      <c r="H29" s="45" t="s">
        <v>16</v>
      </c>
      <c r="I29" s="473" t="s">
        <v>124</v>
      </c>
      <c r="J29" s="383"/>
      <c r="K29" s="50"/>
    </row>
    <row r="30" spans="2:12" s="21" customFormat="1" ht="63.75">
      <c r="B30" s="865"/>
      <c r="C30" s="868"/>
      <c r="D30" s="870" t="s">
        <v>148</v>
      </c>
      <c r="E30" s="427" t="s">
        <v>476</v>
      </c>
      <c r="F30" s="455" t="s">
        <v>617</v>
      </c>
      <c r="G30" s="186" t="s">
        <v>270</v>
      </c>
      <c r="H30" s="45" t="s">
        <v>16</v>
      </c>
      <c r="I30" s="473" t="s">
        <v>124</v>
      </c>
      <c r="J30" s="383"/>
      <c r="K30" s="50"/>
    </row>
    <row r="31" spans="2:12" s="21" customFormat="1" ht="90.75" customHeight="1">
      <c r="B31" s="865"/>
      <c r="C31" s="868"/>
      <c r="D31" s="868"/>
      <c r="E31" s="427" t="s">
        <v>477</v>
      </c>
      <c r="F31" s="455" t="s">
        <v>549</v>
      </c>
      <c r="G31" s="186" t="s">
        <v>3</v>
      </c>
      <c r="H31" s="45" t="s">
        <v>16</v>
      </c>
      <c r="I31" s="473" t="s">
        <v>124</v>
      </c>
      <c r="J31" s="383"/>
      <c r="K31" s="50"/>
    </row>
    <row r="32" spans="2:12" s="21" customFormat="1" ht="76.5" customHeight="1">
      <c r="B32" s="865"/>
      <c r="C32" s="869"/>
      <c r="D32" s="869"/>
      <c r="E32" s="427" t="s">
        <v>478</v>
      </c>
      <c r="F32" s="455" t="s">
        <v>550</v>
      </c>
      <c r="G32" s="447" t="s">
        <v>3</v>
      </c>
      <c r="H32" s="45" t="s">
        <v>16</v>
      </c>
      <c r="I32" s="473" t="s">
        <v>124</v>
      </c>
      <c r="J32" s="383"/>
      <c r="K32" s="50"/>
    </row>
    <row r="33" spans="2:11" s="21" customFormat="1" ht="51">
      <c r="B33" s="865"/>
      <c r="C33" s="386" t="s">
        <v>204</v>
      </c>
      <c r="D33" s="384" t="s">
        <v>203</v>
      </c>
      <c r="E33" s="427" t="s">
        <v>218</v>
      </c>
      <c r="F33" s="455" t="s">
        <v>551</v>
      </c>
      <c r="G33" s="185" t="s">
        <v>8</v>
      </c>
      <c r="H33" s="45" t="s">
        <v>16</v>
      </c>
      <c r="I33" s="473" t="s">
        <v>124</v>
      </c>
      <c r="J33" s="383"/>
      <c r="K33" s="50"/>
    </row>
    <row r="34" spans="2:11" s="21" customFormat="1" ht="38.25">
      <c r="B34" s="865"/>
      <c r="C34" s="870" t="s">
        <v>10</v>
      </c>
      <c r="D34" s="870" t="s">
        <v>31</v>
      </c>
      <c r="E34" s="427" t="s">
        <v>479</v>
      </c>
      <c r="F34" s="455" t="s">
        <v>552</v>
      </c>
      <c r="G34" s="185" t="s">
        <v>3</v>
      </c>
      <c r="H34" s="45" t="s">
        <v>16</v>
      </c>
      <c r="I34" s="474" t="s">
        <v>271</v>
      </c>
      <c r="J34" s="383"/>
      <c r="K34" s="50"/>
    </row>
    <row r="35" spans="2:11" s="21" customFormat="1" ht="68.25" customHeight="1">
      <c r="B35" s="865"/>
      <c r="C35" s="868"/>
      <c r="D35" s="868"/>
      <c r="E35" s="427" t="s">
        <v>480</v>
      </c>
      <c r="F35" s="455" t="s">
        <v>553</v>
      </c>
      <c r="G35" s="185" t="s">
        <v>9</v>
      </c>
      <c r="H35" s="45" t="s">
        <v>16</v>
      </c>
      <c r="I35" s="474" t="s">
        <v>208</v>
      </c>
      <c r="J35" s="383"/>
      <c r="K35" s="50"/>
    </row>
    <row r="36" spans="2:11" s="21" customFormat="1" ht="25.5">
      <c r="B36" s="865"/>
      <c r="C36" s="868"/>
      <c r="D36" s="868"/>
      <c r="E36" s="427" t="s">
        <v>481</v>
      </c>
      <c r="F36" s="455" t="s">
        <v>554</v>
      </c>
      <c r="G36" s="185" t="s">
        <v>9</v>
      </c>
      <c r="H36" s="45" t="s">
        <v>16</v>
      </c>
      <c r="I36" s="474" t="s">
        <v>209</v>
      </c>
      <c r="J36" s="383"/>
      <c r="K36" s="50"/>
    </row>
    <row r="37" spans="2:11" s="21" customFormat="1" ht="25.5">
      <c r="B37" s="865"/>
      <c r="C37" s="868"/>
      <c r="D37" s="868"/>
      <c r="E37" s="427" t="s">
        <v>482</v>
      </c>
      <c r="F37" s="455" t="s">
        <v>555</v>
      </c>
      <c r="G37" s="185" t="s">
        <v>9</v>
      </c>
      <c r="H37" s="45" t="s">
        <v>16</v>
      </c>
      <c r="I37" s="474" t="s">
        <v>125</v>
      </c>
      <c r="J37" s="383"/>
      <c r="K37" s="50"/>
    </row>
    <row r="38" spans="2:11" s="21" customFormat="1" ht="25.5">
      <c r="B38" s="865"/>
      <c r="C38" s="868"/>
      <c r="D38" s="868"/>
      <c r="E38" s="427" t="s">
        <v>483</v>
      </c>
      <c r="F38" s="455" t="s">
        <v>556</v>
      </c>
      <c r="G38" s="185" t="s">
        <v>9</v>
      </c>
      <c r="H38" s="45" t="s">
        <v>16</v>
      </c>
      <c r="I38" s="474" t="s">
        <v>126</v>
      </c>
      <c r="J38" s="383"/>
      <c r="K38" s="50"/>
    </row>
    <row r="39" spans="2:11" s="21" customFormat="1" ht="51">
      <c r="B39" s="865"/>
      <c r="C39" s="868"/>
      <c r="D39" s="869"/>
      <c r="E39" s="427" t="s">
        <v>484</v>
      </c>
      <c r="F39" s="455" t="s">
        <v>557</v>
      </c>
      <c r="G39" s="185" t="s">
        <v>9</v>
      </c>
      <c r="H39" s="45" t="s">
        <v>16</v>
      </c>
      <c r="I39" s="474" t="s">
        <v>127</v>
      </c>
      <c r="J39" s="383"/>
      <c r="K39" s="50"/>
    </row>
    <row r="40" spans="2:11" s="21" customFormat="1" ht="25.5">
      <c r="B40" s="865"/>
      <c r="C40" s="868"/>
      <c r="D40" s="870" t="s">
        <v>32</v>
      </c>
      <c r="E40" s="427" t="s">
        <v>485</v>
      </c>
      <c r="F40" s="455" t="s">
        <v>558</v>
      </c>
      <c r="G40" s="185" t="s">
        <v>107</v>
      </c>
      <c r="H40" s="45" t="s">
        <v>16</v>
      </c>
      <c r="I40" s="473" t="s">
        <v>124</v>
      </c>
      <c r="J40" s="383"/>
      <c r="K40" s="50"/>
    </row>
    <row r="41" spans="2:11" s="21" customFormat="1">
      <c r="B41" s="865"/>
      <c r="C41" s="868"/>
      <c r="D41" s="868"/>
      <c r="E41" s="427" t="s">
        <v>486</v>
      </c>
      <c r="F41" s="455" t="s">
        <v>559</v>
      </c>
      <c r="G41" s="185" t="s">
        <v>107</v>
      </c>
      <c r="H41" s="45" t="s">
        <v>16</v>
      </c>
      <c r="I41" s="473" t="s">
        <v>124</v>
      </c>
      <c r="J41" s="383"/>
      <c r="K41" s="50"/>
    </row>
    <row r="42" spans="2:11" s="21" customFormat="1">
      <c r="B42" s="865"/>
      <c r="C42" s="868"/>
      <c r="D42" s="869"/>
      <c r="E42" s="427" t="s">
        <v>487</v>
      </c>
      <c r="F42" s="455" t="s">
        <v>560</v>
      </c>
      <c r="G42" s="185" t="s">
        <v>142</v>
      </c>
      <c r="H42" s="45" t="s">
        <v>16</v>
      </c>
      <c r="I42" s="473" t="s">
        <v>124</v>
      </c>
      <c r="J42" s="383"/>
      <c r="K42" s="50"/>
    </row>
    <row r="43" spans="2:11" s="21" customFormat="1" ht="171" customHeight="1">
      <c r="B43" s="865"/>
      <c r="C43" s="868"/>
      <c r="D43" s="870" t="s">
        <v>34</v>
      </c>
      <c r="E43" s="427" t="s">
        <v>488</v>
      </c>
      <c r="F43" s="455" t="s">
        <v>561</v>
      </c>
      <c r="G43" s="185" t="s">
        <v>35</v>
      </c>
      <c r="H43" s="45" t="s">
        <v>16</v>
      </c>
      <c r="I43" s="473" t="s">
        <v>124</v>
      </c>
      <c r="J43" s="383"/>
      <c r="K43" s="50"/>
    </row>
    <row r="44" spans="2:11" s="21" customFormat="1" ht="91.5" customHeight="1">
      <c r="B44" s="865"/>
      <c r="C44" s="868"/>
      <c r="D44" s="868"/>
      <c r="E44" s="427" t="s">
        <v>489</v>
      </c>
      <c r="F44" s="455" t="s">
        <v>562</v>
      </c>
      <c r="G44" s="185" t="s">
        <v>35</v>
      </c>
      <c r="H44" s="45" t="s">
        <v>16</v>
      </c>
      <c r="I44" s="473" t="s">
        <v>124</v>
      </c>
      <c r="J44" s="383"/>
      <c r="K44" s="50"/>
    </row>
    <row r="45" spans="2:11" s="21" customFormat="1" ht="94.5" customHeight="1">
      <c r="B45" s="865"/>
      <c r="C45" s="868"/>
      <c r="D45" s="868"/>
      <c r="E45" s="427" t="s">
        <v>490</v>
      </c>
      <c r="F45" s="455" t="s">
        <v>563</v>
      </c>
      <c r="G45" s="185" t="s">
        <v>35</v>
      </c>
      <c r="H45" s="45" t="s">
        <v>16</v>
      </c>
      <c r="I45" s="473" t="s">
        <v>124</v>
      </c>
      <c r="J45" s="383"/>
      <c r="K45" s="50"/>
    </row>
    <row r="46" spans="2:11" s="21" customFormat="1" ht="275.25" customHeight="1">
      <c r="B46" s="865"/>
      <c r="C46" s="868"/>
      <c r="D46" s="868"/>
      <c r="E46" s="427" t="s">
        <v>491</v>
      </c>
      <c r="F46" s="492" t="s">
        <v>664</v>
      </c>
      <c r="G46" s="185" t="s">
        <v>35</v>
      </c>
      <c r="H46" s="45" t="s">
        <v>16</v>
      </c>
      <c r="I46" s="473" t="s">
        <v>124</v>
      </c>
      <c r="J46" s="383"/>
      <c r="K46" s="50"/>
    </row>
    <row r="47" spans="2:11" s="21" customFormat="1" ht="25.5">
      <c r="B47" s="865"/>
      <c r="C47" s="868"/>
      <c r="D47" s="869"/>
      <c r="E47" s="427" t="s">
        <v>492</v>
      </c>
      <c r="F47" s="455" t="s">
        <v>564</v>
      </c>
      <c r="G47" s="185" t="s">
        <v>37</v>
      </c>
      <c r="H47" s="45" t="s">
        <v>16</v>
      </c>
      <c r="I47" s="473" t="s">
        <v>124</v>
      </c>
      <c r="J47" s="383"/>
      <c r="K47" s="50"/>
    </row>
    <row r="48" spans="2:11" s="21" customFormat="1" ht="89.25">
      <c r="B48" s="865"/>
      <c r="C48" s="868"/>
      <c r="D48" s="870" t="s">
        <v>38</v>
      </c>
      <c r="E48" s="427" t="s">
        <v>493</v>
      </c>
      <c r="F48" s="455" t="s">
        <v>565</v>
      </c>
      <c r="G48" s="185" t="s">
        <v>145</v>
      </c>
      <c r="H48" s="45" t="s">
        <v>16</v>
      </c>
      <c r="I48" s="474" t="s">
        <v>273</v>
      </c>
      <c r="J48" s="383"/>
      <c r="K48" s="50"/>
    </row>
    <row r="49" spans="2:11" s="21" customFormat="1" ht="25.5">
      <c r="B49" s="865"/>
      <c r="C49" s="868"/>
      <c r="D49" s="868"/>
      <c r="E49" s="427" t="s">
        <v>494</v>
      </c>
      <c r="F49" s="455" t="s">
        <v>566</v>
      </c>
      <c r="G49" s="185" t="s">
        <v>145</v>
      </c>
      <c r="H49" s="45" t="s">
        <v>16</v>
      </c>
      <c r="I49" s="474" t="s">
        <v>273</v>
      </c>
      <c r="J49" s="383"/>
      <c r="K49" s="50"/>
    </row>
    <row r="50" spans="2:11" s="21" customFormat="1" ht="25.5">
      <c r="B50" s="865"/>
      <c r="C50" s="868"/>
      <c r="D50" s="868"/>
      <c r="E50" s="427" t="s">
        <v>495</v>
      </c>
      <c r="F50" s="455" t="s">
        <v>567</v>
      </c>
      <c r="G50" s="185" t="s">
        <v>90</v>
      </c>
      <c r="H50" s="45" t="s">
        <v>16</v>
      </c>
      <c r="I50" s="473" t="s">
        <v>124</v>
      </c>
      <c r="J50" s="383"/>
      <c r="K50" s="50"/>
    </row>
    <row r="51" spans="2:11" s="21" customFormat="1" ht="93" customHeight="1">
      <c r="B51" s="865"/>
      <c r="C51" s="868"/>
      <c r="D51" s="868"/>
      <c r="E51" s="427" t="s">
        <v>496</v>
      </c>
      <c r="F51" s="455" t="s">
        <v>568</v>
      </c>
      <c r="G51" s="185" t="s">
        <v>145</v>
      </c>
      <c r="H51" s="45" t="s">
        <v>16</v>
      </c>
      <c r="I51" s="473" t="s">
        <v>276</v>
      </c>
      <c r="J51" s="383"/>
      <c r="K51" s="50"/>
    </row>
    <row r="52" spans="2:11" s="21" customFormat="1" ht="25.5">
      <c r="B52" s="865"/>
      <c r="C52" s="868"/>
      <c r="D52" s="869"/>
      <c r="E52" s="427" t="s">
        <v>497</v>
      </c>
      <c r="F52" s="455" t="s">
        <v>569</v>
      </c>
      <c r="G52" s="185" t="s">
        <v>145</v>
      </c>
      <c r="H52" s="45" t="s">
        <v>16</v>
      </c>
      <c r="I52" s="474" t="s">
        <v>273</v>
      </c>
      <c r="J52" s="383"/>
      <c r="K52" s="50"/>
    </row>
    <row r="53" spans="2:11" s="21" customFormat="1" ht="25.5">
      <c r="B53" s="865"/>
      <c r="C53" s="868"/>
      <c r="D53" s="870" t="s">
        <v>40</v>
      </c>
      <c r="E53" s="428" t="s">
        <v>498</v>
      </c>
      <c r="F53" s="455" t="s">
        <v>570</v>
      </c>
      <c r="G53" s="186" t="s">
        <v>41</v>
      </c>
      <c r="H53" s="45" t="s">
        <v>16</v>
      </c>
      <c r="I53" s="474" t="s">
        <v>210</v>
      </c>
      <c r="J53" s="383"/>
      <c r="K53" s="50"/>
    </row>
    <row r="54" spans="2:11" s="21" customFormat="1" ht="25.5">
      <c r="B54" s="865"/>
      <c r="C54" s="868"/>
      <c r="D54" s="868"/>
      <c r="E54" s="428" t="s">
        <v>499</v>
      </c>
      <c r="F54" s="455" t="s">
        <v>571</v>
      </c>
      <c r="G54" s="185" t="s">
        <v>93</v>
      </c>
      <c r="H54" s="45" t="s">
        <v>16</v>
      </c>
      <c r="I54" s="474" t="s">
        <v>211</v>
      </c>
      <c r="J54" s="383"/>
      <c r="K54" s="50"/>
    </row>
    <row r="55" spans="2:11" s="21" customFormat="1" ht="38.25">
      <c r="B55" s="865"/>
      <c r="C55" s="868"/>
      <c r="D55" s="868"/>
      <c r="E55" s="428" t="s">
        <v>500</v>
      </c>
      <c r="F55" s="455" t="s">
        <v>572</v>
      </c>
      <c r="G55" s="185" t="s">
        <v>47</v>
      </c>
      <c r="H55" s="45" t="s">
        <v>16</v>
      </c>
      <c r="I55" s="474" t="s">
        <v>278</v>
      </c>
      <c r="J55" s="383"/>
      <c r="K55" s="50"/>
    </row>
    <row r="56" spans="2:11" s="21" customFormat="1" ht="38.25">
      <c r="B56" s="865"/>
      <c r="C56" s="868"/>
      <c r="D56" s="868"/>
      <c r="E56" s="428" t="s">
        <v>501</v>
      </c>
      <c r="F56" s="455" t="s">
        <v>572</v>
      </c>
      <c r="G56" s="185" t="s">
        <v>9</v>
      </c>
      <c r="H56" s="45" t="s">
        <v>16</v>
      </c>
      <c r="I56" s="474" t="s">
        <v>128</v>
      </c>
      <c r="J56" s="383"/>
      <c r="K56" s="50"/>
    </row>
    <row r="57" spans="2:11" s="21" customFormat="1" ht="38.25">
      <c r="B57" s="865"/>
      <c r="C57" s="868"/>
      <c r="D57" s="868"/>
      <c r="E57" s="428" t="s">
        <v>502</v>
      </c>
      <c r="F57" s="455" t="s">
        <v>573</v>
      </c>
      <c r="G57" s="185" t="s">
        <v>158</v>
      </c>
      <c r="H57" s="45" t="s">
        <v>16</v>
      </c>
      <c r="I57" s="473" t="s">
        <v>124</v>
      </c>
      <c r="J57" s="383"/>
      <c r="K57" s="50"/>
    </row>
    <row r="58" spans="2:11" s="21" customFormat="1" ht="38.25">
      <c r="B58" s="865"/>
      <c r="C58" s="868"/>
      <c r="D58" s="868"/>
      <c r="E58" s="428" t="s">
        <v>503</v>
      </c>
      <c r="F58" s="455" t="s">
        <v>574</v>
      </c>
      <c r="G58" s="185" t="s">
        <v>27</v>
      </c>
      <c r="H58" s="45" t="s">
        <v>16</v>
      </c>
      <c r="I58" s="473" t="s">
        <v>124</v>
      </c>
      <c r="J58" s="383"/>
      <c r="K58" s="50"/>
    </row>
    <row r="59" spans="2:11" s="21" customFormat="1" ht="126" customHeight="1">
      <c r="B59" s="865"/>
      <c r="C59" s="868"/>
      <c r="D59" s="869"/>
      <c r="E59" s="427" t="s">
        <v>504</v>
      </c>
      <c r="F59" s="455" t="s">
        <v>575</v>
      </c>
      <c r="G59" s="185" t="s">
        <v>27</v>
      </c>
      <c r="H59" s="45" t="s">
        <v>16</v>
      </c>
      <c r="I59" s="474" t="s">
        <v>273</v>
      </c>
      <c r="J59" s="383"/>
      <c r="K59" s="50"/>
    </row>
    <row r="60" spans="2:11" s="21" customFormat="1" ht="48.75" customHeight="1">
      <c r="B60" s="865"/>
      <c r="C60" s="868"/>
      <c r="D60" s="870" t="s">
        <v>46</v>
      </c>
      <c r="E60" s="427" t="s">
        <v>505</v>
      </c>
      <c r="F60" s="455" t="s">
        <v>576</v>
      </c>
      <c r="G60" s="185" t="s">
        <v>3</v>
      </c>
      <c r="H60" s="45" t="s">
        <v>16</v>
      </c>
      <c r="I60" s="473" t="s">
        <v>124</v>
      </c>
      <c r="J60" s="383"/>
      <c r="K60" s="50"/>
    </row>
    <row r="61" spans="2:11" s="21" customFormat="1" ht="38.25">
      <c r="B61" s="865"/>
      <c r="C61" s="868"/>
      <c r="D61" s="868"/>
      <c r="E61" s="427" t="s">
        <v>506</v>
      </c>
      <c r="F61" s="455" t="s">
        <v>577</v>
      </c>
      <c r="G61" s="185" t="s">
        <v>543</v>
      </c>
      <c r="H61" s="45" t="s">
        <v>16</v>
      </c>
      <c r="I61" s="473" t="s">
        <v>124</v>
      </c>
      <c r="J61" s="383"/>
      <c r="K61" s="50"/>
    </row>
    <row r="62" spans="2:11" s="21" customFormat="1" ht="25.5">
      <c r="B62" s="865"/>
      <c r="C62" s="869"/>
      <c r="D62" s="869"/>
      <c r="E62" s="427" t="s">
        <v>507</v>
      </c>
      <c r="F62" s="455" t="s">
        <v>578</v>
      </c>
      <c r="G62" s="185" t="s">
        <v>145</v>
      </c>
      <c r="H62" s="45" t="s">
        <v>16</v>
      </c>
      <c r="I62" s="474" t="s">
        <v>273</v>
      </c>
      <c r="J62" s="383"/>
      <c r="K62" s="50"/>
    </row>
    <row r="63" spans="2:11" s="21" customFormat="1" ht="76.5">
      <c r="B63" s="865"/>
      <c r="C63" s="870" t="s">
        <v>43</v>
      </c>
      <c r="D63" s="870" t="s">
        <v>44</v>
      </c>
      <c r="E63" s="427" t="s">
        <v>508</v>
      </c>
      <c r="F63" s="455" t="s">
        <v>579</v>
      </c>
      <c r="G63" s="185" t="s">
        <v>47</v>
      </c>
      <c r="H63" s="45" t="s">
        <v>16</v>
      </c>
      <c r="I63" s="473" t="s">
        <v>124</v>
      </c>
      <c r="J63" s="383"/>
      <c r="K63" s="50"/>
    </row>
    <row r="64" spans="2:11" s="21" customFormat="1" ht="25.5">
      <c r="B64" s="865"/>
      <c r="C64" s="869"/>
      <c r="D64" s="869"/>
      <c r="E64" s="427" t="s">
        <v>509</v>
      </c>
      <c r="F64" s="455" t="s">
        <v>580</v>
      </c>
      <c r="G64" s="185" t="s">
        <v>162</v>
      </c>
      <c r="H64" s="45" t="s">
        <v>16</v>
      </c>
      <c r="I64" s="473" t="s">
        <v>124</v>
      </c>
      <c r="J64" s="383"/>
      <c r="K64" s="50"/>
    </row>
    <row r="65" spans="2:11" s="21" customFormat="1" ht="38.25">
      <c r="B65" s="865"/>
      <c r="C65" s="871" t="s">
        <v>53</v>
      </c>
      <c r="D65" s="871" t="s">
        <v>39</v>
      </c>
      <c r="E65" s="427" t="s">
        <v>510</v>
      </c>
      <c r="F65" s="455" t="s">
        <v>581</v>
      </c>
      <c r="G65" s="185" t="s">
        <v>145</v>
      </c>
      <c r="H65" s="45" t="s">
        <v>16</v>
      </c>
      <c r="I65" s="473" t="s">
        <v>276</v>
      </c>
      <c r="J65" s="383"/>
      <c r="K65" s="50"/>
    </row>
    <row r="66" spans="2:11" s="21" customFormat="1" ht="75" customHeight="1">
      <c r="B66" s="865"/>
      <c r="C66" s="868"/>
      <c r="D66" s="868"/>
      <c r="E66" s="427" t="s">
        <v>511</v>
      </c>
      <c r="F66" s="455" t="s">
        <v>582</v>
      </c>
      <c r="G66" s="185" t="s">
        <v>144</v>
      </c>
      <c r="H66" s="45" t="s">
        <v>16</v>
      </c>
      <c r="I66" s="473" t="s">
        <v>276</v>
      </c>
      <c r="J66" s="383"/>
      <c r="K66" s="50"/>
    </row>
    <row r="67" spans="2:11" s="21" customFormat="1" ht="38.25">
      <c r="B67" s="865"/>
      <c r="C67" s="868"/>
      <c r="D67" s="868"/>
      <c r="E67" s="427" t="s">
        <v>512</v>
      </c>
      <c r="F67" s="455" t="s">
        <v>583</v>
      </c>
      <c r="G67" s="185" t="s">
        <v>283</v>
      </c>
      <c r="H67" s="45" t="s">
        <v>16</v>
      </c>
      <c r="I67" s="474" t="s">
        <v>273</v>
      </c>
      <c r="J67" s="383"/>
      <c r="K67" s="50"/>
    </row>
    <row r="68" spans="2:11" s="21" customFormat="1" ht="84" customHeight="1">
      <c r="B68" s="865"/>
      <c r="C68" s="868"/>
      <c r="D68" s="868"/>
      <c r="E68" s="427" t="s">
        <v>513</v>
      </c>
      <c r="F68" s="455" t="s">
        <v>470</v>
      </c>
      <c r="G68" s="185" t="s">
        <v>147</v>
      </c>
      <c r="H68" s="45" t="s">
        <v>16</v>
      </c>
      <c r="I68" s="473" t="s">
        <v>124</v>
      </c>
      <c r="J68" s="383"/>
      <c r="K68" s="50"/>
    </row>
    <row r="69" spans="2:11" s="21" customFormat="1" ht="25.5">
      <c r="B69" s="865"/>
      <c r="C69" s="868"/>
      <c r="D69" s="868"/>
      <c r="E69" s="427" t="s">
        <v>514</v>
      </c>
      <c r="F69" s="455" t="s">
        <v>584</v>
      </c>
      <c r="G69" s="185" t="s">
        <v>90</v>
      </c>
      <c r="H69" s="45" t="s">
        <v>16</v>
      </c>
      <c r="I69" s="473" t="s">
        <v>124</v>
      </c>
      <c r="J69" s="383"/>
      <c r="K69" s="50"/>
    </row>
    <row r="70" spans="2:11" s="21" customFormat="1" ht="75">
      <c r="B70" s="865"/>
      <c r="C70" s="868"/>
      <c r="D70" s="868"/>
      <c r="E70" s="427" t="s">
        <v>515</v>
      </c>
      <c r="F70" s="492" t="s">
        <v>585</v>
      </c>
      <c r="G70" s="185" t="s">
        <v>42</v>
      </c>
      <c r="H70" s="45" t="s">
        <v>16</v>
      </c>
      <c r="I70" s="473" t="s">
        <v>124</v>
      </c>
      <c r="J70" s="383"/>
      <c r="K70" s="50"/>
    </row>
    <row r="71" spans="2:11" s="21" customFormat="1" ht="57" customHeight="1">
      <c r="B71" s="865"/>
      <c r="C71" s="869"/>
      <c r="D71" s="869"/>
      <c r="E71" s="427" t="s">
        <v>512</v>
      </c>
      <c r="F71" s="455" t="s">
        <v>583</v>
      </c>
      <c r="G71" s="185" t="s">
        <v>164</v>
      </c>
      <c r="H71" s="45" t="s">
        <v>16</v>
      </c>
      <c r="I71" s="473" t="s">
        <v>124</v>
      </c>
      <c r="J71" s="383"/>
      <c r="K71" s="50"/>
    </row>
    <row r="72" spans="2:11" s="21" customFormat="1" ht="51">
      <c r="B72" s="865"/>
      <c r="C72" s="871" t="s">
        <v>55</v>
      </c>
      <c r="D72" s="871" t="s">
        <v>56</v>
      </c>
      <c r="E72" s="427" t="s">
        <v>102</v>
      </c>
      <c r="F72" s="454" t="s">
        <v>586</v>
      </c>
      <c r="G72" s="185" t="s">
        <v>147</v>
      </c>
      <c r="H72" s="45" t="s">
        <v>16</v>
      </c>
      <c r="I72" s="473" t="s">
        <v>124</v>
      </c>
      <c r="J72" s="383"/>
      <c r="K72" s="50"/>
    </row>
    <row r="73" spans="2:11" s="21" customFormat="1" ht="52.5" customHeight="1">
      <c r="B73" s="865"/>
      <c r="C73" s="869"/>
      <c r="D73" s="869"/>
      <c r="E73" s="427" t="s">
        <v>57</v>
      </c>
      <c r="F73" s="454" t="s">
        <v>587</v>
      </c>
      <c r="G73" s="185" t="s">
        <v>146</v>
      </c>
      <c r="H73" s="45" t="s">
        <v>16</v>
      </c>
      <c r="I73" s="473" t="s">
        <v>124</v>
      </c>
      <c r="J73" s="383"/>
      <c r="K73" s="50"/>
    </row>
    <row r="74" spans="2:11" s="21" customFormat="1" ht="48" customHeight="1">
      <c r="B74" s="865"/>
      <c r="C74" s="870" t="s">
        <v>212</v>
      </c>
      <c r="D74" s="871" t="s">
        <v>61</v>
      </c>
      <c r="E74" s="427" t="s">
        <v>516</v>
      </c>
      <c r="F74" s="454" t="s">
        <v>588</v>
      </c>
      <c r="G74" s="185" t="s">
        <v>141</v>
      </c>
      <c r="H74" s="45" t="s">
        <v>16</v>
      </c>
      <c r="I74" s="473" t="s">
        <v>124</v>
      </c>
      <c r="J74" s="383"/>
      <c r="K74" s="50"/>
    </row>
    <row r="75" spans="2:11" s="21" customFormat="1" ht="44.25" customHeight="1">
      <c r="B75" s="865"/>
      <c r="C75" s="868"/>
      <c r="D75" s="868"/>
      <c r="E75" s="427" t="s">
        <v>517</v>
      </c>
      <c r="F75" s="454" t="s">
        <v>589</v>
      </c>
      <c r="G75" s="185" t="s">
        <v>141</v>
      </c>
      <c r="H75" s="45" t="s">
        <v>16</v>
      </c>
      <c r="I75" s="473" t="s">
        <v>124</v>
      </c>
      <c r="J75" s="383"/>
      <c r="K75" s="50"/>
    </row>
    <row r="76" spans="2:11" s="21" customFormat="1" ht="73.5" customHeight="1">
      <c r="B76" s="865"/>
      <c r="C76" s="868"/>
      <c r="D76" s="869"/>
      <c r="E76" s="427" t="s">
        <v>518</v>
      </c>
      <c r="F76" s="454" t="s">
        <v>590</v>
      </c>
      <c r="G76" s="185" t="s">
        <v>168</v>
      </c>
      <c r="H76" s="45" t="s">
        <v>16</v>
      </c>
      <c r="I76" s="473" t="s">
        <v>124</v>
      </c>
      <c r="J76" s="383"/>
      <c r="K76" s="50"/>
    </row>
    <row r="77" spans="2:11" s="21" customFormat="1" ht="30">
      <c r="B77" s="865"/>
      <c r="C77" s="868"/>
      <c r="D77" s="385" t="s">
        <v>62</v>
      </c>
      <c r="E77" s="427" t="s">
        <v>169</v>
      </c>
      <c r="F77" s="492" t="s">
        <v>547</v>
      </c>
      <c r="G77" s="185" t="s">
        <v>168</v>
      </c>
      <c r="H77" s="45" t="s">
        <v>16</v>
      </c>
      <c r="I77" s="473" t="s">
        <v>124</v>
      </c>
      <c r="J77" s="383"/>
      <c r="K77" s="50"/>
    </row>
    <row r="78" spans="2:11" s="21" customFormat="1" ht="65.25" customHeight="1">
      <c r="B78" s="865"/>
      <c r="C78" s="869"/>
      <c r="D78" s="385" t="s">
        <v>63</v>
      </c>
      <c r="E78" s="427" t="s">
        <v>64</v>
      </c>
      <c r="F78" s="454" t="s">
        <v>124</v>
      </c>
      <c r="G78" s="185" t="s">
        <v>170</v>
      </c>
      <c r="H78" s="45" t="s">
        <v>16</v>
      </c>
      <c r="I78" s="473" t="s">
        <v>124</v>
      </c>
      <c r="J78" s="383"/>
      <c r="K78" s="50"/>
    </row>
    <row r="79" spans="2:11" s="21" customFormat="1" ht="96.75" customHeight="1">
      <c r="B79" s="865"/>
      <c r="C79" s="871" t="s">
        <v>35</v>
      </c>
      <c r="D79" s="385" t="s">
        <v>202</v>
      </c>
      <c r="E79" s="427" t="s">
        <v>65</v>
      </c>
      <c r="F79" s="454" t="s">
        <v>124</v>
      </c>
      <c r="G79" s="185" t="s">
        <v>35</v>
      </c>
      <c r="H79" s="45" t="s">
        <v>16</v>
      </c>
      <c r="I79" s="473" t="s">
        <v>124</v>
      </c>
      <c r="J79" s="383"/>
      <c r="K79" s="50"/>
    </row>
    <row r="80" spans="2:11" s="21" customFormat="1" ht="80.25" customHeight="1">
      <c r="B80" s="865"/>
      <c r="C80" s="868"/>
      <c r="D80" s="871" t="s">
        <v>66</v>
      </c>
      <c r="E80" s="427" t="s">
        <v>171</v>
      </c>
      <c r="F80" s="454" t="s">
        <v>591</v>
      </c>
      <c r="G80" s="185" t="s">
        <v>284</v>
      </c>
      <c r="H80" s="45" t="s">
        <v>16</v>
      </c>
      <c r="I80" s="473" t="s">
        <v>124</v>
      </c>
      <c r="J80" s="383"/>
      <c r="K80" s="50"/>
    </row>
    <row r="81" spans="2:11" s="21" customFormat="1" ht="96.75" customHeight="1">
      <c r="B81" s="865"/>
      <c r="C81" s="868"/>
      <c r="D81" s="868"/>
      <c r="E81" s="427" t="s">
        <v>172</v>
      </c>
      <c r="F81" s="454" t="s">
        <v>124</v>
      </c>
      <c r="G81" s="185" t="s">
        <v>175</v>
      </c>
      <c r="H81" s="45" t="s">
        <v>16</v>
      </c>
      <c r="I81" s="473" t="s">
        <v>124</v>
      </c>
      <c r="J81" s="383"/>
      <c r="K81" s="50"/>
    </row>
    <row r="82" spans="2:11" s="21" customFormat="1" ht="66" customHeight="1">
      <c r="B82" s="865"/>
      <c r="C82" s="868"/>
      <c r="D82" s="868"/>
      <c r="E82" s="427" t="s">
        <v>173</v>
      </c>
      <c r="F82" s="454" t="s">
        <v>124</v>
      </c>
      <c r="G82" s="185" t="s">
        <v>68</v>
      </c>
      <c r="H82" s="45" t="s">
        <v>16</v>
      </c>
      <c r="I82" s="473" t="s">
        <v>124</v>
      </c>
      <c r="J82" s="383"/>
      <c r="K82" s="50"/>
    </row>
    <row r="83" spans="2:11" s="21" customFormat="1" ht="25.5">
      <c r="B83" s="865"/>
      <c r="C83" s="868"/>
      <c r="D83" s="869"/>
      <c r="E83" s="427" t="s">
        <v>519</v>
      </c>
      <c r="F83" s="454" t="s">
        <v>592</v>
      </c>
      <c r="G83" s="185" t="s">
        <v>42</v>
      </c>
      <c r="H83" s="45" t="s">
        <v>16</v>
      </c>
      <c r="I83" s="473" t="s">
        <v>124</v>
      </c>
      <c r="J83" s="383"/>
      <c r="K83" s="50"/>
    </row>
    <row r="84" spans="2:11" s="21" customFormat="1" ht="83.25" customHeight="1">
      <c r="B84" s="865"/>
      <c r="C84" s="868"/>
      <c r="D84" s="871" t="s">
        <v>67</v>
      </c>
      <c r="E84" s="427" t="s">
        <v>176</v>
      </c>
      <c r="F84" s="454" t="s">
        <v>124</v>
      </c>
      <c r="G84" s="185" t="s">
        <v>35</v>
      </c>
      <c r="H84" s="45" t="s">
        <v>16</v>
      </c>
      <c r="I84" s="473" t="s">
        <v>124</v>
      </c>
      <c r="J84" s="383"/>
      <c r="K84" s="50"/>
    </row>
    <row r="85" spans="2:11" s="21" customFormat="1" ht="191.25" customHeight="1">
      <c r="B85" s="865"/>
      <c r="C85" s="868"/>
      <c r="D85" s="869"/>
      <c r="E85" s="427" t="s">
        <v>177</v>
      </c>
      <c r="F85" s="454" t="s">
        <v>124</v>
      </c>
      <c r="G85" s="185" t="s">
        <v>68</v>
      </c>
      <c r="H85" s="45" t="s">
        <v>16</v>
      </c>
      <c r="I85" s="473" t="s">
        <v>124</v>
      </c>
      <c r="J85" s="383"/>
      <c r="K85" s="50"/>
    </row>
    <row r="86" spans="2:11" s="21" customFormat="1" ht="87.75" customHeight="1">
      <c r="B86" s="865"/>
      <c r="C86" s="868"/>
      <c r="D86" s="871" t="s">
        <v>69</v>
      </c>
      <c r="E86" s="427" t="s">
        <v>178</v>
      </c>
      <c r="F86" s="454" t="s">
        <v>124</v>
      </c>
      <c r="G86" s="185" t="s">
        <v>35</v>
      </c>
      <c r="H86" s="45" t="s">
        <v>16</v>
      </c>
      <c r="I86" s="473" t="s">
        <v>124</v>
      </c>
      <c r="J86" s="383"/>
      <c r="K86" s="50"/>
    </row>
    <row r="87" spans="2:11" s="21" customFormat="1" ht="25.5">
      <c r="B87" s="865"/>
      <c r="C87" s="868"/>
      <c r="D87" s="868"/>
      <c r="E87" s="427" t="s">
        <v>70</v>
      </c>
      <c r="F87" s="454" t="s">
        <v>124</v>
      </c>
      <c r="G87" s="185" t="s">
        <v>35</v>
      </c>
      <c r="H87" s="45" t="s">
        <v>16</v>
      </c>
      <c r="I87" s="473" t="s">
        <v>124</v>
      </c>
      <c r="J87" s="383"/>
      <c r="K87" s="50"/>
    </row>
    <row r="88" spans="2:11" s="21" customFormat="1" ht="149.25" customHeight="1">
      <c r="B88" s="865"/>
      <c r="C88" s="868"/>
      <c r="D88" s="868"/>
      <c r="E88" s="427" t="s">
        <v>71</v>
      </c>
      <c r="F88" s="454" t="s">
        <v>124</v>
      </c>
      <c r="G88" s="185" t="s">
        <v>68</v>
      </c>
      <c r="H88" s="45" t="s">
        <v>16</v>
      </c>
      <c r="I88" s="473" t="s">
        <v>124</v>
      </c>
      <c r="J88" s="383"/>
      <c r="K88" s="50"/>
    </row>
    <row r="89" spans="2:11" s="21" customFormat="1" ht="115.5" customHeight="1">
      <c r="B89" s="865"/>
      <c r="C89" s="869"/>
      <c r="D89" s="869"/>
      <c r="E89" s="427" t="s">
        <v>520</v>
      </c>
      <c r="F89" s="454" t="s">
        <v>593</v>
      </c>
      <c r="G89" s="185" t="s">
        <v>68</v>
      </c>
      <c r="H89" s="45" t="s">
        <v>16</v>
      </c>
      <c r="I89" s="473" t="s">
        <v>124</v>
      </c>
      <c r="J89" s="383"/>
      <c r="K89" s="50"/>
    </row>
    <row r="90" spans="2:11" s="21" customFormat="1" ht="73.5" customHeight="1">
      <c r="B90" s="865"/>
      <c r="C90" s="870" t="s">
        <v>80</v>
      </c>
      <c r="D90" s="384" t="s">
        <v>81</v>
      </c>
      <c r="E90" s="427" t="s">
        <v>521</v>
      </c>
      <c r="F90" s="454" t="s">
        <v>594</v>
      </c>
      <c r="G90" s="185" t="s">
        <v>90</v>
      </c>
      <c r="H90" s="45" t="s">
        <v>16</v>
      </c>
      <c r="I90" s="473" t="s">
        <v>124</v>
      </c>
      <c r="J90" s="383"/>
      <c r="K90" s="50"/>
    </row>
    <row r="91" spans="2:11" s="21" customFormat="1" ht="148.5" customHeight="1">
      <c r="B91" s="865"/>
      <c r="C91" s="869"/>
      <c r="D91" s="384" t="s">
        <v>82</v>
      </c>
      <c r="E91" s="427" t="s">
        <v>181</v>
      </c>
      <c r="F91" s="454" t="s">
        <v>124</v>
      </c>
      <c r="G91" s="185" t="s">
        <v>182</v>
      </c>
      <c r="H91" s="45" t="s">
        <v>16</v>
      </c>
      <c r="I91" s="473" t="s">
        <v>124</v>
      </c>
      <c r="J91" s="383"/>
      <c r="K91" s="50"/>
    </row>
    <row r="92" spans="2:11" s="21" customFormat="1" ht="99" customHeight="1">
      <c r="B92" s="865"/>
      <c r="C92" s="870" t="s">
        <v>83</v>
      </c>
      <c r="D92" s="870" t="s">
        <v>84</v>
      </c>
      <c r="E92" s="427" t="s">
        <v>522</v>
      </c>
      <c r="F92" s="454" t="s">
        <v>595</v>
      </c>
      <c r="G92" s="185" t="s">
        <v>145</v>
      </c>
      <c r="H92" s="45" t="s">
        <v>16</v>
      </c>
      <c r="I92" s="474" t="s">
        <v>286</v>
      </c>
      <c r="J92" s="383"/>
      <c r="K92" s="50"/>
    </row>
    <row r="93" spans="2:11" s="21" customFormat="1" ht="255">
      <c r="B93" s="865"/>
      <c r="C93" s="868"/>
      <c r="D93" s="868"/>
      <c r="E93" s="427" t="s">
        <v>523</v>
      </c>
      <c r="F93" s="454" t="s">
        <v>596</v>
      </c>
      <c r="G93" s="185" t="s">
        <v>145</v>
      </c>
      <c r="H93" s="45" t="s">
        <v>16</v>
      </c>
      <c r="I93" s="473" t="s">
        <v>276</v>
      </c>
      <c r="J93" s="383"/>
      <c r="K93" s="50"/>
    </row>
    <row r="94" spans="2:11" s="21" customFormat="1" ht="79.5" customHeight="1">
      <c r="B94" s="865"/>
      <c r="C94" s="868"/>
      <c r="D94" s="868"/>
      <c r="E94" s="427" t="s">
        <v>524</v>
      </c>
      <c r="F94" s="454" t="s">
        <v>597</v>
      </c>
      <c r="G94" s="185" t="s">
        <v>145</v>
      </c>
      <c r="H94" s="45" t="s">
        <v>16</v>
      </c>
      <c r="I94" s="474" t="s">
        <v>273</v>
      </c>
      <c r="J94" s="383"/>
      <c r="K94" s="50"/>
    </row>
    <row r="95" spans="2:11" s="21" customFormat="1" ht="46.5" customHeight="1">
      <c r="B95" s="865"/>
      <c r="C95" s="868"/>
      <c r="D95" s="869"/>
      <c r="E95" s="427" t="s">
        <v>525</v>
      </c>
      <c r="F95" s="454" t="s">
        <v>598</v>
      </c>
      <c r="G95" s="185" t="s">
        <v>145</v>
      </c>
      <c r="H95" s="45" t="s">
        <v>16</v>
      </c>
      <c r="I95" s="474" t="s">
        <v>273</v>
      </c>
      <c r="J95" s="383"/>
      <c r="K95" s="50"/>
    </row>
    <row r="96" spans="2:11" s="21" customFormat="1" ht="59.25" customHeight="1">
      <c r="B96" s="865"/>
      <c r="C96" s="387"/>
      <c r="D96" s="384" t="s">
        <v>290</v>
      </c>
      <c r="E96" s="427" t="s">
        <v>183</v>
      </c>
      <c r="F96" s="454" t="s">
        <v>599</v>
      </c>
      <c r="G96" s="185" t="s">
        <v>290</v>
      </c>
      <c r="H96" s="45" t="s">
        <v>16</v>
      </c>
      <c r="I96" s="473" t="s">
        <v>124</v>
      </c>
      <c r="J96" s="383"/>
      <c r="K96" s="50"/>
    </row>
    <row r="97" spans="2:11" s="21" customFormat="1" ht="25.5">
      <c r="B97" s="865"/>
      <c r="C97" s="870" t="s">
        <v>86</v>
      </c>
      <c r="D97" s="870" t="s">
        <v>184</v>
      </c>
      <c r="E97" s="427" t="s">
        <v>526</v>
      </c>
      <c r="F97" s="454" t="s">
        <v>600</v>
      </c>
      <c r="G97" s="185" t="s">
        <v>145</v>
      </c>
      <c r="H97" s="45" t="s">
        <v>16</v>
      </c>
      <c r="I97" s="474" t="s">
        <v>273</v>
      </c>
      <c r="J97" s="383"/>
      <c r="K97" s="50"/>
    </row>
    <row r="98" spans="2:11" s="21" customFormat="1" ht="67.5" customHeight="1">
      <c r="B98" s="865"/>
      <c r="C98" s="868"/>
      <c r="D98" s="869"/>
      <c r="E98" s="427" t="s">
        <v>527</v>
      </c>
      <c r="F98" s="454" t="s">
        <v>601</v>
      </c>
      <c r="G98" s="185" t="s">
        <v>145</v>
      </c>
      <c r="H98" s="45" t="s">
        <v>16</v>
      </c>
      <c r="I98" s="474" t="s">
        <v>273</v>
      </c>
      <c r="J98" s="383"/>
      <c r="K98" s="50"/>
    </row>
    <row r="99" spans="2:11" s="21" customFormat="1" ht="25.5">
      <c r="B99" s="865"/>
      <c r="C99" s="868"/>
      <c r="D99" s="870" t="s">
        <v>200</v>
      </c>
      <c r="E99" s="428" t="s">
        <v>206</v>
      </c>
      <c r="F99" s="454" t="s">
        <v>124</v>
      </c>
      <c r="G99" s="185" t="s">
        <v>290</v>
      </c>
      <c r="H99" s="45" t="s">
        <v>16</v>
      </c>
      <c r="I99" s="473"/>
      <c r="J99" s="383"/>
      <c r="K99" s="50"/>
    </row>
    <row r="100" spans="2:11" s="21" customFormat="1" ht="26.25" thickBot="1">
      <c r="B100" s="866"/>
      <c r="C100" s="872"/>
      <c r="D100" s="872"/>
      <c r="E100" s="429" t="s">
        <v>207</v>
      </c>
      <c r="F100" s="456" t="s">
        <v>124</v>
      </c>
      <c r="G100" s="185" t="s">
        <v>290</v>
      </c>
      <c r="H100" s="46" t="s">
        <v>16</v>
      </c>
      <c r="I100" s="475" t="s">
        <v>124</v>
      </c>
      <c r="J100" s="388"/>
      <c r="K100" s="50"/>
    </row>
    <row r="101" spans="2:11" s="21" customFormat="1" ht="60" customHeight="1">
      <c r="B101" s="882" t="s">
        <v>129</v>
      </c>
      <c r="C101" s="883" t="s">
        <v>74</v>
      </c>
      <c r="D101" s="389" t="s">
        <v>75</v>
      </c>
      <c r="E101" s="430" t="s">
        <v>528</v>
      </c>
      <c r="F101" s="457" t="s">
        <v>584</v>
      </c>
      <c r="G101" s="448" t="s">
        <v>47</v>
      </c>
      <c r="H101" s="44" t="s">
        <v>16</v>
      </c>
      <c r="I101" s="476" t="s">
        <v>273</v>
      </c>
      <c r="J101" s="390"/>
      <c r="K101" s="156"/>
    </row>
    <row r="102" spans="2:11" s="21" customFormat="1" ht="81.75" customHeight="1">
      <c r="B102" s="876"/>
      <c r="C102" s="868"/>
      <c r="D102" s="391" t="s">
        <v>85</v>
      </c>
      <c r="E102" s="431" t="s">
        <v>185</v>
      </c>
      <c r="F102" s="458" t="s">
        <v>124</v>
      </c>
      <c r="G102" s="191" t="s">
        <v>290</v>
      </c>
      <c r="H102" s="45" t="s">
        <v>16</v>
      </c>
      <c r="I102" s="477" t="s">
        <v>124</v>
      </c>
      <c r="J102" s="383"/>
      <c r="K102" s="157"/>
    </row>
    <row r="103" spans="2:11" s="21" customFormat="1" ht="148.5" customHeight="1" thickBot="1">
      <c r="B103" s="876"/>
      <c r="C103" s="869"/>
      <c r="D103" s="392" t="s">
        <v>130</v>
      </c>
      <c r="E103" s="432" t="s">
        <v>322</v>
      </c>
      <c r="F103" s="459" t="s">
        <v>124</v>
      </c>
      <c r="G103" s="194" t="s">
        <v>41</v>
      </c>
      <c r="H103" s="46" t="s">
        <v>16</v>
      </c>
      <c r="I103" s="478" t="s">
        <v>124</v>
      </c>
      <c r="J103" s="388"/>
      <c r="K103" s="158"/>
    </row>
    <row r="104" spans="2:11" s="21" customFormat="1" ht="38.25">
      <c r="B104" s="884" t="s">
        <v>131</v>
      </c>
      <c r="C104" s="886" t="s">
        <v>48</v>
      </c>
      <c r="D104" s="886" t="s">
        <v>49</v>
      </c>
      <c r="E104" s="433" t="s">
        <v>618</v>
      </c>
      <c r="F104" s="460" t="s">
        <v>619</v>
      </c>
      <c r="G104" s="198" t="s">
        <v>93</v>
      </c>
      <c r="H104" s="44" t="s">
        <v>16</v>
      </c>
      <c r="I104" s="479" t="s">
        <v>124</v>
      </c>
      <c r="J104" s="390"/>
      <c r="K104" s="50"/>
    </row>
    <row r="105" spans="2:11" s="21" customFormat="1" ht="25.5">
      <c r="B105" s="876"/>
      <c r="C105" s="868"/>
      <c r="D105" s="869"/>
      <c r="E105" s="434" t="s">
        <v>529</v>
      </c>
      <c r="F105" s="461" t="s">
        <v>602</v>
      </c>
      <c r="G105" s="201" t="s">
        <v>290</v>
      </c>
      <c r="H105" s="45" t="s">
        <v>16</v>
      </c>
      <c r="I105" s="480" t="s">
        <v>124</v>
      </c>
      <c r="J105" s="383"/>
      <c r="K105" s="50"/>
    </row>
    <row r="106" spans="2:11" s="21" customFormat="1" ht="76.5">
      <c r="B106" s="876"/>
      <c r="C106" s="868"/>
      <c r="D106" s="888" t="s">
        <v>50</v>
      </c>
      <c r="E106" s="434" t="s">
        <v>530</v>
      </c>
      <c r="F106" s="461" t="s">
        <v>603</v>
      </c>
      <c r="G106" s="201" t="s">
        <v>47</v>
      </c>
      <c r="H106" s="45" t="s">
        <v>16</v>
      </c>
      <c r="I106" s="481" t="s">
        <v>294</v>
      </c>
      <c r="J106" s="383"/>
      <c r="K106" s="50"/>
    </row>
    <row r="107" spans="2:11" s="21" customFormat="1" ht="90.75" customHeight="1">
      <c r="B107" s="876"/>
      <c r="C107" s="868"/>
      <c r="D107" s="868"/>
      <c r="E107" s="434" t="s">
        <v>531</v>
      </c>
      <c r="F107" s="493" t="s">
        <v>604</v>
      </c>
      <c r="G107" s="201" t="s">
        <v>290</v>
      </c>
      <c r="H107" s="45" t="s">
        <v>16</v>
      </c>
      <c r="I107" s="480" t="s">
        <v>124</v>
      </c>
      <c r="J107" s="383"/>
      <c r="K107" s="50"/>
    </row>
    <row r="108" spans="2:11" s="21" customFormat="1" ht="72" customHeight="1">
      <c r="B108" s="876"/>
      <c r="C108" s="868"/>
      <c r="D108" s="868"/>
      <c r="E108" s="434" t="s">
        <v>532</v>
      </c>
      <c r="F108" s="461" t="s">
        <v>605</v>
      </c>
      <c r="G108" s="201" t="s">
        <v>3</v>
      </c>
      <c r="H108" s="45" t="s">
        <v>16</v>
      </c>
      <c r="I108" s="481" t="s">
        <v>296</v>
      </c>
      <c r="J108" s="383"/>
      <c r="K108" s="50"/>
    </row>
    <row r="109" spans="2:11" s="21" customFormat="1" ht="216.75">
      <c r="B109" s="876"/>
      <c r="C109" s="868"/>
      <c r="D109" s="868"/>
      <c r="E109" s="434" t="s">
        <v>533</v>
      </c>
      <c r="F109" s="201" t="s">
        <v>606</v>
      </c>
      <c r="G109" s="201" t="s">
        <v>3</v>
      </c>
      <c r="H109" s="45" t="s">
        <v>16</v>
      </c>
      <c r="I109" s="480" t="s">
        <v>124</v>
      </c>
      <c r="J109" s="383"/>
      <c r="K109" s="50"/>
    </row>
    <row r="110" spans="2:11" s="21" customFormat="1" ht="51">
      <c r="B110" s="876"/>
      <c r="C110" s="868"/>
      <c r="D110" s="868"/>
      <c r="E110" s="435" t="s">
        <v>534</v>
      </c>
      <c r="F110" s="462" t="s">
        <v>607</v>
      </c>
      <c r="G110" s="201" t="s">
        <v>3</v>
      </c>
      <c r="H110" s="45" t="s">
        <v>16</v>
      </c>
      <c r="I110" s="480" t="s">
        <v>124</v>
      </c>
      <c r="J110" s="383"/>
      <c r="K110" s="50"/>
    </row>
    <row r="111" spans="2:11" s="21" customFormat="1" ht="25.5">
      <c r="B111" s="876"/>
      <c r="C111" s="868"/>
      <c r="D111" s="868"/>
      <c r="E111" s="434" t="s">
        <v>535</v>
      </c>
      <c r="F111" s="462" t="s">
        <v>608</v>
      </c>
      <c r="G111" s="201" t="s">
        <v>3</v>
      </c>
      <c r="H111" s="45" t="s">
        <v>16</v>
      </c>
      <c r="I111" s="480" t="s">
        <v>124</v>
      </c>
      <c r="J111" s="383"/>
      <c r="K111" s="50"/>
    </row>
    <row r="112" spans="2:11" s="21" customFormat="1" ht="126.75" customHeight="1">
      <c r="B112" s="876"/>
      <c r="C112" s="868"/>
      <c r="D112" s="869"/>
      <c r="E112" s="434" t="s">
        <v>536</v>
      </c>
      <c r="F112" s="462" t="s">
        <v>609</v>
      </c>
      <c r="G112" s="201" t="s">
        <v>189</v>
      </c>
      <c r="H112" s="45" t="s">
        <v>16</v>
      </c>
      <c r="I112" s="481" t="s">
        <v>327</v>
      </c>
      <c r="J112" s="383"/>
      <c r="K112" s="50"/>
    </row>
    <row r="113" spans="2:12" s="21" customFormat="1" ht="160.5" customHeight="1">
      <c r="B113" s="876"/>
      <c r="C113" s="868"/>
      <c r="D113" s="888" t="s">
        <v>51</v>
      </c>
      <c r="E113" s="435" t="s">
        <v>328</v>
      </c>
      <c r="F113" s="463" t="s">
        <v>124</v>
      </c>
      <c r="G113" s="201" t="s">
        <v>93</v>
      </c>
      <c r="H113" s="45" t="s">
        <v>16</v>
      </c>
      <c r="I113" s="480" t="s">
        <v>124</v>
      </c>
      <c r="J113" s="383"/>
      <c r="K113" s="50"/>
    </row>
    <row r="114" spans="2:12" s="21" customFormat="1" ht="39" thickBot="1">
      <c r="B114" s="885"/>
      <c r="C114" s="887"/>
      <c r="D114" s="887"/>
      <c r="E114" s="436" t="s">
        <v>52</v>
      </c>
      <c r="F114" s="464" t="s">
        <v>124</v>
      </c>
      <c r="G114" s="206" t="s">
        <v>93</v>
      </c>
      <c r="H114" s="46" t="s">
        <v>16</v>
      </c>
      <c r="I114" s="482" t="s">
        <v>124</v>
      </c>
      <c r="J114" s="388"/>
      <c r="K114" s="50"/>
    </row>
    <row r="115" spans="2:12" s="21" customFormat="1">
      <c r="B115" s="875" t="s">
        <v>132</v>
      </c>
      <c r="C115" s="877" t="s">
        <v>76</v>
      </c>
      <c r="D115" s="393" t="s">
        <v>77</v>
      </c>
      <c r="E115" s="437" t="s">
        <v>537</v>
      </c>
      <c r="F115" s="465" t="s">
        <v>610</v>
      </c>
      <c r="G115" s="208" t="s">
        <v>107</v>
      </c>
      <c r="H115" s="44" t="s">
        <v>16</v>
      </c>
      <c r="I115" s="483" t="s">
        <v>124</v>
      </c>
      <c r="J115" s="390"/>
      <c r="K115" s="50"/>
    </row>
    <row r="116" spans="2:12" s="21" customFormat="1" ht="25.5">
      <c r="B116" s="876"/>
      <c r="C116" s="868"/>
      <c r="D116" s="878" t="s">
        <v>78</v>
      </c>
      <c r="E116" s="438" t="s">
        <v>538</v>
      </c>
      <c r="F116" s="465" t="s">
        <v>611</v>
      </c>
      <c r="G116" s="212" t="s">
        <v>107</v>
      </c>
      <c r="H116" s="45" t="s">
        <v>16</v>
      </c>
      <c r="I116" s="484" t="s">
        <v>124</v>
      </c>
      <c r="J116" s="383"/>
      <c r="K116" s="51"/>
    </row>
    <row r="117" spans="2:12" s="21" customFormat="1" ht="25.5">
      <c r="B117" s="876"/>
      <c r="C117" s="868"/>
      <c r="D117" s="868"/>
      <c r="E117" s="438" t="s">
        <v>191</v>
      </c>
      <c r="F117" s="465" t="s">
        <v>612</v>
      </c>
      <c r="G117" s="212" t="s">
        <v>107</v>
      </c>
      <c r="H117" s="45" t="s">
        <v>16</v>
      </c>
      <c r="I117" s="484" t="s">
        <v>124</v>
      </c>
      <c r="J117" s="383"/>
      <c r="K117" s="51"/>
    </row>
    <row r="118" spans="2:12" s="21" customFormat="1" ht="102.75" customHeight="1">
      <c r="B118" s="876"/>
      <c r="C118" s="868"/>
      <c r="D118" s="869"/>
      <c r="E118" s="438" t="s">
        <v>539</v>
      </c>
      <c r="F118" s="465" t="s">
        <v>613</v>
      </c>
      <c r="G118" s="212" t="s">
        <v>144</v>
      </c>
      <c r="H118" s="45" t="s">
        <v>16</v>
      </c>
      <c r="I118" s="485" t="s">
        <v>273</v>
      </c>
      <c r="J118" s="383"/>
      <c r="K118" s="51"/>
    </row>
    <row r="119" spans="2:12" s="21" customFormat="1" ht="64.5" thickBot="1">
      <c r="B119" s="876"/>
      <c r="C119" s="868"/>
      <c r="D119" s="394" t="s">
        <v>79</v>
      </c>
      <c r="E119" s="439" t="s">
        <v>540</v>
      </c>
      <c r="F119" s="465" t="s">
        <v>614</v>
      </c>
      <c r="G119" s="215" t="s">
        <v>107</v>
      </c>
      <c r="H119" s="46" t="s">
        <v>16</v>
      </c>
      <c r="I119" s="486" t="s">
        <v>124</v>
      </c>
      <c r="J119" s="388"/>
      <c r="K119" s="49"/>
    </row>
    <row r="120" spans="2:12" s="21" customFormat="1" ht="58.5" customHeight="1">
      <c r="B120" s="879" t="s">
        <v>133</v>
      </c>
      <c r="C120" s="880" t="s">
        <v>133</v>
      </c>
      <c r="D120" s="881" t="s">
        <v>138</v>
      </c>
      <c r="E120" s="440" t="s">
        <v>541</v>
      </c>
      <c r="F120" s="466" t="s">
        <v>615</v>
      </c>
      <c r="G120" s="449" t="s">
        <v>249</v>
      </c>
      <c r="H120" s="44" t="s">
        <v>16</v>
      </c>
      <c r="I120" s="487" t="s">
        <v>273</v>
      </c>
      <c r="J120" s="390"/>
      <c r="K120" s="49"/>
    </row>
    <row r="121" spans="2:12" s="21" customFormat="1" ht="58.5" customHeight="1" thickBot="1">
      <c r="B121" s="876"/>
      <c r="C121" s="868"/>
      <c r="D121" s="868"/>
      <c r="E121" s="441" t="s">
        <v>542</v>
      </c>
      <c r="F121" s="467" t="s">
        <v>616</v>
      </c>
      <c r="G121" s="450" t="s">
        <v>249</v>
      </c>
      <c r="H121" s="46" t="s">
        <v>16</v>
      </c>
      <c r="I121" s="488" t="s">
        <v>273</v>
      </c>
      <c r="J121" s="388"/>
      <c r="K121" s="49"/>
    </row>
    <row r="122" spans="2:12" s="21" customFormat="1" ht="38.25">
      <c r="B122" s="889" t="s">
        <v>134</v>
      </c>
      <c r="C122" s="890" t="s">
        <v>58</v>
      </c>
      <c r="D122" s="890" t="s">
        <v>59</v>
      </c>
      <c r="E122" s="442" t="s">
        <v>263</v>
      </c>
      <c r="F122" s="468" t="s">
        <v>124</v>
      </c>
      <c r="G122" s="451" t="s">
        <v>94</v>
      </c>
      <c r="H122" s="44" t="s">
        <v>16</v>
      </c>
      <c r="I122" s="489" t="s">
        <v>124</v>
      </c>
      <c r="J122" s="390"/>
      <c r="K122" s="49"/>
    </row>
    <row r="123" spans="2:12" s="21" customFormat="1" ht="60" customHeight="1">
      <c r="B123" s="876"/>
      <c r="C123" s="868"/>
      <c r="D123" s="869"/>
      <c r="E123" s="443" t="s">
        <v>54</v>
      </c>
      <c r="F123" s="469" t="s">
        <v>124</v>
      </c>
      <c r="G123" s="227" t="s">
        <v>37</v>
      </c>
      <c r="H123" s="45" t="s">
        <v>16</v>
      </c>
      <c r="I123" s="490" t="s">
        <v>124</v>
      </c>
      <c r="J123" s="383"/>
      <c r="K123" s="49"/>
    </row>
    <row r="124" spans="2:12" s="21" customFormat="1" ht="114.75">
      <c r="B124" s="876"/>
      <c r="C124" s="868"/>
      <c r="D124" s="891" t="s">
        <v>60</v>
      </c>
      <c r="E124" s="443" t="s">
        <v>193</v>
      </c>
      <c r="F124" s="469" t="s">
        <v>124</v>
      </c>
      <c r="G124" s="227" t="s">
        <v>27</v>
      </c>
      <c r="H124" s="45" t="s">
        <v>16</v>
      </c>
      <c r="I124" s="490" t="s">
        <v>124</v>
      </c>
      <c r="J124" s="383"/>
      <c r="K124" s="49"/>
    </row>
    <row r="125" spans="2:12" ht="38.25">
      <c r="B125" s="876"/>
      <c r="C125" s="868"/>
      <c r="D125" s="868"/>
      <c r="E125" s="443" t="s">
        <v>194</v>
      </c>
      <c r="F125" s="469" t="s">
        <v>124</v>
      </c>
      <c r="G125" s="227" t="s">
        <v>27</v>
      </c>
      <c r="H125" s="45" t="s">
        <v>16</v>
      </c>
      <c r="I125" s="490" t="s">
        <v>124</v>
      </c>
      <c r="J125" s="383"/>
      <c r="K125" s="49"/>
      <c r="L125" s="21"/>
    </row>
    <row r="126" spans="2:12" ht="134.25" customHeight="1">
      <c r="B126" s="876"/>
      <c r="C126" s="868"/>
      <c r="D126" s="869"/>
      <c r="E126" s="443" t="s">
        <v>195</v>
      </c>
      <c r="F126" s="469" t="s">
        <v>124</v>
      </c>
      <c r="G126" s="227" t="s">
        <v>27</v>
      </c>
      <c r="H126" s="45" t="s">
        <v>16</v>
      </c>
      <c r="I126" s="490" t="s">
        <v>124</v>
      </c>
      <c r="J126" s="383"/>
      <c r="K126" s="52"/>
      <c r="L126" s="21"/>
    </row>
    <row r="127" spans="2:12" ht="120" customHeight="1">
      <c r="B127" s="876"/>
      <c r="C127" s="868"/>
      <c r="D127" s="891" t="s">
        <v>72</v>
      </c>
      <c r="E127" s="444" t="s">
        <v>73</v>
      </c>
      <c r="F127" s="470" t="s">
        <v>124</v>
      </c>
      <c r="G127" s="230" t="s">
        <v>107</v>
      </c>
      <c r="H127" s="45" t="s">
        <v>16</v>
      </c>
      <c r="I127" s="490" t="s">
        <v>124</v>
      </c>
      <c r="J127" s="383"/>
      <c r="K127" s="52"/>
      <c r="L127" s="21"/>
    </row>
    <row r="128" spans="2:12" ht="84.75" customHeight="1">
      <c r="B128" s="876"/>
      <c r="C128" s="868"/>
      <c r="D128" s="868"/>
      <c r="E128" s="444" t="s">
        <v>196</v>
      </c>
      <c r="F128" s="470" t="s">
        <v>124</v>
      </c>
      <c r="G128" s="230" t="s">
        <v>27</v>
      </c>
      <c r="H128" s="45" t="s">
        <v>16</v>
      </c>
      <c r="I128" s="490" t="s">
        <v>124</v>
      </c>
      <c r="J128" s="383"/>
      <c r="K128" s="52"/>
      <c r="L128" s="21"/>
    </row>
    <row r="129" spans="2:12" ht="306.75" customHeight="1">
      <c r="B129" s="876"/>
      <c r="C129" s="868"/>
      <c r="D129" s="868"/>
      <c r="E129" s="444" t="s">
        <v>197</v>
      </c>
      <c r="F129" s="470" t="s">
        <v>124</v>
      </c>
      <c r="G129" s="230" t="s">
        <v>37</v>
      </c>
      <c r="H129" s="45" t="s">
        <v>16</v>
      </c>
      <c r="I129" s="490" t="s">
        <v>124</v>
      </c>
      <c r="J129" s="383"/>
      <c r="K129" s="52"/>
      <c r="L129" s="21"/>
    </row>
    <row r="130" spans="2:12" ht="90.75" customHeight="1" thickBot="1">
      <c r="B130" s="885"/>
      <c r="C130" s="887"/>
      <c r="D130" s="887"/>
      <c r="E130" s="445" t="s">
        <v>198</v>
      </c>
      <c r="F130" s="471" t="s">
        <v>124</v>
      </c>
      <c r="G130" s="452" t="s">
        <v>90</v>
      </c>
      <c r="H130" s="46" t="s">
        <v>16</v>
      </c>
      <c r="I130" s="491" t="s">
        <v>124</v>
      </c>
      <c r="J130" s="388"/>
      <c r="K130" s="52"/>
      <c r="L130" s="21"/>
    </row>
    <row r="131" spans="2:12">
      <c r="B131" s="43"/>
      <c r="C131" s="52"/>
      <c r="D131" s="52"/>
      <c r="E131" s="43"/>
      <c r="F131" s="43"/>
      <c r="G131" s="108"/>
      <c r="H131" s="52"/>
      <c r="I131" s="96"/>
      <c r="J131" s="66"/>
      <c r="K131" s="52"/>
    </row>
    <row r="132" spans="2:12">
      <c r="B132" s="43"/>
      <c r="C132" s="52"/>
      <c r="D132" s="52"/>
      <c r="E132" s="43"/>
      <c r="F132" s="43"/>
      <c r="G132" s="108"/>
      <c r="H132" s="52"/>
      <c r="I132" s="96"/>
      <c r="J132" s="66"/>
      <c r="K132" s="52"/>
    </row>
    <row r="133" spans="2:12">
      <c r="B133" s="43"/>
      <c r="C133" s="52"/>
      <c r="D133" s="52"/>
      <c r="E133" s="43"/>
      <c r="F133" s="43"/>
      <c r="G133" s="108"/>
      <c r="H133" s="52"/>
      <c r="I133" s="96"/>
      <c r="J133" s="66"/>
      <c r="K133" s="52"/>
      <c r="L133" s="380" t="s">
        <v>463</v>
      </c>
    </row>
    <row r="134" spans="2:12">
      <c r="B134" s="43"/>
      <c r="C134" s="52"/>
      <c r="D134" s="52"/>
      <c r="E134" s="43"/>
      <c r="F134" s="43"/>
      <c r="G134" s="108"/>
      <c r="H134" s="52"/>
      <c r="I134" s="96"/>
      <c r="J134" s="66"/>
      <c r="K134" s="52"/>
    </row>
    <row r="135" spans="2:12">
      <c r="E135" s="138" t="s">
        <v>217</v>
      </c>
      <c r="F135" s="138"/>
      <c r="G135" s="139" t="s">
        <v>225</v>
      </c>
      <c r="H135" s="139" t="s">
        <v>115</v>
      </c>
      <c r="I135" s="140" t="s">
        <v>227</v>
      </c>
      <c r="J135" s="141" t="s">
        <v>217</v>
      </c>
    </row>
    <row r="136" spans="2:12">
      <c r="E136" s="142">
        <f>(I136/$I$139)</f>
        <v>1</v>
      </c>
      <c r="F136" s="142"/>
      <c r="G136" s="143" t="s">
        <v>16</v>
      </c>
      <c r="H136" s="144">
        <v>1</v>
      </c>
      <c r="I136" s="91">
        <f>COUNTIF($H$25:$H$130,"Cumple")</f>
        <v>106</v>
      </c>
      <c r="J136" s="145">
        <f>+(I136*H136/$I$139)</f>
        <v>1</v>
      </c>
    </row>
    <row r="137" spans="2:12">
      <c r="E137" s="142">
        <f>(I137/$I$139)</f>
        <v>0</v>
      </c>
      <c r="F137" s="142"/>
      <c r="G137" s="146" t="s">
        <v>18</v>
      </c>
      <c r="H137" s="144">
        <v>0.6</v>
      </c>
      <c r="I137" s="91">
        <f>COUNTIF($H$25:$H$130, "Parcial")</f>
        <v>0</v>
      </c>
      <c r="J137" s="145">
        <f>+(I137*H137/$I$139)</f>
        <v>0</v>
      </c>
    </row>
    <row r="138" spans="2:12">
      <c r="E138" s="142">
        <f>(I138/$I$139)</f>
        <v>0</v>
      </c>
      <c r="F138" s="142"/>
      <c r="G138" s="147" t="s">
        <v>17</v>
      </c>
      <c r="H138" s="148">
        <v>0</v>
      </c>
      <c r="I138" s="91">
        <f>COUNTIF($H$25:$H$130, "No Cumple")</f>
        <v>0</v>
      </c>
      <c r="J138" s="145">
        <f>+(I138*H138/$I$139)</f>
        <v>0</v>
      </c>
    </row>
    <row r="139" spans="2:12" ht="22.5" customHeight="1">
      <c r="E139" s="149">
        <f>SUM(E136:E138)</f>
        <v>1</v>
      </c>
      <c r="F139" s="149"/>
      <c r="G139" s="150" t="s">
        <v>19</v>
      </c>
      <c r="I139" s="151">
        <f>SUM(I136:I138)</f>
        <v>106</v>
      </c>
      <c r="J139" s="152">
        <f>SUM(J136:J138)</f>
        <v>1</v>
      </c>
    </row>
  </sheetData>
  <mergeCells count="84">
    <mergeCell ref="B122:B130"/>
    <mergeCell ref="C122:C130"/>
    <mergeCell ref="D122:D123"/>
    <mergeCell ref="D124:D126"/>
    <mergeCell ref="D127:D130"/>
    <mergeCell ref="F23:F24"/>
    <mergeCell ref="B115:B119"/>
    <mergeCell ref="C115:C119"/>
    <mergeCell ref="D116:D118"/>
    <mergeCell ref="B120:B121"/>
    <mergeCell ref="C120:C121"/>
    <mergeCell ref="D120:D121"/>
    <mergeCell ref="B101:B103"/>
    <mergeCell ref="C101:C103"/>
    <mergeCell ref="B104:B114"/>
    <mergeCell ref="C104:C114"/>
    <mergeCell ref="D104:D105"/>
    <mergeCell ref="D106:D112"/>
    <mergeCell ref="D113:D114"/>
    <mergeCell ref="C90:C91"/>
    <mergeCell ref="C92:C95"/>
    <mergeCell ref="D92:D95"/>
    <mergeCell ref="C97:C100"/>
    <mergeCell ref="D97:D98"/>
    <mergeCell ref="D99:D100"/>
    <mergeCell ref="C72:C73"/>
    <mergeCell ref="D72:D73"/>
    <mergeCell ref="C74:C78"/>
    <mergeCell ref="D74:D76"/>
    <mergeCell ref="C79:C89"/>
    <mergeCell ref="D80:D83"/>
    <mergeCell ref="D84:D85"/>
    <mergeCell ref="D86:D89"/>
    <mergeCell ref="D53:D59"/>
    <mergeCell ref="D60:D62"/>
    <mergeCell ref="C63:C64"/>
    <mergeCell ref="D63:D64"/>
    <mergeCell ref="C65:C71"/>
    <mergeCell ref="D65:D71"/>
    <mergeCell ref="J23:J24"/>
    <mergeCell ref="B25:B100"/>
    <mergeCell ref="C25:C32"/>
    <mergeCell ref="D26:D28"/>
    <mergeCell ref="D30:D32"/>
    <mergeCell ref="C34:C62"/>
    <mergeCell ref="D34:D39"/>
    <mergeCell ref="D40:D42"/>
    <mergeCell ref="D43:D47"/>
    <mergeCell ref="D48:D52"/>
    <mergeCell ref="B23:B24"/>
    <mergeCell ref="C23:C24"/>
    <mergeCell ref="D23:D24"/>
    <mergeCell ref="E23:E24"/>
    <mergeCell ref="G23:G24"/>
    <mergeCell ref="I23:I24"/>
    <mergeCell ref="B14:D14"/>
    <mergeCell ref="E14:J14"/>
    <mergeCell ref="B16:C21"/>
    <mergeCell ref="D16:E16"/>
    <mergeCell ref="H16:J21"/>
    <mergeCell ref="D17:E17"/>
    <mergeCell ref="D18:E18"/>
    <mergeCell ref="D19:E19"/>
    <mergeCell ref="D20:E20"/>
    <mergeCell ref="D21:E21"/>
    <mergeCell ref="B10:D10"/>
    <mergeCell ref="H10:J10"/>
    <mergeCell ref="B12:D12"/>
    <mergeCell ref="E12:J12"/>
    <mergeCell ref="B13:D13"/>
    <mergeCell ref="E13:J13"/>
    <mergeCell ref="E10:F10"/>
    <mergeCell ref="B7:C7"/>
    <mergeCell ref="D7:G7"/>
    <mergeCell ref="H7:I7"/>
    <mergeCell ref="B8:C8"/>
    <mergeCell ref="D8:G8"/>
    <mergeCell ref="H8:I8"/>
    <mergeCell ref="B6:I6"/>
    <mergeCell ref="C1:I1"/>
    <mergeCell ref="C2:I2"/>
    <mergeCell ref="C3:I3"/>
    <mergeCell ref="C4:I4"/>
    <mergeCell ref="C5:I5"/>
  </mergeCells>
  <conditionalFormatting sqref="H123 H70 H92 H32:H33 H112">
    <cfRule type="containsText" dxfId="1163" priority="495" operator="containsText" text="Parcial">
      <formula>NOT(ISERROR(SEARCH("Parcial",H32)))</formula>
    </cfRule>
    <cfRule type="containsText" dxfId="1162" priority="496" operator="containsText" text="No cumple">
      <formula>NOT(ISERROR(SEARCH("No cumple",H32)))</formula>
    </cfRule>
    <cfRule type="containsText" dxfId="1161" priority="497" operator="containsText" text="Cumple">
      <formula>NOT(ISERROR(SEARCH("Cumple",H32)))</formula>
    </cfRule>
  </conditionalFormatting>
  <conditionalFormatting sqref="H123 H70 H92 H32:H33 H112">
    <cfRule type="expression" dxfId="1160" priority="491">
      <formula>H32="NO INICIADO"</formula>
    </cfRule>
    <cfRule type="expression" dxfId="1159" priority="492">
      <formula>H32="VENCIDO"</formula>
    </cfRule>
    <cfRule type="expression" dxfId="1158" priority="493">
      <formula>H32="EN PROCESO"</formula>
    </cfRule>
    <cfRule type="expression" dxfId="1157" priority="494">
      <formula>H32="FINALIZADO"</formula>
    </cfRule>
  </conditionalFormatting>
  <conditionalFormatting sqref="H118">
    <cfRule type="containsText" dxfId="1156" priority="453" operator="containsText" text="Parcial">
      <formula>NOT(ISERROR(SEARCH("Parcial",H118)))</formula>
    </cfRule>
    <cfRule type="containsText" dxfId="1155" priority="454" operator="containsText" text="No cumple">
      <formula>NOT(ISERROR(SEARCH("No cumple",H118)))</formula>
    </cfRule>
    <cfRule type="containsText" dxfId="1154" priority="455" operator="containsText" text="Cumple">
      <formula>NOT(ISERROR(SEARCH("Cumple",H118)))</formula>
    </cfRule>
  </conditionalFormatting>
  <conditionalFormatting sqref="H118">
    <cfRule type="expression" dxfId="1153" priority="449">
      <formula>H118="NO INICIADO"</formula>
    </cfRule>
    <cfRule type="expression" dxfId="1152" priority="450">
      <formula>H118="VENCIDO"</formula>
    </cfRule>
    <cfRule type="expression" dxfId="1151" priority="451">
      <formula>H118="EN PROCESO"</formula>
    </cfRule>
    <cfRule type="expression" dxfId="1150" priority="452">
      <formula>H118="FINALIZADO"</formula>
    </cfRule>
  </conditionalFormatting>
  <conditionalFormatting sqref="H120:H121">
    <cfRule type="expression" dxfId="1149" priority="442">
      <formula>H120="NO INICIADO"</formula>
    </cfRule>
    <cfRule type="expression" dxfId="1148" priority="443">
      <formula>H120="VENCIDO"</formula>
    </cfRule>
    <cfRule type="expression" dxfId="1147" priority="444">
      <formula>H120="EN PROCESO"</formula>
    </cfRule>
    <cfRule type="expression" dxfId="1146" priority="445">
      <formula>H120="FINALIZADO"</formula>
    </cfRule>
  </conditionalFormatting>
  <conditionalFormatting sqref="H48:H51">
    <cfRule type="containsText" dxfId="1145" priority="488" operator="containsText" text="Parcial">
      <formula>NOT(ISERROR(SEARCH("Parcial",H48)))</formula>
    </cfRule>
    <cfRule type="containsText" dxfId="1144" priority="489" operator="containsText" text="No cumple">
      <formula>NOT(ISERROR(SEARCH("No cumple",H48)))</formula>
    </cfRule>
    <cfRule type="containsText" dxfId="1143" priority="490" operator="containsText" text="Cumple">
      <formula>NOT(ISERROR(SEARCH("Cumple",H48)))</formula>
    </cfRule>
  </conditionalFormatting>
  <conditionalFormatting sqref="H48:H51">
    <cfRule type="expression" dxfId="1142" priority="484">
      <formula>H48="NO INICIADO"</formula>
    </cfRule>
    <cfRule type="expression" dxfId="1141" priority="485">
      <formula>H48="VENCIDO"</formula>
    </cfRule>
    <cfRule type="expression" dxfId="1140" priority="486">
      <formula>H48="EN PROCESO"</formula>
    </cfRule>
    <cfRule type="expression" dxfId="1139" priority="487">
      <formula>H48="FINALIZADO"</formula>
    </cfRule>
  </conditionalFormatting>
  <conditionalFormatting sqref="H53">
    <cfRule type="containsText" dxfId="1138" priority="481" operator="containsText" text="Parcial">
      <formula>NOT(ISERROR(SEARCH("Parcial",H53)))</formula>
    </cfRule>
    <cfRule type="containsText" dxfId="1137" priority="482" operator="containsText" text="No cumple">
      <formula>NOT(ISERROR(SEARCH("No cumple",H53)))</formula>
    </cfRule>
    <cfRule type="containsText" dxfId="1136" priority="483" operator="containsText" text="Cumple">
      <formula>NOT(ISERROR(SEARCH("Cumple",H53)))</formula>
    </cfRule>
  </conditionalFormatting>
  <conditionalFormatting sqref="H53">
    <cfRule type="expression" dxfId="1135" priority="477">
      <formula>H53="NO INICIADO"</formula>
    </cfRule>
    <cfRule type="expression" dxfId="1134" priority="478">
      <formula>H53="VENCIDO"</formula>
    </cfRule>
    <cfRule type="expression" dxfId="1133" priority="479">
      <formula>H53="EN PROCESO"</formula>
    </cfRule>
    <cfRule type="expression" dxfId="1132" priority="480">
      <formula>H53="FINALIZADO"</formula>
    </cfRule>
  </conditionalFormatting>
  <conditionalFormatting sqref="H63">
    <cfRule type="containsText" dxfId="1131" priority="474" operator="containsText" text="Parcial">
      <formula>NOT(ISERROR(SEARCH("Parcial",H63)))</formula>
    </cfRule>
    <cfRule type="containsText" dxfId="1130" priority="475" operator="containsText" text="No cumple">
      <formula>NOT(ISERROR(SEARCH("No cumple",H63)))</formula>
    </cfRule>
    <cfRule type="containsText" dxfId="1129" priority="476" operator="containsText" text="Cumple">
      <formula>NOT(ISERROR(SEARCH("Cumple",H63)))</formula>
    </cfRule>
  </conditionalFormatting>
  <conditionalFormatting sqref="H63">
    <cfRule type="expression" dxfId="1128" priority="470">
      <formula>H63="NO INICIADO"</formula>
    </cfRule>
    <cfRule type="expression" dxfId="1127" priority="471">
      <formula>H63="VENCIDO"</formula>
    </cfRule>
    <cfRule type="expression" dxfId="1126" priority="472">
      <formula>H63="EN PROCESO"</formula>
    </cfRule>
    <cfRule type="expression" dxfId="1125" priority="473">
      <formula>H63="FINALIZADO"</formula>
    </cfRule>
  </conditionalFormatting>
  <conditionalFormatting sqref="H66">
    <cfRule type="containsText" dxfId="1124" priority="467" operator="containsText" text="Parcial">
      <formula>NOT(ISERROR(SEARCH("Parcial",H66)))</formula>
    </cfRule>
    <cfRule type="containsText" dxfId="1123" priority="468" operator="containsText" text="No cumple">
      <formula>NOT(ISERROR(SEARCH("No cumple",H66)))</formula>
    </cfRule>
    <cfRule type="containsText" dxfId="1122" priority="469" operator="containsText" text="Cumple">
      <formula>NOT(ISERROR(SEARCH("Cumple",H66)))</formula>
    </cfRule>
  </conditionalFormatting>
  <conditionalFormatting sqref="H66">
    <cfRule type="expression" dxfId="1121" priority="463">
      <formula>H66="NO INICIADO"</formula>
    </cfRule>
    <cfRule type="expression" dxfId="1120" priority="464">
      <formula>H66="VENCIDO"</formula>
    </cfRule>
    <cfRule type="expression" dxfId="1119" priority="465">
      <formula>H66="EN PROCESO"</formula>
    </cfRule>
    <cfRule type="expression" dxfId="1118" priority="466">
      <formula>H66="FINALIZADO"</formula>
    </cfRule>
  </conditionalFormatting>
  <conditionalFormatting sqref="H93:H94 H96:H97">
    <cfRule type="containsText" dxfId="1117" priority="460" operator="containsText" text="Parcial">
      <formula>NOT(ISERROR(SEARCH("Parcial",H93)))</formula>
    </cfRule>
    <cfRule type="containsText" dxfId="1116" priority="461" operator="containsText" text="No cumple">
      <formula>NOT(ISERROR(SEARCH("No cumple",H93)))</formula>
    </cfRule>
    <cfRule type="containsText" dxfId="1115" priority="462" operator="containsText" text="Cumple">
      <formula>NOT(ISERROR(SEARCH("Cumple",H93)))</formula>
    </cfRule>
  </conditionalFormatting>
  <conditionalFormatting sqref="H93:H94 H96:H97">
    <cfRule type="expression" dxfId="1114" priority="456">
      <formula>H93="NO INICIADO"</formula>
    </cfRule>
    <cfRule type="expression" dxfId="1113" priority="457">
      <formula>H93="VENCIDO"</formula>
    </cfRule>
    <cfRule type="expression" dxfId="1112" priority="458">
      <formula>H93="EN PROCESO"</formula>
    </cfRule>
    <cfRule type="expression" dxfId="1111" priority="459">
      <formula>H93="FINALIZADO"</formula>
    </cfRule>
  </conditionalFormatting>
  <conditionalFormatting sqref="H120:H121">
    <cfRule type="containsText" dxfId="1110" priority="446" operator="containsText" text="Parcial">
      <formula>NOT(ISERROR(SEARCH("Parcial",H120)))</formula>
    </cfRule>
    <cfRule type="containsText" dxfId="1109" priority="447" operator="containsText" text="No cumple">
      <formula>NOT(ISERROR(SEARCH("No cumple",H120)))</formula>
    </cfRule>
    <cfRule type="containsText" dxfId="1108" priority="448" operator="containsText" text="Cumple">
      <formula>NOT(ISERROR(SEARCH("Cumple",H120)))</formula>
    </cfRule>
  </conditionalFormatting>
  <conditionalFormatting sqref="H55">
    <cfRule type="containsText" dxfId="1107" priority="439" operator="containsText" text="Parcial">
      <formula>NOT(ISERROR(SEARCH("Parcial",H55)))</formula>
    </cfRule>
    <cfRule type="containsText" dxfId="1106" priority="440" operator="containsText" text="No cumple">
      <formula>NOT(ISERROR(SEARCH("No cumple",H55)))</formula>
    </cfRule>
    <cfRule type="containsText" dxfId="1105" priority="441" operator="containsText" text="Cumple">
      <formula>NOT(ISERROR(SEARCH("Cumple",H55)))</formula>
    </cfRule>
  </conditionalFormatting>
  <conditionalFormatting sqref="H55">
    <cfRule type="expression" dxfId="1104" priority="435">
      <formula>H55="NO INICIADO"</formula>
    </cfRule>
    <cfRule type="expression" dxfId="1103" priority="436">
      <formula>H55="VENCIDO"</formula>
    </cfRule>
    <cfRule type="expression" dxfId="1102" priority="437">
      <formula>H55="EN PROCESO"</formula>
    </cfRule>
    <cfRule type="expression" dxfId="1101" priority="438">
      <formula>H55="FINALIZADO"</formula>
    </cfRule>
  </conditionalFormatting>
  <conditionalFormatting sqref="H104">
    <cfRule type="containsText" dxfId="1100" priority="432" operator="containsText" text="Parcial">
      <formula>NOT(ISERROR(SEARCH("Parcial",H104)))</formula>
    </cfRule>
    <cfRule type="containsText" dxfId="1099" priority="433" operator="containsText" text="No cumple">
      <formula>NOT(ISERROR(SEARCH("No cumple",H104)))</formula>
    </cfRule>
    <cfRule type="containsText" dxfId="1098" priority="434" operator="containsText" text="Cumple">
      <formula>NOT(ISERROR(SEARCH("Cumple",H104)))</formula>
    </cfRule>
  </conditionalFormatting>
  <conditionalFormatting sqref="H104">
    <cfRule type="expression" dxfId="1097" priority="428">
      <formula>H104="NO INICIADO"</formula>
    </cfRule>
    <cfRule type="expression" dxfId="1096" priority="429">
      <formula>H104="VENCIDO"</formula>
    </cfRule>
    <cfRule type="expression" dxfId="1095" priority="430">
      <formula>H104="EN PROCESO"</formula>
    </cfRule>
    <cfRule type="expression" dxfId="1094" priority="431">
      <formula>H104="FINALIZADO"</formula>
    </cfRule>
  </conditionalFormatting>
  <conditionalFormatting sqref="H113">
    <cfRule type="containsText" dxfId="1093" priority="425" operator="containsText" text="Parcial">
      <formula>NOT(ISERROR(SEARCH("Parcial",H113)))</formula>
    </cfRule>
    <cfRule type="containsText" dxfId="1092" priority="426" operator="containsText" text="No cumple">
      <formula>NOT(ISERROR(SEARCH("No cumple",H113)))</formula>
    </cfRule>
    <cfRule type="containsText" dxfId="1091" priority="427" operator="containsText" text="Cumple">
      <formula>NOT(ISERROR(SEARCH("Cumple",H113)))</formula>
    </cfRule>
  </conditionalFormatting>
  <conditionalFormatting sqref="H113">
    <cfRule type="expression" dxfId="1090" priority="421">
      <formula>H113="NO INICIADO"</formula>
    </cfRule>
    <cfRule type="expression" dxfId="1089" priority="422">
      <formula>H113="VENCIDO"</formula>
    </cfRule>
    <cfRule type="expression" dxfId="1088" priority="423">
      <formula>H113="EN PROCESO"</formula>
    </cfRule>
    <cfRule type="expression" dxfId="1087" priority="424">
      <formula>H113="FINALIZADO"</formula>
    </cfRule>
  </conditionalFormatting>
  <conditionalFormatting sqref="H114">
    <cfRule type="containsText" dxfId="1086" priority="418" operator="containsText" text="Parcial">
      <formula>NOT(ISERROR(SEARCH("Parcial",H114)))</formula>
    </cfRule>
    <cfRule type="containsText" dxfId="1085" priority="419" operator="containsText" text="No cumple">
      <formula>NOT(ISERROR(SEARCH("No cumple",H114)))</formula>
    </cfRule>
    <cfRule type="containsText" dxfId="1084" priority="420" operator="containsText" text="Cumple">
      <formula>NOT(ISERROR(SEARCH("Cumple",H114)))</formula>
    </cfRule>
  </conditionalFormatting>
  <conditionalFormatting sqref="H114">
    <cfRule type="expression" dxfId="1083" priority="414">
      <formula>H114="NO INICIADO"</formula>
    </cfRule>
    <cfRule type="expression" dxfId="1082" priority="415">
      <formula>H114="VENCIDO"</formula>
    </cfRule>
    <cfRule type="expression" dxfId="1081" priority="416">
      <formula>H114="EN PROCESO"</formula>
    </cfRule>
    <cfRule type="expression" dxfId="1080" priority="417">
      <formula>H114="FINALIZADO"</formula>
    </cfRule>
  </conditionalFormatting>
  <conditionalFormatting sqref="H34">
    <cfRule type="containsText" dxfId="1079" priority="411" operator="containsText" text="Parcial">
      <formula>NOT(ISERROR(SEARCH("Parcial",H34)))</formula>
    </cfRule>
    <cfRule type="containsText" dxfId="1078" priority="412" operator="containsText" text="No cumple">
      <formula>NOT(ISERROR(SEARCH("No cumple",H34)))</formula>
    </cfRule>
    <cfRule type="containsText" dxfId="1077" priority="413" operator="containsText" text="Cumple">
      <formula>NOT(ISERROR(SEARCH("Cumple",H34)))</formula>
    </cfRule>
  </conditionalFormatting>
  <conditionalFormatting sqref="H34">
    <cfRule type="expression" dxfId="1076" priority="407">
      <formula>H34="NO INICIADO"</formula>
    </cfRule>
    <cfRule type="expression" dxfId="1075" priority="408">
      <formula>H34="VENCIDO"</formula>
    </cfRule>
    <cfRule type="expression" dxfId="1074" priority="409">
      <formula>H34="EN PROCESO"</formula>
    </cfRule>
    <cfRule type="expression" dxfId="1073" priority="410">
      <formula>H34="FINALIZADO"</formula>
    </cfRule>
  </conditionalFormatting>
  <conditionalFormatting sqref="H122">
    <cfRule type="containsText" dxfId="1072" priority="404" operator="containsText" text="Parcial">
      <formula>NOT(ISERROR(SEARCH("Parcial",H122)))</formula>
    </cfRule>
    <cfRule type="containsText" dxfId="1071" priority="405" operator="containsText" text="No cumple">
      <formula>NOT(ISERROR(SEARCH("No cumple",H122)))</formula>
    </cfRule>
    <cfRule type="containsText" dxfId="1070" priority="406" operator="containsText" text="Cumple">
      <formula>NOT(ISERROR(SEARCH("Cumple",H122)))</formula>
    </cfRule>
  </conditionalFormatting>
  <conditionalFormatting sqref="H122">
    <cfRule type="expression" dxfId="1069" priority="400">
      <formula>H122="NO INICIADO"</formula>
    </cfRule>
    <cfRule type="expression" dxfId="1068" priority="401">
      <formula>H122="VENCIDO"</formula>
    </cfRule>
    <cfRule type="expression" dxfId="1067" priority="402">
      <formula>H122="EN PROCESO"</formula>
    </cfRule>
    <cfRule type="expression" dxfId="1066" priority="403">
      <formula>H122="FINALIZADO"</formula>
    </cfRule>
  </conditionalFormatting>
  <conditionalFormatting sqref="H75:H76">
    <cfRule type="containsText" dxfId="1065" priority="397" operator="containsText" text="Parcial">
      <formula>NOT(ISERROR(SEARCH("Parcial",H75)))</formula>
    </cfRule>
    <cfRule type="containsText" dxfId="1064" priority="398" operator="containsText" text="No cumple">
      <formula>NOT(ISERROR(SEARCH("No cumple",H75)))</formula>
    </cfRule>
    <cfRule type="containsText" dxfId="1063" priority="399" operator="containsText" text="Cumple">
      <formula>NOT(ISERROR(SEARCH("Cumple",H75)))</formula>
    </cfRule>
  </conditionalFormatting>
  <conditionalFormatting sqref="H75:H76">
    <cfRule type="expression" dxfId="1062" priority="393">
      <formula>H75="NO INICIADO"</formula>
    </cfRule>
    <cfRule type="expression" dxfId="1061" priority="394">
      <formula>H75="VENCIDO"</formula>
    </cfRule>
    <cfRule type="expression" dxfId="1060" priority="395">
      <formula>H75="EN PROCESO"</formula>
    </cfRule>
    <cfRule type="expression" dxfId="1059" priority="396">
      <formula>H75="FINALIZADO"</formula>
    </cfRule>
  </conditionalFormatting>
  <conditionalFormatting sqref="H52">
    <cfRule type="containsText" dxfId="1058" priority="390" operator="containsText" text="Parcial">
      <formula>NOT(ISERROR(SEARCH("Parcial",H52)))</formula>
    </cfRule>
    <cfRule type="containsText" dxfId="1057" priority="391" operator="containsText" text="No cumple">
      <formula>NOT(ISERROR(SEARCH("No cumple",H52)))</formula>
    </cfRule>
    <cfRule type="containsText" dxfId="1056" priority="392" operator="containsText" text="Cumple">
      <formula>NOT(ISERROR(SEARCH("Cumple",H52)))</formula>
    </cfRule>
  </conditionalFormatting>
  <conditionalFormatting sqref="H52">
    <cfRule type="expression" dxfId="1055" priority="386">
      <formula>H52="NO INICIADO"</formula>
    </cfRule>
    <cfRule type="expression" dxfId="1054" priority="387">
      <formula>H52="VENCIDO"</formula>
    </cfRule>
    <cfRule type="expression" dxfId="1053" priority="388">
      <formula>H52="EN PROCESO"</formula>
    </cfRule>
    <cfRule type="expression" dxfId="1052" priority="389">
      <formula>H52="FINALIZADO"</formula>
    </cfRule>
  </conditionalFormatting>
  <conditionalFormatting sqref="H68">
    <cfRule type="containsText" dxfId="1051" priority="383" operator="containsText" text="Parcial">
      <formula>NOT(ISERROR(SEARCH("Parcial",H68)))</formula>
    </cfRule>
    <cfRule type="containsText" dxfId="1050" priority="384" operator="containsText" text="No cumple">
      <formula>NOT(ISERROR(SEARCH("No cumple",H68)))</formula>
    </cfRule>
    <cfRule type="containsText" dxfId="1049" priority="385" operator="containsText" text="Cumple">
      <formula>NOT(ISERROR(SEARCH("Cumple",H68)))</formula>
    </cfRule>
  </conditionalFormatting>
  <conditionalFormatting sqref="H68">
    <cfRule type="expression" dxfId="1048" priority="379">
      <formula>H68="NO INICIADO"</formula>
    </cfRule>
    <cfRule type="expression" dxfId="1047" priority="380">
      <formula>H68="VENCIDO"</formula>
    </cfRule>
    <cfRule type="expression" dxfId="1046" priority="381">
      <formula>H68="EN PROCESO"</formula>
    </cfRule>
    <cfRule type="expression" dxfId="1045" priority="382">
      <formula>H68="FINALIZADO"</formula>
    </cfRule>
  </conditionalFormatting>
  <conditionalFormatting sqref="H90">
    <cfRule type="containsText" dxfId="1044" priority="376" operator="containsText" text="Parcial">
      <formula>NOT(ISERROR(SEARCH("Parcial",H90)))</formula>
    </cfRule>
    <cfRule type="containsText" dxfId="1043" priority="377" operator="containsText" text="No cumple">
      <formula>NOT(ISERROR(SEARCH("No cumple",H90)))</formula>
    </cfRule>
    <cfRule type="containsText" dxfId="1042" priority="378" operator="containsText" text="Cumple">
      <formula>NOT(ISERROR(SEARCH("Cumple",H90)))</formula>
    </cfRule>
  </conditionalFormatting>
  <conditionalFormatting sqref="H90">
    <cfRule type="expression" dxfId="1041" priority="372">
      <formula>H90="NO INICIADO"</formula>
    </cfRule>
    <cfRule type="expression" dxfId="1040" priority="373">
      <formula>H90="VENCIDO"</formula>
    </cfRule>
    <cfRule type="expression" dxfId="1039" priority="374">
      <formula>H90="EN PROCESO"</formula>
    </cfRule>
    <cfRule type="expression" dxfId="1038" priority="375">
      <formula>H90="FINALIZADO"</formula>
    </cfRule>
  </conditionalFormatting>
  <conditionalFormatting sqref="H130">
    <cfRule type="containsText" dxfId="1037" priority="369" operator="containsText" text="Parcial">
      <formula>NOT(ISERROR(SEARCH("Parcial",H130)))</formula>
    </cfRule>
    <cfRule type="containsText" dxfId="1036" priority="370" operator="containsText" text="No cumple">
      <formula>NOT(ISERROR(SEARCH("No cumple",H130)))</formula>
    </cfRule>
    <cfRule type="containsText" dxfId="1035" priority="371" operator="containsText" text="Cumple">
      <formula>NOT(ISERROR(SEARCH("Cumple",H130)))</formula>
    </cfRule>
  </conditionalFormatting>
  <conditionalFormatting sqref="H130">
    <cfRule type="expression" dxfId="1034" priority="365">
      <formula>H130="NO INICIADO"</formula>
    </cfRule>
    <cfRule type="expression" dxfId="1033" priority="366">
      <formula>H130="VENCIDO"</formula>
    </cfRule>
    <cfRule type="expression" dxfId="1032" priority="367">
      <formula>H130="EN PROCESO"</formula>
    </cfRule>
    <cfRule type="expression" dxfId="1031" priority="368">
      <formula>H130="FINALIZADO"</formula>
    </cfRule>
  </conditionalFormatting>
  <conditionalFormatting sqref="H72">
    <cfRule type="containsText" dxfId="1030" priority="362" operator="containsText" text="Parcial">
      <formula>NOT(ISERROR(SEARCH("Parcial",H72)))</formula>
    </cfRule>
    <cfRule type="containsText" dxfId="1029" priority="363" operator="containsText" text="No cumple">
      <formula>NOT(ISERROR(SEARCH("No cumple",H72)))</formula>
    </cfRule>
    <cfRule type="containsText" dxfId="1028" priority="364" operator="containsText" text="Cumple">
      <formula>NOT(ISERROR(SEARCH("Cumple",H72)))</formula>
    </cfRule>
  </conditionalFormatting>
  <conditionalFormatting sqref="H72">
    <cfRule type="expression" dxfId="1027" priority="358">
      <formula>H72="NO INICIADO"</formula>
    </cfRule>
    <cfRule type="expression" dxfId="1026" priority="359">
      <formula>H72="VENCIDO"</formula>
    </cfRule>
    <cfRule type="expression" dxfId="1025" priority="360">
      <formula>H72="EN PROCESO"</formula>
    </cfRule>
    <cfRule type="expression" dxfId="1024" priority="361">
      <formula>H72="FINALIZADO"</formula>
    </cfRule>
  </conditionalFormatting>
  <conditionalFormatting sqref="H65">
    <cfRule type="containsText" dxfId="1023" priority="355" operator="containsText" text="Parcial">
      <formula>NOT(ISERROR(SEARCH("Parcial",H65)))</formula>
    </cfRule>
    <cfRule type="containsText" dxfId="1022" priority="356" operator="containsText" text="No cumple">
      <formula>NOT(ISERROR(SEARCH("No cumple",H65)))</formula>
    </cfRule>
    <cfRule type="containsText" dxfId="1021" priority="357" operator="containsText" text="Cumple">
      <formula>NOT(ISERROR(SEARCH("Cumple",H65)))</formula>
    </cfRule>
  </conditionalFormatting>
  <conditionalFormatting sqref="H65">
    <cfRule type="expression" dxfId="1020" priority="351">
      <formula>H65="NO INICIADO"</formula>
    </cfRule>
    <cfRule type="expression" dxfId="1019" priority="352">
      <formula>H65="VENCIDO"</formula>
    </cfRule>
    <cfRule type="expression" dxfId="1018" priority="353">
      <formula>H65="EN PROCESO"</formula>
    </cfRule>
    <cfRule type="expression" dxfId="1017" priority="354">
      <formula>H65="FINALIZADO"</formula>
    </cfRule>
  </conditionalFormatting>
  <conditionalFormatting sqref="H43:H47">
    <cfRule type="containsText" dxfId="1016" priority="348" operator="containsText" text="Parcial">
      <formula>NOT(ISERROR(SEARCH("Parcial",H43)))</formula>
    </cfRule>
    <cfRule type="containsText" dxfId="1015" priority="349" operator="containsText" text="No cumple">
      <formula>NOT(ISERROR(SEARCH("No cumple",H43)))</formula>
    </cfRule>
    <cfRule type="containsText" dxfId="1014" priority="350" operator="containsText" text="Cumple">
      <formula>NOT(ISERROR(SEARCH("Cumple",H43)))</formula>
    </cfRule>
  </conditionalFormatting>
  <conditionalFormatting sqref="H43:H47">
    <cfRule type="expression" dxfId="1013" priority="344">
      <formula>H43="NO INICIADO"</formula>
    </cfRule>
    <cfRule type="expression" dxfId="1012" priority="345">
      <formula>H43="VENCIDO"</formula>
    </cfRule>
    <cfRule type="expression" dxfId="1011" priority="346">
      <formula>H43="EN PROCESO"</formula>
    </cfRule>
    <cfRule type="expression" dxfId="1010" priority="347">
      <formula>H43="FINALIZADO"</formula>
    </cfRule>
  </conditionalFormatting>
  <conditionalFormatting sqref="H79">
    <cfRule type="containsText" dxfId="1009" priority="341" operator="containsText" text="Parcial">
      <formula>NOT(ISERROR(SEARCH("Parcial",H79)))</formula>
    </cfRule>
    <cfRule type="containsText" dxfId="1008" priority="342" operator="containsText" text="No cumple">
      <formula>NOT(ISERROR(SEARCH("No cumple",H79)))</formula>
    </cfRule>
    <cfRule type="containsText" dxfId="1007" priority="343" operator="containsText" text="Cumple">
      <formula>NOT(ISERROR(SEARCH("Cumple",H79)))</formula>
    </cfRule>
  </conditionalFormatting>
  <conditionalFormatting sqref="H79">
    <cfRule type="expression" dxfId="1006" priority="337">
      <formula>H79="NO INICIADO"</formula>
    </cfRule>
    <cfRule type="expression" dxfId="1005" priority="338">
      <formula>H79="VENCIDO"</formula>
    </cfRule>
    <cfRule type="expression" dxfId="1004" priority="339">
      <formula>H79="EN PROCESO"</formula>
    </cfRule>
    <cfRule type="expression" dxfId="1003" priority="340">
      <formula>H79="FINALIZADO"</formula>
    </cfRule>
  </conditionalFormatting>
  <conditionalFormatting sqref="H81">
    <cfRule type="containsText" dxfId="1002" priority="334" operator="containsText" text="Parcial">
      <formula>NOT(ISERROR(SEARCH("Parcial",H81)))</formula>
    </cfRule>
    <cfRule type="containsText" dxfId="1001" priority="335" operator="containsText" text="No cumple">
      <formula>NOT(ISERROR(SEARCH("No cumple",H81)))</formula>
    </cfRule>
    <cfRule type="containsText" dxfId="1000" priority="336" operator="containsText" text="Cumple">
      <formula>NOT(ISERROR(SEARCH("Cumple",H81)))</formula>
    </cfRule>
  </conditionalFormatting>
  <conditionalFormatting sqref="H81">
    <cfRule type="expression" dxfId="999" priority="330">
      <formula>H81="NO INICIADO"</formula>
    </cfRule>
    <cfRule type="expression" dxfId="998" priority="331">
      <formula>H81="VENCIDO"</formula>
    </cfRule>
    <cfRule type="expression" dxfId="997" priority="332">
      <formula>H81="EN PROCESO"</formula>
    </cfRule>
    <cfRule type="expression" dxfId="996" priority="333">
      <formula>H81="FINALIZADO"</formula>
    </cfRule>
  </conditionalFormatting>
  <conditionalFormatting sqref="H84">
    <cfRule type="containsText" dxfId="995" priority="327" operator="containsText" text="Parcial">
      <formula>NOT(ISERROR(SEARCH("Parcial",H84)))</formula>
    </cfRule>
    <cfRule type="containsText" dxfId="994" priority="328" operator="containsText" text="No cumple">
      <formula>NOT(ISERROR(SEARCH("No cumple",H84)))</formula>
    </cfRule>
    <cfRule type="containsText" dxfId="993" priority="329" operator="containsText" text="Cumple">
      <formula>NOT(ISERROR(SEARCH("Cumple",H84)))</formula>
    </cfRule>
  </conditionalFormatting>
  <conditionalFormatting sqref="H84">
    <cfRule type="expression" dxfId="992" priority="323">
      <formula>H84="NO INICIADO"</formula>
    </cfRule>
    <cfRule type="expression" dxfId="991" priority="324">
      <formula>H84="VENCIDO"</formula>
    </cfRule>
    <cfRule type="expression" dxfId="990" priority="325">
      <formula>H84="EN PROCESO"</formula>
    </cfRule>
    <cfRule type="expression" dxfId="989" priority="326">
      <formula>H84="FINALIZADO"</formula>
    </cfRule>
  </conditionalFormatting>
  <conditionalFormatting sqref="H86:H87">
    <cfRule type="containsText" dxfId="988" priority="320" operator="containsText" text="Parcial">
      <formula>NOT(ISERROR(SEARCH("Parcial",H86)))</formula>
    </cfRule>
    <cfRule type="containsText" dxfId="987" priority="321" operator="containsText" text="No cumple">
      <formula>NOT(ISERROR(SEARCH("No cumple",H86)))</formula>
    </cfRule>
    <cfRule type="containsText" dxfId="986" priority="322" operator="containsText" text="Cumple">
      <formula>NOT(ISERROR(SEARCH("Cumple",H86)))</formula>
    </cfRule>
  </conditionalFormatting>
  <conditionalFormatting sqref="H86:H87">
    <cfRule type="expression" dxfId="985" priority="316">
      <formula>H86="NO INICIADO"</formula>
    </cfRule>
    <cfRule type="expression" dxfId="984" priority="317">
      <formula>H86="VENCIDO"</formula>
    </cfRule>
    <cfRule type="expression" dxfId="983" priority="318">
      <formula>H86="EN PROCESO"</formula>
    </cfRule>
    <cfRule type="expression" dxfId="982" priority="319">
      <formula>H86="FINALIZADO"</formula>
    </cfRule>
  </conditionalFormatting>
  <conditionalFormatting sqref="H129">
    <cfRule type="containsText" dxfId="981" priority="313" operator="containsText" text="Parcial">
      <formula>NOT(ISERROR(SEARCH("Parcial",H129)))</formula>
    </cfRule>
    <cfRule type="containsText" dxfId="980" priority="314" operator="containsText" text="No cumple">
      <formula>NOT(ISERROR(SEARCH("No cumple",H129)))</formula>
    </cfRule>
    <cfRule type="containsText" dxfId="979" priority="315" operator="containsText" text="Cumple">
      <formula>NOT(ISERROR(SEARCH("Cumple",H129)))</formula>
    </cfRule>
  </conditionalFormatting>
  <conditionalFormatting sqref="H129">
    <cfRule type="expression" dxfId="978" priority="309">
      <formula>H129="NO INICIADO"</formula>
    </cfRule>
    <cfRule type="expression" dxfId="977" priority="310">
      <formula>H129="VENCIDO"</formula>
    </cfRule>
    <cfRule type="expression" dxfId="976" priority="311">
      <formula>H129="EN PROCESO"</formula>
    </cfRule>
    <cfRule type="expression" dxfId="975" priority="312">
      <formula>H129="FINALIZADO"</formula>
    </cfRule>
  </conditionalFormatting>
  <conditionalFormatting sqref="H80">
    <cfRule type="containsText" dxfId="974" priority="306" operator="containsText" text="Parcial">
      <formula>NOT(ISERROR(SEARCH("Parcial",H80)))</formula>
    </cfRule>
    <cfRule type="containsText" dxfId="973" priority="307" operator="containsText" text="No cumple">
      <formula>NOT(ISERROR(SEARCH("No cumple",H80)))</formula>
    </cfRule>
    <cfRule type="containsText" dxfId="972" priority="308" operator="containsText" text="Cumple">
      <formula>NOT(ISERROR(SEARCH("Cumple",H80)))</formula>
    </cfRule>
  </conditionalFormatting>
  <conditionalFormatting sqref="H80">
    <cfRule type="expression" dxfId="971" priority="302">
      <formula>H80="NO INICIADO"</formula>
    </cfRule>
    <cfRule type="expression" dxfId="970" priority="303">
      <formula>H80="VENCIDO"</formula>
    </cfRule>
    <cfRule type="expression" dxfId="969" priority="304">
      <formula>H80="EN PROCESO"</formula>
    </cfRule>
    <cfRule type="expression" dxfId="968" priority="305">
      <formula>H80="FINALIZADO"</formula>
    </cfRule>
  </conditionalFormatting>
  <conditionalFormatting sqref="H28">
    <cfRule type="containsText" dxfId="967" priority="299" operator="containsText" text="Parcial">
      <formula>NOT(ISERROR(SEARCH("Parcial",H28)))</formula>
    </cfRule>
    <cfRule type="containsText" dxfId="966" priority="300" operator="containsText" text="No cumple">
      <formula>NOT(ISERROR(SEARCH("No cumple",H28)))</formula>
    </cfRule>
    <cfRule type="containsText" dxfId="965" priority="301" operator="containsText" text="Cumple">
      <formula>NOT(ISERROR(SEARCH("Cumple",H28)))</formula>
    </cfRule>
  </conditionalFormatting>
  <conditionalFormatting sqref="H28">
    <cfRule type="expression" dxfId="964" priority="295">
      <formula>H28="NO INICIADO"</formula>
    </cfRule>
    <cfRule type="expression" dxfId="963" priority="296">
      <formula>H28="VENCIDO"</formula>
    </cfRule>
    <cfRule type="expression" dxfId="962" priority="297">
      <formula>H28="EN PROCESO"</formula>
    </cfRule>
    <cfRule type="expression" dxfId="961" priority="298">
      <formula>H28="FINALIZADO"</formula>
    </cfRule>
  </conditionalFormatting>
  <conditionalFormatting sqref="H29">
    <cfRule type="containsText" dxfId="960" priority="292" operator="containsText" text="Parcial">
      <formula>NOT(ISERROR(SEARCH("Parcial",H29)))</formula>
    </cfRule>
    <cfRule type="containsText" dxfId="959" priority="293" operator="containsText" text="No cumple">
      <formula>NOT(ISERROR(SEARCH("No cumple",H29)))</formula>
    </cfRule>
    <cfRule type="containsText" dxfId="958" priority="294" operator="containsText" text="Cumple">
      <formula>NOT(ISERROR(SEARCH("Cumple",H29)))</formula>
    </cfRule>
  </conditionalFormatting>
  <conditionalFormatting sqref="H29">
    <cfRule type="expression" dxfId="957" priority="288">
      <formula>H29="NO INICIADO"</formula>
    </cfRule>
    <cfRule type="expression" dxfId="956" priority="289">
      <formula>H29="VENCIDO"</formula>
    </cfRule>
    <cfRule type="expression" dxfId="955" priority="290">
      <formula>H29="EN PROCESO"</formula>
    </cfRule>
    <cfRule type="expression" dxfId="954" priority="291">
      <formula>H29="FINALIZADO"</formula>
    </cfRule>
  </conditionalFormatting>
  <conditionalFormatting sqref="H95">
    <cfRule type="containsText" dxfId="953" priority="285" operator="containsText" text="Parcial">
      <formula>NOT(ISERROR(SEARCH("Parcial",H95)))</formula>
    </cfRule>
    <cfRule type="containsText" dxfId="952" priority="286" operator="containsText" text="No cumple">
      <formula>NOT(ISERROR(SEARCH("No cumple",H95)))</formula>
    </cfRule>
    <cfRule type="containsText" dxfId="951" priority="287" operator="containsText" text="Cumple">
      <formula>NOT(ISERROR(SEARCH("Cumple",H95)))</formula>
    </cfRule>
  </conditionalFormatting>
  <conditionalFormatting sqref="H95">
    <cfRule type="expression" dxfId="950" priority="281">
      <formula>H95="NO INICIADO"</formula>
    </cfRule>
    <cfRule type="expression" dxfId="949" priority="282">
      <formula>H95="VENCIDO"</formula>
    </cfRule>
    <cfRule type="expression" dxfId="948" priority="283">
      <formula>H95="EN PROCESO"</formula>
    </cfRule>
    <cfRule type="expression" dxfId="947" priority="284">
      <formula>H95="FINALIZADO"</formula>
    </cfRule>
  </conditionalFormatting>
  <conditionalFormatting sqref="H98:H99">
    <cfRule type="containsText" dxfId="946" priority="278" operator="containsText" text="Parcial">
      <formula>NOT(ISERROR(SEARCH("Parcial",H98)))</formula>
    </cfRule>
    <cfRule type="containsText" dxfId="945" priority="279" operator="containsText" text="No cumple">
      <formula>NOT(ISERROR(SEARCH("No cumple",H98)))</formula>
    </cfRule>
    <cfRule type="containsText" dxfId="944" priority="280" operator="containsText" text="Cumple">
      <formula>NOT(ISERROR(SEARCH("Cumple",H98)))</formula>
    </cfRule>
  </conditionalFormatting>
  <conditionalFormatting sqref="H98:H99">
    <cfRule type="expression" dxfId="943" priority="274">
      <formula>H98="NO INICIADO"</formula>
    </cfRule>
    <cfRule type="expression" dxfId="942" priority="275">
      <formula>H98="VENCIDO"</formula>
    </cfRule>
    <cfRule type="expression" dxfId="941" priority="276">
      <formula>H98="EN PROCESO"</formula>
    </cfRule>
    <cfRule type="expression" dxfId="940" priority="277">
      <formula>H98="FINALIZADO"</formula>
    </cfRule>
  </conditionalFormatting>
  <conditionalFormatting sqref="H105">
    <cfRule type="containsText" dxfId="939" priority="271" operator="containsText" text="Parcial">
      <formula>NOT(ISERROR(SEARCH("Parcial",H105)))</formula>
    </cfRule>
    <cfRule type="containsText" dxfId="938" priority="272" operator="containsText" text="No cumple">
      <formula>NOT(ISERROR(SEARCH("No cumple",H105)))</formula>
    </cfRule>
    <cfRule type="containsText" dxfId="937" priority="273" operator="containsText" text="Cumple">
      <formula>NOT(ISERROR(SEARCH("Cumple",H105)))</formula>
    </cfRule>
  </conditionalFormatting>
  <conditionalFormatting sqref="H105">
    <cfRule type="expression" dxfId="936" priority="267">
      <formula>H105="NO INICIADO"</formula>
    </cfRule>
    <cfRule type="expression" dxfId="935" priority="268">
      <formula>H105="VENCIDO"</formula>
    </cfRule>
    <cfRule type="expression" dxfId="934" priority="269">
      <formula>H105="EN PROCESO"</formula>
    </cfRule>
    <cfRule type="expression" dxfId="933" priority="270">
      <formula>H105="FINALIZADO"</formula>
    </cfRule>
  </conditionalFormatting>
  <conditionalFormatting sqref="H107">
    <cfRule type="containsText" dxfId="932" priority="264" operator="containsText" text="Parcial">
      <formula>NOT(ISERROR(SEARCH("Parcial",H107)))</formula>
    </cfRule>
    <cfRule type="containsText" dxfId="931" priority="265" operator="containsText" text="No cumple">
      <formula>NOT(ISERROR(SEARCH("No cumple",H107)))</formula>
    </cfRule>
    <cfRule type="containsText" dxfId="930" priority="266" operator="containsText" text="Cumple">
      <formula>NOT(ISERROR(SEARCH("Cumple",H107)))</formula>
    </cfRule>
  </conditionalFormatting>
  <conditionalFormatting sqref="H107">
    <cfRule type="expression" dxfId="929" priority="260">
      <formula>H107="NO INICIADO"</formula>
    </cfRule>
    <cfRule type="expression" dxfId="928" priority="261">
      <formula>H107="VENCIDO"</formula>
    </cfRule>
    <cfRule type="expression" dxfId="927" priority="262">
      <formula>H107="EN PROCESO"</formula>
    </cfRule>
    <cfRule type="expression" dxfId="926" priority="263">
      <formula>H107="FINALIZADO"</formula>
    </cfRule>
  </conditionalFormatting>
  <conditionalFormatting sqref="H73:H74">
    <cfRule type="containsText" dxfId="925" priority="257" operator="containsText" text="Parcial">
      <formula>NOT(ISERROR(SEARCH("Parcial",H73)))</formula>
    </cfRule>
    <cfRule type="containsText" dxfId="924" priority="258" operator="containsText" text="No cumple">
      <formula>NOT(ISERROR(SEARCH("No cumple",H73)))</formula>
    </cfRule>
    <cfRule type="containsText" dxfId="923" priority="259" operator="containsText" text="Cumple">
      <formula>NOT(ISERROR(SEARCH("Cumple",H73)))</formula>
    </cfRule>
  </conditionalFormatting>
  <conditionalFormatting sqref="H73:H74">
    <cfRule type="expression" dxfId="922" priority="253">
      <formula>H73="NO INICIADO"</formula>
    </cfRule>
    <cfRule type="expression" dxfId="921" priority="254">
      <formula>H73="VENCIDO"</formula>
    </cfRule>
    <cfRule type="expression" dxfId="920" priority="255">
      <formula>H73="EN PROCESO"</formula>
    </cfRule>
    <cfRule type="expression" dxfId="919" priority="256">
      <formula>H73="FINALIZADO"</formula>
    </cfRule>
  </conditionalFormatting>
  <conditionalFormatting sqref="H62">
    <cfRule type="containsText" dxfId="918" priority="250" operator="containsText" text="Parcial">
      <formula>NOT(ISERROR(SEARCH("Parcial",H62)))</formula>
    </cfRule>
    <cfRule type="containsText" dxfId="917" priority="251" operator="containsText" text="No cumple">
      <formula>NOT(ISERROR(SEARCH("No cumple",H62)))</formula>
    </cfRule>
    <cfRule type="containsText" dxfId="916" priority="252" operator="containsText" text="Cumple">
      <formula>NOT(ISERROR(SEARCH("Cumple",H62)))</formula>
    </cfRule>
  </conditionalFormatting>
  <conditionalFormatting sqref="H62">
    <cfRule type="expression" dxfId="915" priority="246">
      <formula>H62="NO INICIADO"</formula>
    </cfRule>
    <cfRule type="expression" dxfId="914" priority="247">
      <formula>H62="VENCIDO"</formula>
    </cfRule>
    <cfRule type="expression" dxfId="913" priority="248">
      <formula>H62="EN PROCESO"</formula>
    </cfRule>
    <cfRule type="expression" dxfId="912" priority="249">
      <formula>H62="FINALIZADO"</formula>
    </cfRule>
  </conditionalFormatting>
  <conditionalFormatting sqref="H78">
    <cfRule type="containsText" dxfId="911" priority="243" operator="containsText" text="Parcial">
      <formula>NOT(ISERROR(SEARCH("Parcial",H78)))</formula>
    </cfRule>
    <cfRule type="containsText" dxfId="910" priority="244" operator="containsText" text="No cumple">
      <formula>NOT(ISERROR(SEARCH("No cumple",H78)))</formula>
    </cfRule>
    <cfRule type="containsText" dxfId="909" priority="245" operator="containsText" text="Cumple">
      <formula>NOT(ISERROR(SEARCH("Cumple",H78)))</formula>
    </cfRule>
  </conditionalFormatting>
  <conditionalFormatting sqref="H78">
    <cfRule type="expression" dxfId="908" priority="239">
      <formula>H78="NO INICIADO"</formula>
    </cfRule>
    <cfRule type="expression" dxfId="907" priority="240">
      <formula>H78="VENCIDO"</formula>
    </cfRule>
    <cfRule type="expression" dxfId="906" priority="241">
      <formula>H78="EN PROCESO"</formula>
    </cfRule>
    <cfRule type="expression" dxfId="905" priority="242">
      <formula>H78="FINALIZADO"</formula>
    </cfRule>
  </conditionalFormatting>
  <conditionalFormatting sqref="H25:H26">
    <cfRule type="containsText" dxfId="904" priority="236" operator="containsText" text="Parcial">
      <formula>NOT(ISERROR(SEARCH("Parcial",H25)))</formula>
    </cfRule>
    <cfRule type="containsText" dxfId="903" priority="237" operator="containsText" text="No cumple">
      <formula>NOT(ISERROR(SEARCH("No cumple",H25)))</formula>
    </cfRule>
    <cfRule type="containsText" dxfId="902" priority="238" operator="containsText" text="Cumple">
      <formula>NOT(ISERROR(SEARCH("Cumple",H25)))</formula>
    </cfRule>
  </conditionalFormatting>
  <conditionalFormatting sqref="H25:H26">
    <cfRule type="expression" dxfId="901" priority="232">
      <formula>H25="NO INICIADO"</formula>
    </cfRule>
    <cfRule type="expression" dxfId="900" priority="233">
      <formula>H25="VENCIDO"</formula>
    </cfRule>
    <cfRule type="expression" dxfId="899" priority="234">
      <formula>H25="EN PROCESO"</formula>
    </cfRule>
    <cfRule type="expression" dxfId="898" priority="235">
      <formula>H25="FINALIZADO"</formula>
    </cfRule>
  </conditionalFormatting>
  <conditionalFormatting sqref="H40:H42">
    <cfRule type="containsText" dxfId="897" priority="229" operator="containsText" text="Parcial">
      <formula>NOT(ISERROR(SEARCH("Parcial",H40)))</formula>
    </cfRule>
    <cfRule type="containsText" dxfId="896" priority="230" operator="containsText" text="No cumple">
      <formula>NOT(ISERROR(SEARCH("No cumple",H40)))</formula>
    </cfRule>
    <cfRule type="containsText" dxfId="895" priority="231" operator="containsText" text="Cumple">
      <formula>NOT(ISERROR(SEARCH("Cumple",H40)))</formula>
    </cfRule>
  </conditionalFormatting>
  <conditionalFormatting sqref="H40:H42">
    <cfRule type="expression" dxfId="894" priority="225">
      <formula>H40="NO INICIADO"</formula>
    </cfRule>
    <cfRule type="expression" dxfId="893" priority="226">
      <formula>H40="VENCIDO"</formula>
    </cfRule>
    <cfRule type="expression" dxfId="892" priority="227">
      <formula>H40="EN PROCESO"</formula>
    </cfRule>
    <cfRule type="expression" dxfId="891" priority="228">
      <formula>H40="FINALIZADO"</formula>
    </cfRule>
  </conditionalFormatting>
  <conditionalFormatting sqref="H67">
    <cfRule type="containsText" dxfId="890" priority="222" operator="containsText" text="Parcial">
      <formula>NOT(ISERROR(SEARCH("Parcial",H67)))</formula>
    </cfRule>
    <cfRule type="containsText" dxfId="889" priority="223" operator="containsText" text="No cumple">
      <formula>NOT(ISERROR(SEARCH("No cumple",H67)))</formula>
    </cfRule>
    <cfRule type="containsText" dxfId="888" priority="224" operator="containsText" text="Cumple">
      <formula>NOT(ISERROR(SEARCH("Cumple",H67)))</formula>
    </cfRule>
  </conditionalFormatting>
  <conditionalFormatting sqref="H67">
    <cfRule type="expression" dxfId="887" priority="218">
      <formula>H67="NO INICIADO"</formula>
    </cfRule>
    <cfRule type="expression" dxfId="886" priority="219">
      <formula>H67="VENCIDO"</formula>
    </cfRule>
    <cfRule type="expression" dxfId="885" priority="220">
      <formula>H67="EN PROCESO"</formula>
    </cfRule>
    <cfRule type="expression" dxfId="884" priority="221">
      <formula>H67="FINALIZADO"</formula>
    </cfRule>
  </conditionalFormatting>
  <conditionalFormatting sqref="H71">
    <cfRule type="containsText" dxfId="883" priority="215" operator="containsText" text="Parcial">
      <formula>NOT(ISERROR(SEARCH("Parcial",H71)))</formula>
    </cfRule>
    <cfRule type="containsText" dxfId="882" priority="216" operator="containsText" text="No cumple">
      <formula>NOT(ISERROR(SEARCH("No cumple",H71)))</formula>
    </cfRule>
    <cfRule type="containsText" dxfId="881" priority="217" operator="containsText" text="Cumple">
      <formula>NOT(ISERROR(SEARCH("Cumple",H71)))</formula>
    </cfRule>
  </conditionalFormatting>
  <conditionalFormatting sqref="H71">
    <cfRule type="expression" dxfId="880" priority="211">
      <formula>H71="NO INICIADO"</formula>
    </cfRule>
    <cfRule type="expression" dxfId="879" priority="212">
      <formula>H71="VENCIDO"</formula>
    </cfRule>
    <cfRule type="expression" dxfId="878" priority="213">
      <formula>H71="EN PROCESO"</formula>
    </cfRule>
    <cfRule type="expression" dxfId="877" priority="214">
      <formula>H71="FINALIZADO"</formula>
    </cfRule>
  </conditionalFormatting>
  <conditionalFormatting sqref="H115:H117">
    <cfRule type="containsText" dxfId="876" priority="208" operator="containsText" text="Parcial">
      <formula>NOT(ISERROR(SEARCH("Parcial",H115)))</formula>
    </cfRule>
    <cfRule type="containsText" dxfId="875" priority="209" operator="containsText" text="No cumple">
      <formula>NOT(ISERROR(SEARCH("No cumple",H115)))</formula>
    </cfRule>
    <cfRule type="containsText" dxfId="874" priority="210" operator="containsText" text="Cumple">
      <formula>NOT(ISERROR(SEARCH("Cumple",H115)))</formula>
    </cfRule>
  </conditionalFormatting>
  <conditionalFormatting sqref="H115:H117">
    <cfRule type="expression" dxfId="873" priority="204">
      <formula>H115="NO INICIADO"</formula>
    </cfRule>
    <cfRule type="expression" dxfId="872" priority="205">
      <formula>H115="VENCIDO"</formula>
    </cfRule>
    <cfRule type="expression" dxfId="871" priority="206">
      <formula>H115="EN PROCESO"</formula>
    </cfRule>
    <cfRule type="expression" dxfId="870" priority="207">
      <formula>H115="FINALIZADO"</formula>
    </cfRule>
  </conditionalFormatting>
  <conditionalFormatting sqref="H119">
    <cfRule type="containsText" dxfId="869" priority="201" operator="containsText" text="Parcial">
      <formula>NOT(ISERROR(SEARCH("Parcial",H119)))</formula>
    </cfRule>
    <cfRule type="containsText" dxfId="868" priority="202" operator="containsText" text="No cumple">
      <formula>NOT(ISERROR(SEARCH("No cumple",H119)))</formula>
    </cfRule>
    <cfRule type="containsText" dxfId="867" priority="203" operator="containsText" text="Cumple">
      <formula>NOT(ISERROR(SEARCH("Cumple",H119)))</formula>
    </cfRule>
  </conditionalFormatting>
  <conditionalFormatting sqref="H119">
    <cfRule type="expression" dxfId="866" priority="197">
      <formula>H119="NO INICIADO"</formula>
    </cfRule>
    <cfRule type="expression" dxfId="865" priority="198">
      <formula>H119="VENCIDO"</formula>
    </cfRule>
    <cfRule type="expression" dxfId="864" priority="199">
      <formula>H119="EN PROCESO"</formula>
    </cfRule>
    <cfRule type="expression" dxfId="863" priority="200">
      <formula>H119="FINALIZADO"</formula>
    </cfRule>
  </conditionalFormatting>
  <conditionalFormatting sqref="H127">
    <cfRule type="containsText" dxfId="862" priority="194" operator="containsText" text="Parcial">
      <formula>NOT(ISERROR(SEARCH("Parcial",H127)))</formula>
    </cfRule>
    <cfRule type="containsText" dxfId="861" priority="195" operator="containsText" text="No cumple">
      <formula>NOT(ISERROR(SEARCH("No cumple",H127)))</formula>
    </cfRule>
    <cfRule type="containsText" dxfId="860" priority="196" operator="containsText" text="Cumple">
      <formula>NOT(ISERROR(SEARCH("Cumple",H127)))</formula>
    </cfRule>
  </conditionalFormatting>
  <conditionalFormatting sqref="H127">
    <cfRule type="expression" dxfId="859" priority="190">
      <formula>H127="NO INICIADO"</formula>
    </cfRule>
    <cfRule type="expression" dxfId="858" priority="191">
      <formula>H127="VENCIDO"</formula>
    </cfRule>
    <cfRule type="expression" dxfId="857" priority="192">
      <formula>H127="EN PROCESO"</formula>
    </cfRule>
    <cfRule type="expression" dxfId="856" priority="193">
      <formula>H127="FINALIZADO"</formula>
    </cfRule>
  </conditionalFormatting>
  <conditionalFormatting sqref="H91">
    <cfRule type="containsText" dxfId="855" priority="187" operator="containsText" text="Parcial">
      <formula>NOT(ISERROR(SEARCH("Parcial",H91)))</formula>
    </cfRule>
    <cfRule type="containsText" dxfId="854" priority="188" operator="containsText" text="No cumple">
      <formula>NOT(ISERROR(SEARCH("No cumple",H91)))</formula>
    </cfRule>
    <cfRule type="containsText" dxfId="853" priority="189" operator="containsText" text="Cumple">
      <formula>NOT(ISERROR(SEARCH("Cumple",H91)))</formula>
    </cfRule>
  </conditionalFormatting>
  <conditionalFormatting sqref="H91">
    <cfRule type="expression" dxfId="852" priority="183">
      <formula>H91="NO INICIADO"</formula>
    </cfRule>
    <cfRule type="expression" dxfId="851" priority="184">
      <formula>H91="VENCIDO"</formula>
    </cfRule>
    <cfRule type="expression" dxfId="850" priority="185">
      <formula>H91="EN PROCESO"</formula>
    </cfRule>
    <cfRule type="expression" dxfId="849" priority="186">
      <formula>H91="FINALIZADO"</formula>
    </cfRule>
  </conditionalFormatting>
  <conditionalFormatting sqref="H30:H31">
    <cfRule type="containsText" dxfId="848" priority="180" operator="containsText" text="Parcial">
      <formula>NOT(ISERROR(SEARCH("Parcial",H30)))</formula>
    </cfRule>
    <cfRule type="containsText" dxfId="847" priority="181" operator="containsText" text="No cumple">
      <formula>NOT(ISERROR(SEARCH("No cumple",H30)))</formula>
    </cfRule>
    <cfRule type="containsText" dxfId="846" priority="182" operator="containsText" text="Cumple">
      <formula>NOT(ISERROR(SEARCH("Cumple",H30)))</formula>
    </cfRule>
  </conditionalFormatting>
  <conditionalFormatting sqref="H30:H31">
    <cfRule type="expression" dxfId="845" priority="176">
      <formula>H30="NO INICIADO"</formula>
    </cfRule>
    <cfRule type="expression" dxfId="844" priority="177">
      <formula>H30="VENCIDO"</formula>
    </cfRule>
    <cfRule type="expression" dxfId="843" priority="178">
      <formula>H30="EN PROCESO"</formula>
    </cfRule>
    <cfRule type="expression" dxfId="842" priority="179">
      <formula>H30="FINALIZADO"</formula>
    </cfRule>
  </conditionalFormatting>
  <conditionalFormatting sqref="H61">
    <cfRule type="containsText" dxfId="841" priority="173" operator="containsText" text="Parcial">
      <formula>NOT(ISERROR(SEARCH("Parcial",H61)))</formula>
    </cfRule>
    <cfRule type="containsText" dxfId="840" priority="174" operator="containsText" text="No cumple">
      <formula>NOT(ISERROR(SEARCH("No cumple",H61)))</formula>
    </cfRule>
    <cfRule type="containsText" dxfId="839" priority="175" operator="containsText" text="Cumple">
      <formula>NOT(ISERROR(SEARCH("Cumple",H61)))</formula>
    </cfRule>
  </conditionalFormatting>
  <conditionalFormatting sqref="H61">
    <cfRule type="expression" dxfId="838" priority="169">
      <formula>H61="NO INICIADO"</formula>
    </cfRule>
    <cfRule type="expression" dxfId="837" priority="170">
      <formula>H61="VENCIDO"</formula>
    </cfRule>
    <cfRule type="expression" dxfId="836" priority="171">
      <formula>H61="EN PROCESO"</formula>
    </cfRule>
    <cfRule type="expression" dxfId="835" priority="172">
      <formula>H61="FINALIZADO"</formula>
    </cfRule>
  </conditionalFormatting>
  <conditionalFormatting sqref="H108:H111">
    <cfRule type="containsText" dxfId="834" priority="166" operator="containsText" text="Parcial">
      <formula>NOT(ISERROR(SEARCH("Parcial",H108)))</formula>
    </cfRule>
    <cfRule type="containsText" dxfId="833" priority="167" operator="containsText" text="No cumple">
      <formula>NOT(ISERROR(SEARCH("No cumple",H108)))</formula>
    </cfRule>
    <cfRule type="containsText" dxfId="832" priority="168" operator="containsText" text="Cumple">
      <formula>NOT(ISERROR(SEARCH("Cumple",H108)))</formula>
    </cfRule>
  </conditionalFormatting>
  <conditionalFormatting sqref="H108:H111">
    <cfRule type="expression" dxfId="831" priority="162">
      <formula>H108="NO INICIADO"</formula>
    </cfRule>
    <cfRule type="expression" dxfId="830" priority="163">
      <formula>H108="VENCIDO"</formula>
    </cfRule>
    <cfRule type="expression" dxfId="829" priority="164">
      <formula>H108="EN PROCESO"</formula>
    </cfRule>
    <cfRule type="expression" dxfId="828" priority="165">
      <formula>H108="FINALIZADO"</formula>
    </cfRule>
  </conditionalFormatting>
  <conditionalFormatting sqref="H27">
    <cfRule type="containsText" dxfId="827" priority="159" operator="containsText" text="Parcial">
      <formula>NOT(ISERROR(SEARCH("Parcial",H27)))</formula>
    </cfRule>
    <cfRule type="containsText" dxfId="826" priority="160" operator="containsText" text="No cumple">
      <formula>NOT(ISERROR(SEARCH("No cumple",H27)))</formula>
    </cfRule>
    <cfRule type="containsText" dxfId="825" priority="161" operator="containsText" text="Cumple">
      <formula>NOT(ISERROR(SEARCH("Cumple",H27)))</formula>
    </cfRule>
  </conditionalFormatting>
  <conditionalFormatting sqref="H27">
    <cfRule type="expression" dxfId="824" priority="155">
      <formula>H27="NO INICIADO"</formula>
    </cfRule>
    <cfRule type="expression" dxfId="823" priority="156">
      <formula>H27="VENCIDO"</formula>
    </cfRule>
    <cfRule type="expression" dxfId="822" priority="157">
      <formula>H27="EN PROCESO"</formula>
    </cfRule>
    <cfRule type="expression" dxfId="821" priority="158">
      <formula>H27="FINALIZADO"</formula>
    </cfRule>
  </conditionalFormatting>
  <conditionalFormatting sqref="H35:H39">
    <cfRule type="containsText" dxfId="820" priority="152" operator="containsText" text="Parcial">
      <formula>NOT(ISERROR(SEARCH("Parcial",H35)))</formula>
    </cfRule>
    <cfRule type="containsText" dxfId="819" priority="153" operator="containsText" text="No cumple">
      <formula>NOT(ISERROR(SEARCH("No cumple",H35)))</formula>
    </cfRule>
    <cfRule type="containsText" dxfId="818" priority="154" operator="containsText" text="Cumple">
      <formula>NOT(ISERROR(SEARCH("Cumple",H35)))</formula>
    </cfRule>
  </conditionalFormatting>
  <conditionalFormatting sqref="H35:H39">
    <cfRule type="expression" dxfId="817" priority="148">
      <formula>H35="NO INICIADO"</formula>
    </cfRule>
    <cfRule type="expression" dxfId="816" priority="149">
      <formula>H35="VENCIDO"</formula>
    </cfRule>
    <cfRule type="expression" dxfId="815" priority="150">
      <formula>H35="EN PROCESO"</formula>
    </cfRule>
    <cfRule type="expression" dxfId="814" priority="151">
      <formula>H35="FINALIZADO"</formula>
    </cfRule>
  </conditionalFormatting>
  <conditionalFormatting sqref="H57">
    <cfRule type="containsText" dxfId="813" priority="145" operator="containsText" text="Parcial">
      <formula>NOT(ISERROR(SEARCH("Parcial",H57)))</formula>
    </cfRule>
    <cfRule type="containsText" dxfId="812" priority="146" operator="containsText" text="No cumple">
      <formula>NOT(ISERROR(SEARCH("No cumple",H57)))</formula>
    </cfRule>
    <cfRule type="containsText" dxfId="811" priority="147" operator="containsText" text="Cumple">
      <formula>NOT(ISERROR(SEARCH("Cumple",H57)))</formula>
    </cfRule>
  </conditionalFormatting>
  <conditionalFormatting sqref="H57">
    <cfRule type="expression" dxfId="810" priority="141">
      <formula>H57="NO INICIADO"</formula>
    </cfRule>
    <cfRule type="expression" dxfId="809" priority="142">
      <formula>H57="VENCIDO"</formula>
    </cfRule>
    <cfRule type="expression" dxfId="808" priority="143">
      <formula>H57="EN PROCESO"</formula>
    </cfRule>
    <cfRule type="expression" dxfId="807" priority="144">
      <formula>H57="FINALIZADO"</formula>
    </cfRule>
  </conditionalFormatting>
  <conditionalFormatting sqref="H69">
    <cfRule type="containsText" dxfId="806" priority="138" operator="containsText" text="Parcial">
      <formula>NOT(ISERROR(SEARCH("Parcial",H69)))</formula>
    </cfRule>
    <cfRule type="containsText" dxfId="805" priority="139" operator="containsText" text="No cumple">
      <formula>NOT(ISERROR(SEARCH("No cumple",H69)))</formula>
    </cfRule>
    <cfRule type="containsText" dxfId="804" priority="140" operator="containsText" text="Cumple">
      <formula>NOT(ISERROR(SEARCH("Cumple",H69)))</formula>
    </cfRule>
  </conditionalFormatting>
  <conditionalFormatting sqref="H69">
    <cfRule type="expression" dxfId="803" priority="134">
      <formula>H69="NO INICIADO"</formula>
    </cfRule>
    <cfRule type="expression" dxfId="802" priority="135">
      <formula>H69="VENCIDO"</formula>
    </cfRule>
    <cfRule type="expression" dxfId="801" priority="136">
      <formula>H69="EN PROCESO"</formula>
    </cfRule>
    <cfRule type="expression" dxfId="800" priority="137">
      <formula>H69="FINALIZADO"</formula>
    </cfRule>
  </conditionalFormatting>
  <conditionalFormatting sqref="H83">
    <cfRule type="containsText" dxfId="799" priority="131" operator="containsText" text="Parcial">
      <formula>NOT(ISERROR(SEARCH("Parcial",H83)))</formula>
    </cfRule>
    <cfRule type="containsText" dxfId="798" priority="132" operator="containsText" text="No cumple">
      <formula>NOT(ISERROR(SEARCH("No cumple",H83)))</formula>
    </cfRule>
    <cfRule type="containsText" dxfId="797" priority="133" operator="containsText" text="Cumple">
      <formula>NOT(ISERROR(SEARCH("Cumple",H83)))</formula>
    </cfRule>
  </conditionalFormatting>
  <conditionalFormatting sqref="H83">
    <cfRule type="expression" dxfId="796" priority="127">
      <formula>H83="NO INICIADO"</formula>
    </cfRule>
    <cfRule type="expression" dxfId="795" priority="128">
      <formula>H83="VENCIDO"</formula>
    </cfRule>
    <cfRule type="expression" dxfId="794" priority="129">
      <formula>H83="EN PROCESO"</formula>
    </cfRule>
    <cfRule type="expression" dxfId="793" priority="130">
      <formula>H83="FINALIZADO"</formula>
    </cfRule>
  </conditionalFormatting>
  <conditionalFormatting sqref="H102">
    <cfRule type="containsText" dxfId="792" priority="124" operator="containsText" text="Parcial">
      <formula>NOT(ISERROR(SEARCH("Parcial",H102)))</formula>
    </cfRule>
    <cfRule type="containsText" dxfId="791" priority="125" operator="containsText" text="No cumple">
      <formula>NOT(ISERROR(SEARCH("No cumple",H102)))</formula>
    </cfRule>
    <cfRule type="containsText" dxfId="790" priority="126" operator="containsText" text="Cumple">
      <formula>NOT(ISERROR(SEARCH("Cumple",H102)))</formula>
    </cfRule>
  </conditionalFormatting>
  <conditionalFormatting sqref="H102">
    <cfRule type="expression" dxfId="789" priority="120">
      <formula>H102="NO INICIADO"</formula>
    </cfRule>
    <cfRule type="expression" dxfId="788" priority="121">
      <formula>H102="VENCIDO"</formula>
    </cfRule>
    <cfRule type="expression" dxfId="787" priority="122">
      <formula>H102="EN PROCESO"</formula>
    </cfRule>
    <cfRule type="expression" dxfId="786" priority="123">
      <formula>H102="FINALIZADO"</formula>
    </cfRule>
  </conditionalFormatting>
  <conditionalFormatting sqref="H54">
    <cfRule type="containsText" dxfId="785" priority="117" operator="containsText" text="Parcial">
      <formula>NOT(ISERROR(SEARCH("Parcial",H54)))</formula>
    </cfRule>
    <cfRule type="containsText" dxfId="784" priority="118" operator="containsText" text="No cumple">
      <formula>NOT(ISERROR(SEARCH("No cumple",H54)))</formula>
    </cfRule>
    <cfRule type="containsText" dxfId="783" priority="119" operator="containsText" text="Cumple">
      <formula>NOT(ISERROR(SEARCH("Cumple",H54)))</formula>
    </cfRule>
  </conditionalFormatting>
  <conditionalFormatting sqref="H54">
    <cfRule type="expression" dxfId="782" priority="113">
      <formula>H54="NO INICIADO"</formula>
    </cfRule>
    <cfRule type="expression" dxfId="781" priority="114">
      <formula>H54="VENCIDO"</formula>
    </cfRule>
    <cfRule type="expression" dxfId="780" priority="115">
      <formula>H54="EN PROCESO"</formula>
    </cfRule>
    <cfRule type="expression" dxfId="779" priority="116">
      <formula>H54="FINALIZADO"</formula>
    </cfRule>
  </conditionalFormatting>
  <conditionalFormatting sqref="H82">
    <cfRule type="containsText" dxfId="778" priority="110" operator="containsText" text="Parcial">
      <formula>NOT(ISERROR(SEARCH("Parcial",H82)))</formula>
    </cfRule>
    <cfRule type="containsText" dxfId="777" priority="111" operator="containsText" text="No cumple">
      <formula>NOT(ISERROR(SEARCH("No cumple",H82)))</formula>
    </cfRule>
    <cfRule type="containsText" dxfId="776" priority="112" operator="containsText" text="Cumple">
      <formula>NOT(ISERROR(SEARCH("Cumple",H82)))</formula>
    </cfRule>
  </conditionalFormatting>
  <conditionalFormatting sqref="H82">
    <cfRule type="expression" dxfId="775" priority="106">
      <formula>H82="NO INICIADO"</formula>
    </cfRule>
    <cfRule type="expression" dxfId="774" priority="107">
      <formula>H82="VENCIDO"</formula>
    </cfRule>
    <cfRule type="expression" dxfId="773" priority="108">
      <formula>H82="EN PROCESO"</formula>
    </cfRule>
    <cfRule type="expression" dxfId="772" priority="109">
      <formula>H82="FINALIZADO"</formula>
    </cfRule>
  </conditionalFormatting>
  <conditionalFormatting sqref="H85">
    <cfRule type="containsText" dxfId="771" priority="103" operator="containsText" text="Parcial">
      <formula>NOT(ISERROR(SEARCH("Parcial",H85)))</formula>
    </cfRule>
    <cfRule type="containsText" dxfId="770" priority="104" operator="containsText" text="No cumple">
      <formula>NOT(ISERROR(SEARCH("No cumple",H85)))</formula>
    </cfRule>
    <cfRule type="containsText" dxfId="769" priority="105" operator="containsText" text="Cumple">
      <formula>NOT(ISERROR(SEARCH("Cumple",H85)))</formula>
    </cfRule>
  </conditionalFormatting>
  <conditionalFormatting sqref="H85">
    <cfRule type="expression" dxfId="768" priority="99">
      <formula>H85="NO INICIADO"</formula>
    </cfRule>
    <cfRule type="expression" dxfId="767" priority="100">
      <formula>H85="VENCIDO"</formula>
    </cfRule>
    <cfRule type="expression" dxfId="766" priority="101">
      <formula>H85="EN PROCESO"</formula>
    </cfRule>
    <cfRule type="expression" dxfId="765" priority="102">
      <formula>H85="FINALIZADO"</formula>
    </cfRule>
  </conditionalFormatting>
  <conditionalFormatting sqref="H88">
    <cfRule type="containsText" dxfId="764" priority="96" operator="containsText" text="Parcial">
      <formula>NOT(ISERROR(SEARCH("Parcial",H88)))</formula>
    </cfRule>
    <cfRule type="containsText" dxfId="763" priority="97" operator="containsText" text="No cumple">
      <formula>NOT(ISERROR(SEARCH("No cumple",H88)))</formula>
    </cfRule>
    <cfRule type="containsText" dxfId="762" priority="98" operator="containsText" text="Cumple">
      <formula>NOT(ISERROR(SEARCH("Cumple",H88)))</formula>
    </cfRule>
  </conditionalFormatting>
  <conditionalFormatting sqref="H88">
    <cfRule type="expression" dxfId="761" priority="92">
      <formula>H88="NO INICIADO"</formula>
    </cfRule>
    <cfRule type="expression" dxfId="760" priority="93">
      <formula>H88="VENCIDO"</formula>
    </cfRule>
    <cfRule type="expression" dxfId="759" priority="94">
      <formula>H88="EN PROCESO"</formula>
    </cfRule>
    <cfRule type="expression" dxfId="758" priority="95">
      <formula>H88="FINALIZADO"</formula>
    </cfRule>
  </conditionalFormatting>
  <conditionalFormatting sqref="H89">
    <cfRule type="containsText" dxfId="757" priority="89" operator="containsText" text="Parcial">
      <formula>NOT(ISERROR(SEARCH("Parcial",H89)))</formula>
    </cfRule>
    <cfRule type="containsText" dxfId="756" priority="90" operator="containsText" text="No cumple">
      <formula>NOT(ISERROR(SEARCH("No cumple",H89)))</formula>
    </cfRule>
    <cfRule type="containsText" dxfId="755" priority="91" operator="containsText" text="Cumple">
      <formula>NOT(ISERROR(SEARCH("Cumple",H89)))</formula>
    </cfRule>
  </conditionalFormatting>
  <conditionalFormatting sqref="H89">
    <cfRule type="expression" dxfId="754" priority="85">
      <formula>H89="NO INICIADO"</formula>
    </cfRule>
    <cfRule type="expression" dxfId="753" priority="86">
      <formula>H89="VENCIDO"</formula>
    </cfRule>
    <cfRule type="expression" dxfId="752" priority="87">
      <formula>H89="EN PROCESO"</formula>
    </cfRule>
    <cfRule type="expression" dxfId="751" priority="88">
      <formula>H89="FINALIZADO"</formula>
    </cfRule>
  </conditionalFormatting>
  <conditionalFormatting sqref="H103">
    <cfRule type="containsText" dxfId="750" priority="82" operator="containsText" text="Parcial">
      <formula>NOT(ISERROR(SEARCH("Parcial",H103)))</formula>
    </cfRule>
    <cfRule type="containsText" dxfId="749" priority="83" operator="containsText" text="No cumple">
      <formula>NOT(ISERROR(SEARCH("No cumple",H103)))</formula>
    </cfRule>
    <cfRule type="containsText" dxfId="748" priority="84" operator="containsText" text="Cumple">
      <formula>NOT(ISERROR(SEARCH("Cumple",H103)))</formula>
    </cfRule>
  </conditionalFormatting>
  <conditionalFormatting sqref="H103">
    <cfRule type="expression" dxfId="747" priority="78">
      <formula>H103="NO INICIADO"</formula>
    </cfRule>
    <cfRule type="expression" dxfId="746" priority="79">
      <formula>H103="VENCIDO"</formula>
    </cfRule>
    <cfRule type="expression" dxfId="745" priority="80">
      <formula>H103="EN PROCESO"</formula>
    </cfRule>
    <cfRule type="expression" dxfId="744" priority="81">
      <formula>H103="FINALIZADO"</formula>
    </cfRule>
  </conditionalFormatting>
  <conditionalFormatting sqref="H56">
    <cfRule type="containsText" dxfId="743" priority="75" operator="containsText" text="Parcial">
      <formula>NOT(ISERROR(SEARCH("Parcial",H56)))</formula>
    </cfRule>
    <cfRule type="containsText" dxfId="742" priority="76" operator="containsText" text="No cumple">
      <formula>NOT(ISERROR(SEARCH("No cumple",H56)))</formula>
    </cfRule>
    <cfRule type="containsText" dxfId="741" priority="77" operator="containsText" text="Cumple">
      <formula>NOT(ISERROR(SEARCH("Cumple",H56)))</formula>
    </cfRule>
  </conditionalFormatting>
  <conditionalFormatting sqref="H56">
    <cfRule type="expression" dxfId="740" priority="71">
      <formula>H56="NO INICIADO"</formula>
    </cfRule>
    <cfRule type="expression" dxfId="739" priority="72">
      <formula>H56="VENCIDO"</formula>
    </cfRule>
    <cfRule type="expression" dxfId="738" priority="73">
      <formula>H56="EN PROCESO"</formula>
    </cfRule>
    <cfRule type="expression" dxfId="737" priority="74">
      <formula>H56="FINALIZADO"</formula>
    </cfRule>
  </conditionalFormatting>
  <conditionalFormatting sqref="H64">
    <cfRule type="containsText" dxfId="736" priority="68" operator="containsText" text="Parcial">
      <formula>NOT(ISERROR(SEARCH("Parcial",H64)))</formula>
    </cfRule>
    <cfRule type="containsText" dxfId="735" priority="69" operator="containsText" text="No cumple">
      <formula>NOT(ISERROR(SEARCH("No cumple",H64)))</formula>
    </cfRule>
    <cfRule type="containsText" dxfId="734" priority="70" operator="containsText" text="Cumple">
      <formula>NOT(ISERROR(SEARCH("Cumple",H64)))</formula>
    </cfRule>
  </conditionalFormatting>
  <conditionalFormatting sqref="H64">
    <cfRule type="expression" dxfId="733" priority="64">
      <formula>H64="NO INICIADO"</formula>
    </cfRule>
    <cfRule type="expression" dxfId="732" priority="65">
      <formula>H64="VENCIDO"</formula>
    </cfRule>
    <cfRule type="expression" dxfId="731" priority="66">
      <formula>H64="EN PROCESO"</formula>
    </cfRule>
    <cfRule type="expression" dxfId="730" priority="67">
      <formula>H64="FINALIZADO"</formula>
    </cfRule>
  </conditionalFormatting>
  <conditionalFormatting sqref="H77">
    <cfRule type="containsText" dxfId="729" priority="61" operator="containsText" text="Parcial">
      <formula>NOT(ISERROR(SEARCH("Parcial",H77)))</formula>
    </cfRule>
    <cfRule type="containsText" dxfId="728" priority="62" operator="containsText" text="No cumple">
      <formula>NOT(ISERROR(SEARCH("No cumple",H77)))</formula>
    </cfRule>
    <cfRule type="containsText" dxfId="727" priority="63" operator="containsText" text="Cumple">
      <formula>NOT(ISERROR(SEARCH("Cumple",H77)))</formula>
    </cfRule>
  </conditionalFormatting>
  <conditionalFormatting sqref="H77">
    <cfRule type="expression" dxfId="726" priority="57">
      <formula>H77="NO INICIADO"</formula>
    </cfRule>
    <cfRule type="expression" dxfId="725" priority="58">
      <formula>H77="VENCIDO"</formula>
    </cfRule>
    <cfRule type="expression" dxfId="724" priority="59">
      <formula>H77="EN PROCESO"</formula>
    </cfRule>
    <cfRule type="expression" dxfId="723" priority="60">
      <formula>H77="FINALIZADO"</formula>
    </cfRule>
  </conditionalFormatting>
  <conditionalFormatting sqref="H100">
    <cfRule type="containsText" dxfId="722" priority="54" operator="containsText" text="Parcial">
      <formula>NOT(ISERROR(SEARCH("Parcial",H100)))</formula>
    </cfRule>
    <cfRule type="containsText" dxfId="721" priority="55" operator="containsText" text="No cumple">
      <formula>NOT(ISERROR(SEARCH("No cumple",H100)))</formula>
    </cfRule>
    <cfRule type="containsText" dxfId="720" priority="56" operator="containsText" text="Cumple">
      <formula>NOT(ISERROR(SEARCH("Cumple",H100)))</formula>
    </cfRule>
  </conditionalFormatting>
  <conditionalFormatting sqref="H100">
    <cfRule type="expression" dxfId="719" priority="50">
      <formula>H100="NO INICIADO"</formula>
    </cfRule>
    <cfRule type="expression" dxfId="718" priority="51">
      <formula>H100="VENCIDO"</formula>
    </cfRule>
    <cfRule type="expression" dxfId="717" priority="52">
      <formula>H100="EN PROCESO"</formula>
    </cfRule>
    <cfRule type="expression" dxfId="716" priority="53">
      <formula>H100="FINALIZADO"</formula>
    </cfRule>
  </conditionalFormatting>
  <conditionalFormatting sqref="H106">
    <cfRule type="containsText" dxfId="715" priority="47" operator="containsText" text="Parcial">
      <formula>NOT(ISERROR(SEARCH("Parcial",H106)))</formula>
    </cfRule>
    <cfRule type="containsText" dxfId="714" priority="48" operator="containsText" text="No cumple">
      <formula>NOT(ISERROR(SEARCH("No cumple",H106)))</formula>
    </cfRule>
    <cfRule type="containsText" dxfId="713" priority="49" operator="containsText" text="Cumple">
      <formula>NOT(ISERROR(SEARCH("Cumple",H106)))</formula>
    </cfRule>
  </conditionalFormatting>
  <conditionalFormatting sqref="H106">
    <cfRule type="expression" dxfId="712" priority="43">
      <formula>H106="NO INICIADO"</formula>
    </cfRule>
    <cfRule type="expression" dxfId="711" priority="44">
      <formula>H106="VENCIDO"</formula>
    </cfRule>
    <cfRule type="expression" dxfId="710" priority="45">
      <formula>H106="EN PROCESO"</formula>
    </cfRule>
    <cfRule type="expression" dxfId="709" priority="46">
      <formula>H106="FINALIZADO"</formula>
    </cfRule>
  </conditionalFormatting>
  <conditionalFormatting sqref="H58">
    <cfRule type="containsText" dxfId="708" priority="40" operator="containsText" text="Parcial">
      <formula>NOT(ISERROR(SEARCH("Parcial",H58)))</formula>
    </cfRule>
    <cfRule type="containsText" dxfId="707" priority="41" operator="containsText" text="No cumple">
      <formula>NOT(ISERROR(SEARCH("No cumple",H58)))</formula>
    </cfRule>
    <cfRule type="containsText" dxfId="706" priority="42" operator="containsText" text="Cumple">
      <formula>NOT(ISERROR(SEARCH("Cumple",H58)))</formula>
    </cfRule>
  </conditionalFormatting>
  <conditionalFormatting sqref="H58">
    <cfRule type="expression" dxfId="705" priority="36">
      <formula>H58="NO INICIADO"</formula>
    </cfRule>
    <cfRule type="expression" dxfId="704" priority="37">
      <formula>H58="VENCIDO"</formula>
    </cfRule>
    <cfRule type="expression" dxfId="703" priority="38">
      <formula>H58="EN PROCESO"</formula>
    </cfRule>
    <cfRule type="expression" dxfId="702" priority="39">
      <formula>H58="FINALIZADO"</formula>
    </cfRule>
  </conditionalFormatting>
  <conditionalFormatting sqref="H59:H60">
    <cfRule type="containsText" dxfId="701" priority="33" operator="containsText" text="Parcial">
      <formula>NOT(ISERROR(SEARCH("Parcial",H59)))</formula>
    </cfRule>
    <cfRule type="containsText" dxfId="700" priority="34" operator="containsText" text="No cumple">
      <formula>NOT(ISERROR(SEARCH("No cumple",H59)))</formula>
    </cfRule>
    <cfRule type="containsText" dxfId="699" priority="35" operator="containsText" text="Cumple">
      <formula>NOT(ISERROR(SEARCH("Cumple",H59)))</formula>
    </cfRule>
  </conditionalFormatting>
  <conditionalFormatting sqref="H59:H60">
    <cfRule type="expression" dxfId="698" priority="29">
      <formula>H59="NO INICIADO"</formula>
    </cfRule>
    <cfRule type="expression" dxfId="697" priority="30">
      <formula>H59="VENCIDO"</formula>
    </cfRule>
    <cfRule type="expression" dxfId="696" priority="31">
      <formula>H59="EN PROCESO"</formula>
    </cfRule>
    <cfRule type="expression" dxfId="695" priority="32">
      <formula>H59="FINALIZADO"</formula>
    </cfRule>
  </conditionalFormatting>
  <conditionalFormatting sqref="H124">
    <cfRule type="containsText" dxfId="694" priority="26" operator="containsText" text="Parcial">
      <formula>NOT(ISERROR(SEARCH("Parcial",H124)))</formula>
    </cfRule>
    <cfRule type="containsText" dxfId="693" priority="27" operator="containsText" text="No cumple">
      <formula>NOT(ISERROR(SEARCH("No cumple",H124)))</formula>
    </cfRule>
    <cfRule type="containsText" dxfId="692" priority="28" operator="containsText" text="Cumple">
      <formula>NOT(ISERROR(SEARCH("Cumple",H124)))</formula>
    </cfRule>
  </conditionalFormatting>
  <conditionalFormatting sqref="H124">
    <cfRule type="expression" dxfId="691" priority="22">
      <formula>H124="NO INICIADO"</formula>
    </cfRule>
    <cfRule type="expression" dxfId="690" priority="23">
      <formula>H124="VENCIDO"</formula>
    </cfRule>
    <cfRule type="expression" dxfId="689" priority="24">
      <formula>H124="EN PROCESO"</formula>
    </cfRule>
    <cfRule type="expression" dxfId="688" priority="25">
      <formula>H124="FINALIZADO"</formula>
    </cfRule>
  </conditionalFormatting>
  <conditionalFormatting sqref="H125:H126">
    <cfRule type="containsText" dxfId="687" priority="19" operator="containsText" text="Parcial">
      <formula>NOT(ISERROR(SEARCH("Parcial",H125)))</formula>
    </cfRule>
    <cfRule type="containsText" dxfId="686" priority="20" operator="containsText" text="No cumple">
      <formula>NOT(ISERROR(SEARCH("No cumple",H125)))</formula>
    </cfRule>
    <cfRule type="containsText" dxfId="685" priority="21" operator="containsText" text="Cumple">
      <formula>NOT(ISERROR(SEARCH("Cumple",H125)))</formula>
    </cfRule>
  </conditionalFormatting>
  <conditionalFormatting sqref="H125:H126">
    <cfRule type="expression" dxfId="684" priority="15">
      <formula>H125="NO INICIADO"</formula>
    </cfRule>
    <cfRule type="expression" dxfId="683" priority="16">
      <formula>H125="VENCIDO"</formula>
    </cfRule>
    <cfRule type="expression" dxfId="682" priority="17">
      <formula>H125="EN PROCESO"</formula>
    </cfRule>
    <cfRule type="expression" dxfId="681" priority="18">
      <formula>H125="FINALIZADO"</formula>
    </cfRule>
  </conditionalFormatting>
  <conditionalFormatting sqref="H128">
    <cfRule type="containsText" dxfId="680" priority="12" operator="containsText" text="Parcial">
      <formula>NOT(ISERROR(SEARCH("Parcial",H128)))</formula>
    </cfRule>
    <cfRule type="containsText" dxfId="679" priority="13" operator="containsText" text="No cumple">
      <formula>NOT(ISERROR(SEARCH("No cumple",H128)))</formula>
    </cfRule>
    <cfRule type="containsText" dxfId="678" priority="14" operator="containsText" text="Cumple">
      <formula>NOT(ISERROR(SEARCH("Cumple",H128)))</formula>
    </cfRule>
  </conditionalFormatting>
  <conditionalFormatting sqref="H128">
    <cfRule type="expression" dxfId="677" priority="8">
      <formula>H128="NO INICIADO"</formula>
    </cfRule>
    <cfRule type="expression" dxfId="676" priority="9">
      <formula>H128="VENCIDO"</formula>
    </cfRule>
    <cfRule type="expression" dxfId="675" priority="10">
      <formula>H128="EN PROCESO"</formula>
    </cfRule>
    <cfRule type="expression" dxfId="674" priority="11">
      <formula>H128="FINALIZADO"</formula>
    </cfRule>
  </conditionalFormatting>
  <conditionalFormatting sqref="H101">
    <cfRule type="containsText" dxfId="673" priority="5" operator="containsText" text="Parcial">
      <formula>NOT(ISERROR(SEARCH("Parcial",H101)))</formula>
    </cfRule>
    <cfRule type="containsText" dxfId="672" priority="6" operator="containsText" text="No cumple">
      <formula>NOT(ISERROR(SEARCH("No cumple",H101)))</formula>
    </cfRule>
    <cfRule type="containsText" dxfId="671" priority="7" operator="containsText" text="Cumple">
      <formula>NOT(ISERROR(SEARCH("Cumple",H101)))</formula>
    </cfRule>
  </conditionalFormatting>
  <conditionalFormatting sqref="H101">
    <cfRule type="expression" dxfId="670" priority="1">
      <formula>H101="NO INICIADO"</formula>
    </cfRule>
    <cfRule type="expression" dxfId="669" priority="2">
      <formula>H101="VENCIDO"</formula>
    </cfRule>
    <cfRule type="expression" dxfId="668" priority="3">
      <formula>H101="EN PROCESO"</formula>
    </cfRule>
    <cfRule type="expression" dxfId="667" priority="4">
      <formula>H101="FINALIZADO"</formula>
    </cfRule>
  </conditionalFormatting>
  <dataValidations count="1">
    <dataValidation type="list" allowBlank="1" showInputMessage="1" showErrorMessage="1" sqref="H25:H130" xr:uid="{00000000-0002-0000-0500-000000000000}">
      <formula1>$K$3:$K$5</formula1>
    </dataValidation>
  </dataValidations>
  <hyperlinks>
    <hyperlink ref="B1" location="'Tabla de Contenido '!A1" display="INICIO" xr:uid="{00000000-0004-0000-0500-000000000000}"/>
    <hyperlink ref="D8" r:id="rId1" xr:uid="{00000000-0004-0000-0500-000001000000}"/>
    <hyperlink ref="H10" r:id="rId2" xr:uid="{00000000-0004-0000-0500-000002000000}"/>
    <hyperlink ref="F27" r:id="rId3" xr:uid="{00000000-0004-0000-0500-000003000000}"/>
    <hyperlink ref="F29" r:id="rId4" display="https://www2.utp.edu.co/gestioncalidad/sin-categoria/391/activos-de-informacion-e-indice-de-informacion-clasificada-y-reservada-utp" xr:uid="{00000000-0004-0000-0500-000004000000}"/>
    <hyperlink ref="F31" r:id="rId5" xr:uid="{00000000-0004-0000-0500-000005000000}"/>
    <hyperlink ref="F33" r:id="rId6" xr:uid="{00000000-0004-0000-0500-000006000000}"/>
    <hyperlink ref="F34" r:id="rId7" xr:uid="{00000000-0004-0000-0500-000007000000}"/>
    <hyperlink ref="F35" r:id="rId8" xr:uid="{00000000-0004-0000-0500-000008000000}"/>
    <hyperlink ref="F36" r:id="rId9" xr:uid="{00000000-0004-0000-0500-000009000000}"/>
    <hyperlink ref="F37" r:id="rId10" xr:uid="{00000000-0004-0000-0500-00000A000000}"/>
    <hyperlink ref="F38" r:id="rId11" xr:uid="{00000000-0004-0000-0500-00000B000000}"/>
    <hyperlink ref="F39" r:id="rId12" display="https://www2.utp.edu.co/secretaria/25/estatuto-general" xr:uid="{00000000-0004-0000-0500-00000C000000}"/>
    <hyperlink ref="F40" r:id="rId13" xr:uid="{00000000-0004-0000-0500-00000D000000}"/>
    <hyperlink ref="F41" r:id="rId14" xr:uid="{00000000-0004-0000-0500-00000E000000}"/>
    <hyperlink ref="F42" r:id="rId15" xr:uid="{00000000-0004-0000-0500-00000F000000}"/>
    <hyperlink ref="F43" r:id="rId16" display="https://www2.utp.edu.co/gestioncalidad/sin-categoria/43/gestion-de-calidad-iso-9001-2015" xr:uid="{00000000-0004-0000-0500-000010000000}"/>
    <hyperlink ref="F44" r:id="rId17" xr:uid="{00000000-0004-0000-0500-000011000000}"/>
    <hyperlink ref="F47" r:id="rId18" xr:uid="{00000000-0004-0000-0500-000012000000}"/>
    <hyperlink ref="F48" r:id="rId19" display="https://www2.utp.edu.co/gestioncalidad/documentos-procesos/4/1/Control-Interno" xr:uid="{00000000-0004-0000-0500-000013000000}"/>
    <hyperlink ref="F49" r:id="rId20" xr:uid="{00000000-0004-0000-0500-000014000000}"/>
    <hyperlink ref="F50" r:id="rId21" xr:uid="{00000000-0004-0000-0500-000015000000}"/>
    <hyperlink ref="F51" r:id="rId22" xr:uid="{00000000-0004-0000-0500-000016000000}"/>
    <hyperlink ref="F52" r:id="rId23" xr:uid="{00000000-0004-0000-0500-000017000000}"/>
    <hyperlink ref="F53" r:id="rId24" xr:uid="{00000000-0004-0000-0500-000018000000}"/>
    <hyperlink ref="F54" r:id="rId25" xr:uid="{00000000-0004-0000-0500-000019000000}"/>
    <hyperlink ref="F55" r:id="rId26" xr:uid="{00000000-0004-0000-0500-00001A000000}"/>
    <hyperlink ref="F56" r:id="rId27" xr:uid="{00000000-0004-0000-0500-00001B000000}"/>
    <hyperlink ref="F57" r:id="rId28" xr:uid="{00000000-0004-0000-0500-00001C000000}"/>
    <hyperlink ref="F58" r:id="rId29" xr:uid="{00000000-0004-0000-0500-00001D000000}"/>
    <hyperlink ref="F59" r:id="rId30" xr:uid="{00000000-0004-0000-0500-00001E000000}"/>
    <hyperlink ref="F60" r:id="rId31" xr:uid="{00000000-0004-0000-0500-00001F000000}"/>
    <hyperlink ref="F61" r:id="rId32" xr:uid="{00000000-0004-0000-0500-000020000000}"/>
    <hyperlink ref="F62" r:id="rId33" xr:uid="{00000000-0004-0000-0500-000021000000}"/>
    <hyperlink ref="F64" r:id="rId34" xr:uid="{00000000-0004-0000-0500-000022000000}"/>
    <hyperlink ref="F65" r:id="rId35" xr:uid="{00000000-0004-0000-0500-000023000000}"/>
    <hyperlink ref="F66" r:id="rId36" xr:uid="{00000000-0004-0000-0500-000024000000}"/>
    <hyperlink ref="F67" r:id="rId37" xr:uid="{00000000-0004-0000-0500-000025000000}"/>
    <hyperlink ref="F68" r:id="rId38" xr:uid="{00000000-0004-0000-0500-000026000000}"/>
    <hyperlink ref="F69" r:id="rId39" xr:uid="{00000000-0004-0000-0500-000027000000}"/>
    <hyperlink ref="F70" r:id="rId40" xr:uid="{00000000-0004-0000-0500-000028000000}"/>
    <hyperlink ref="F120" r:id="rId41" xr:uid="{00000000-0004-0000-0500-000029000000}"/>
    <hyperlink ref="F121" r:id="rId42" xr:uid="{00000000-0004-0000-0500-00002A000000}"/>
    <hyperlink ref="F119" r:id="rId43" display="https://rindecuentas.utp.edu.co/" xr:uid="{00000000-0004-0000-0500-00002B000000}"/>
    <hyperlink ref="F115" r:id="rId44" xr:uid="{00000000-0004-0000-0500-00002C000000}"/>
    <hyperlink ref="F116" r:id="rId45" xr:uid="{00000000-0004-0000-0500-00002D000000}"/>
    <hyperlink ref="F117" r:id="rId46" xr:uid="{00000000-0004-0000-0500-00002E000000}"/>
    <hyperlink ref="F112" r:id="rId47" xr:uid="{00000000-0004-0000-0500-00002F000000}"/>
    <hyperlink ref="F111" r:id="rId48" xr:uid="{00000000-0004-0000-0500-000030000000}"/>
    <hyperlink ref="F110" r:id="rId49" xr:uid="{00000000-0004-0000-0500-000031000000}"/>
    <hyperlink ref="F105" r:id="rId50" xr:uid="{00000000-0004-0000-0500-000032000000}"/>
    <hyperlink ref="F101" r:id="rId51" xr:uid="{00000000-0004-0000-0500-000033000000}"/>
    <hyperlink ref="F71" r:id="rId52" xr:uid="{00000000-0004-0000-0500-000034000000}"/>
    <hyperlink ref="F74" r:id="rId53" xr:uid="{00000000-0004-0000-0500-000035000000}"/>
    <hyperlink ref="F75" r:id="rId54" xr:uid="{00000000-0004-0000-0500-000036000000}"/>
    <hyperlink ref="F76" r:id="rId55" xr:uid="{00000000-0004-0000-0500-000037000000}"/>
    <hyperlink ref="F80" r:id="rId56" xr:uid="{00000000-0004-0000-0500-000038000000}"/>
    <hyperlink ref="F83" r:id="rId57" xr:uid="{00000000-0004-0000-0500-000039000000}"/>
    <hyperlink ref="F90" r:id="rId58" xr:uid="{00000000-0004-0000-0500-00003A000000}"/>
    <hyperlink ref="F94" r:id="rId59" xr:uid="{00000000-0004-0000-0500-00003B000000}"/>
    <hyperlink ref="F95" r:id="rId60" xr:uid="{00000000-0004-0000-0500-00003C000000}"/>
    <hyperlink ref="F96" r:id="rId61" xr:uid="{00000000-0004-0000-0500-00003D000000}"/>
    <hyperlink ref="F97" r:id="rId62" xr:uid="{00000000-0004-0000-0500-00003E000000}"/>
    <hyperlink ref="F98" r:id="rId63" xr:uid="{00000000-0004-0000-0500-00003F000000}"/>
    <hyperlink ref="F45" r:id="rId64" xr:uid="{00000000-0004-0000-0500-000040000000}"/>
    <hyperlink ref="F28" r:id="rId65" xr:uid="{00000000-0004-0000-0500-000041000000}"/>
    <hyperlink ref="F77" r:id="rId66" xr:uid="{00000000-0004-0000-0500-000042000000}"/>
    <hyperlink ref="F107" r:id="rId67" xr:uid="{00000000-0004-0000-0500-000043000000}"/>
    <hyperlink ref="E13" r:id="rId68" xr:uid="{00000000-0004-0000-0500-000044000000}"/>
  </hyperlinks>
  <pageMargins left="0.70866141732283472" right="0.70866141732283472" top="0.35433070866141736" bottom="0.35433070866141736" header="0.31496062992125984" footer="0.31496062992125984"/>
  <pageSetup paperSize="5" scale="86" orientation="landscape" r:id="rId69"/>
  <drawing r:id="rId7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S79"/>
  <sheetViews>
    <sheetView showGridLines="0" topLeftCell="A26" zoomScale="60" zoomScaleNormal="60" workbookViewId="0">
      <selection activeCell="J28" sqref="J28"/>
    </sheetView>
  </sheetViews>
  <sheetFormatPr baseColWidth="10" defaultColWidth="11.42578125" defaultRowHeight="15"/>
  <cols>
    <col min="1" max="1" width="3.5703125" style="53" customWidth="1"/>
    <col min="2" max="2" width="27.28515625" style="53" customWidth="1"/>
    <col min="3" max="3" width="18" style="53" customWidth="1"/>
    <col min="4" max="4" width="19.42578125" style="53" customWidth="1"/>
    <col min="5" max="5" width="48.5703125" style="53" customWidth="1"/>
    <col min="6" max="6" width="19.5703125" style="53" customWidth="1"/>
    <col min="7" max="8" width="16.7109375" style="53" customWidth="1"/>
    <col min="9" max="10" width="14.7109375" style="53" customWidth="1"/>
    <col min="11" max="11" width="27.42578125" style="53" customWidth="1"/>
    <col min="12" max="12" width="95.85546875" style="53" customWidth="1"/>
    <col min="13" max="16" width="22.28515625" style="53" customWidth="1"/>
    <col min="17" max="17" width="48.5703125" style="53" customWidth="1"/>
    <col min="18" max="18" width="55.42578125" style="53" customWidth="1"/>
    <col min="19" max="19" width="25.140625" style="53" customWidth="1"/>
    <col min="20" max="20" width="16.7109375" style="53" customWidth="1"/>
    <col min="21" max="16384" width="11.42578125" style="53"/>
  </cols>
  <sheetData>
    <row r="1" spans="2:19" ht="18">
      <c r="B1" s="768" t="s">
        <v>137</v>
      </c>
      <c r="C1" s="769"/>
      <c r="D1" s="789"/>
      <c r="E1" s="789"/>
      <c r="F1" s="789"/>
      <c r="G1" s="789"/>
      <c r="H1" s="789"/>
      <c r="I1" s="789"/>
      <c r="J1" s="789"/>
      <c r="K1" s="789"/>
      <c r="L1" s="789"/>
      <c r="M1" s="789"/>
      <c r="N1" s="789"/>
      <c r="O1" s="789"/>
      <c r="P1" s="789"/>
      <c r="Q1" s="789"/>
      <c r="R1" s="789"/>
      <c r="S1" s="790"/>
    </row>
    <row r="2" spans="2:19" ht="18">
      <c r="B2" s="42"/>
      <c r="C2" s="770" t="s">
        <v>0</v>
      </c>
      <c r="D2" s="770"/>
      <c r="E2" s="770"/>
      <c r="F2" s="770"/>
      <c r="G2" s="770"/>
      <c r="H2" s="770"/>
      <c r="I2" s="770"/>
      <c r="J2" s="770"/>
      <c r="K2" s="770"/>
      <c r="L2" s="770"/>
      <c r="M2" s="770"/>
      <c r="N2" s="770"/>
      <c r="O2" s="770"/>
      <c r="P2" s="770"/>
      <c r="Q2" s="770"/>
      <c r="R2" s="770"/>
      <c r="S2" s="775"/>
    </row>
    <row r="3" spans="2:19" ht="18">
      <c r="B3" s="42"/>
      <c r="C3" s="770"/>
      <c r="D3" s="770"/>
      <c r="E3" s="770"/>
      <c r="F3" s="770"/>
      <c r="G3" s="770"/>
      <c r="H3" s="770"/>
      <c r="I3" s="770"/>
      <c r="J3" s="770"/>
      <c r="K3" s="770"/>
      <c r="L3" s="770"/>
      <c r="M3" s="376"/>
      <c r="N3" s="376"/>
      <c r="O3" s="376"/>
      <c r="P3" s="376"/>
      <c r="Q3" s="376"/>
      <c r="R3" s="376"/>
      <c r="S3" s="244"/>
    </row>
    <row r="4" spans="2:19" ht="18">
      <c r="B4" s="42"/>
      <c r="C4" s="770" t="s">
        <v>11</v>
      </c>
      <c r="D4" s="770"/>
      <c r="E4" s="770"/>
      <c r="F4" s="770"/>
      <c r="G4" s="770"/>
      <c r="H4" s="770"/>
      <c r="I4" s="770"/>
      <c r="J4" s="770"/>
      <c r="K4" s="770"/>
      <c r="L4" s="770"/>
      <c r="M4" s="770"/>
      <c r="N4" s="770"/>
      <c r="O4" s="770"/>
      <c r="P4" s="770"/>
      <c r="Q4" s="770"/>
      <c r="R4" s="770"/>
      <c r="S4" s="775"/>
    </row>
    <row r="5" spans="2:19" ht="18.75" thickBot="1">
      <c r="B5" s="776" t="s">
        <v>385</v>
      </c>
      <c r="C5" s="777"/>
      <c r="D5" s="777"/>
      <c r="E5" s="777"/>
      <c r="F5" s="777"/>
      <c r="G5" s="777"/>
      <c r="H5" s="777"/>
      <c r="I5" s="777"/>
      <c r="J5" s="777"/>
      <c r="K5" s="777"/>
      <c r="L5" s="777"/>
      <c r="M5" s="777"/>
      <c r="N5" s="777"/>
      <c r="O5" s="777"/>
      <c r="P5" s="777"/>
      <c r="Q5" s="777"/>
      <c r="R5" s="777"/>
      <c r="S5" s="778"/>
    </row>
    <row r="6" spans="2:19" ht="15.75" thickBot="1">
      <c r="B6" s="779"/>
      <c r="C6" s="780"/>
      <c r="D6" s="780"/>
      <c r="E6" s="780"/>
      <c r="F6" s="780"/>
      <c r="G6" s="780"/>
      <c r="H6" s="780"/>
      <c r="I6" s="780"/>
      <c r="J6" s="780"/>
      <c r="K6" s="780"/>
      <c r="L6" s="780"/>
      <c r="M6" s="780"/>
      <c r="N6" s="780"/>
      <c r="O6" s="780"/>
      <c r="P6" s="780"/>
      <c r="Q6" s="780"/>
      <c r="R6" s="780"/>
      <c r="S6" s="781"/>
    </row>
    <row r="7" spans="2:19" s="111" customFormat="1" ht="46.5" customHeight="1">
      <c r="B7" s="771" t="s">
        <v>20</v>
      </c>
      <c r="C7" s="772"/>
      <c r="D7" s="773" t="s">
        <v>708</v>
      </c>
      <c r="E7" s="773"/>
      <c r="F7" s="748" t="s">
        <v>264</v>
      </c>
      <c r="G7" s="748"/>
      <c r="H7" s="892" t="s">
        <v>709</v>
      </c>
      <c r="I7" s="893"/>
      <c r="J7" s="893"/>
      <c r="K7" s="894"/>
      <c r="L7" s="782" t="s">
        <v>21</v>
      </c>
      <c r="M7" s="783"/>
      <c r="N7" s="783"/>
      <c r="O7" s="783"/>
      <c r="P7" s="783"/>
      <c r="Q7" s="783"/>
      <c r="R7" s="784"/>
      <c r="S7" s="110">
        <v>44818</v>
      </c>
    </row>
    <row r="8" spans="2:19" s="111" customFormat="1" ht="60.75" customHeight="1" thickBot="1">
      <c r="B8" s="791" t="s">
        <v>4</v>
      </c>
      <c r="C8" s="792"/>
      <c r="D8" s="793" t="s">
        <v>466</v>
      </c>
      <c r="E8" s="794"/>
      <c r="F8" s="794"/>
      <c r="G8" s="794"/>
      <c r="H8" s="794"/>
      <c r="I8" s="794"/>
      <c r="J8" s="794"/>
      <c r="K8" s="794"/>
      <c r="L8" s="794"/>
      <c r="M8" s="794"/>
      <c r="N8" s="794"/>
      <c r="O8" s="794"/>
      <c r="P8" s="794"/>
      <c r="Q8" s="794"/>
      <c r="R8" s="794"/>
      <c r="S8" s="795"/>
    </row>
    <row r="9" spans="2:19" s="111" customFormat="1" ht="18.75" thickBot="1">
      <c r="B9" s="112"/>
      <c r="C9" s="376"/>
      <c r="D9" s="376"/>
      <c r="E9" s="376"/>
      <c r="F9" s="376"/>
      <c r="G9" s="113"/>
      <c r="H9" s="113"/>
      <c r="I9" s="113"/>
      <c r="J9" s="113"/>
      <c r="K9" s="113"/>
      <c r="L9" s="114"/>
      <c r="M9" s="114"/>
      <c r="N9" s="114"/>
      <c r="O9" s="114"/>
      <c r="P9" s="114"/>
      <c r="Q9" s="114"/>
      <c r="R9" s="114"/>
      <c r="S9" s="115"/>
    </row>
    <row r="10" spans="2:19" s="111" customFormat="1" ht="39.75" customHeight="1" thickBot="1">
      <c r="B10" s="730" t="s">
        <v>91</v>
      </c>
      <c r="C10" s="731"/>
      <c r="D10" s="731"/>
      <c r="E10" s="129">
        <v>44592</v>
      </c>
      <c r="F10" s="759" t="s">
        <v>22</v>
      </c>
      <c r="G10" s="760"/>
      <c r="H10" s="785" t="s">
        <v>460</v>
      </c>
      <c r="I10" s="786"/>
      <c r="J10" s="787"/>
      <c r="K10" s="787"/>
      <c r="L10" s="787"/>
      <c r="M10" s="787"/>
      <c r="N10" s="787"/>
      <c r="O10" s="787"/>
      <c r="P10" s="787"/>
      <c r="Q10" s="787"/>
      <c r="R10" s="787"/>
      <c r="S10" s="788"/>
    </row>
    <row r="11" spans="2:19" s="111" customFormat="1" ht="15.75" thickBot="1">
      <c r="B11" s="736"/>
      <c r="C11" s="737"/>
      <c r="D11" s="737"/>
      <c r="E11" s="737"/>
      <c r="F11" s="737"/>
      <c r="G11" s="737"/>
      <c r="H11" s="737"/>
      <c r="I11" s="737"/>
      <c r="J11" s="737"/>
      <c r="K11" s="737"/>
      <c r="L11" s="737"/>
      <c r="M11" s="378"/>
      <c r="N11" s="378"/>
      <c r="O11" s="378"/>
      <c r="P11" s="378"/>
      <c r="Q11" s="378"/>
      <c r="R11" s="378"/>
      <c r="S11" s="115"/>
    </row>
    <row r="12" spans="2:19" s="130" customFormat="1" ht="39" customHeight="1">
      <c r="B12" s="749" t="s">
        <v>24</v>
      </c>
      <c r="C12" s="750"/>
      <c r="D12" s="750"/>
      <c r="E12" s="747">
        <v>44774</v>
      </c>
      <c r="F12" s="747"/>
      <c r="G12" s="748" t="s">
        <v>265</v>
      </c>
      <c r="H12" s="748"/>
      <c r="I12" s="895" t="s">
        <v>704</v>
      </c>
      <c r="J12" s="896"/>
      <c r="K12" s="896"/>
      <c r="L12" s="896"/>
      <c r="M12" s="896"/>
      <c r="N12" s="896"/>
      <c r="O12" s="896"/>
      <c r="P12" s="896"/>
      <c r="Q12" s="896"/>
      <c r="R12" s="896"/>
      <c r="S12" s="897"/>
    </row>
    <row r="13" spans="2:19" s="130" customFormat="1" ht="51" customHeight="1" thickBot="1">
      <c r="B13" s="751" t="s">
        <v>23</v>
      </c>
      <c r="C13" s="752"/>
      <c r="D13" s="752"/>
      <c r="E13" s="898" t="s">
        <v>705</v>
      </c>
      <c r="F13" s="899"/>
      <c r="G13" s="899"/>
      <c r="H13" s="899"/>
      <c r="I13" s="899"/>
      <c r="J13" s="899"/>
      <c r="K13" s="899"/>
      <c r="L13" s="899"/>
      <c r="M13" s="900"/>
      <c r="N13" s="900"/>
      <c r="O13" s="900"/>
      <c r="P13" s="900"/>
      <c r="Q13" s="900"/>
      <c r="R13" s="900"/>
      <c r="S13" s="901"/>
    </row>
    <row r="14" spans="2:19" s="111" customFormat="1" thickBot="1">
      <c r="B14" s="115"/>
      <c r="C14" s="115"/>
      <c r="D14" s="115"/>
      <c r="E14" s="115"/>
      <c r="F14" s="115"/>
      <c r="G14" s="115"/>
      <c r="H14" s="115"/>
      <c r="I14" s="115"/>
      <c r="J14" s="115"/>
      <c r="K14" s="115"/>
      <c r="L14" s="115"/>
      <c r="M14" s="115"/>
      <c r="N14" s="115"/>
      <c r="O14" s="115"/>
      <c r="P14" s="115"/>
      <c r="Q14" s="115"/>
      <c r="R14" s="115"/>
      <c r="S14" s="115"/>
    </row>
    <row r="15" spans="2:19" s="111" customFormat="1">
      <c r="B15" s="757" t="s">
        <v>103</v>
      </c>
      <c r="C15" s="636" t="s">
        <v>394</v>
      </c>
      <c r="D15" s="636" t="s">
        <v>105</v>
      </c>
      <c r="E15" s="636" t="s">
        <v>248</v>
      </c>
      <c r="F15" s="636" t="s">
        <v>229</v>
      </c>
      <c r="G15" s="636" t="s">
        <v>87</v>
      </c>
      <c r="H15" s="636" t="s">
        <v>88</v>
      </c>
      <c r="I15" s="636" t="s">
        <v>397</v>
      </c>
      <c r="J15" s="636" t="s">
        <v>398</v>
      </c>
      <c r="K15" s="805" t="s">
        <v>396</v>
      </c>
      <c r="L15" s="807" t="s">
        <v>389</v>
      </c>
      <c r="M15" s="799" t="s">
        <v>391</v>
      </c>
      <c r="N15" s="375"/>
      <c r="O15" s="803" t="s">
        <v>395</v>
      </c>
      <c r="P15" s="803" t="s">
        <v>393</v>
      </c>
      <c r="Q15" s="809" t="s">
        <v>221</v>
      </c>
      <c r="R15" s="801" t="s">
        <v>213</v>
      </c>
      <c r="S15" s="801" t="s">
        <v>390</v>
      </c>
    </row>
    <row r="16" spans="2:19" s="111" customFormat="1" ht="30.75" thickBot="1">
      <c r="B16" s="758"/>
      <c r="C16" s="637"/>
      <c r="D16" s="637"/>
      <c r="E16" s="637"/>
      <c r="F16" s="637"/>
      <c r="G16" s="637"/>
      <c r="H16" s="637"/>
      <c r="I16" s="637"/>
      <c r="J16" s="637"/>
      <c r="K16" s="806"/>
      <c r="L16" s="808"/>
      <c r="M16" s="800"/>
      <c r="N16" s="377" t="s">
        <v>392</v>
      </c>
      <c r="O16" s="804"/>
      <c r="P16" s="811"/>
      <c r="Q16" s="810"/>
      <c r="R16" s="802"/>
      <c r="S16" s="802"/>
    </row>
    <row r="17" spans="2:19" s="111" customFormat="1" ht="409.5">
      <c r="B17" s="902" t="s">
        <v>332</v>
      </c>
      <c r="C17" s="905" t="s">
        <v>333</v>
      </c>
      <c r="D17" s="907" t="s">
        <v>199</v>
      </c>
      <c r="E17" s="395" t="s">
        <v>334</v>
      </c>
      <c r="F17" s="396" t="s">
        <v>107</v>
      </c>
      <c r="G17" s="397">
        <v>44593</v>
      </c>
      <c r="H17" s="397">
        <v>44911</v>
      </c>
      <c r="I17" s="163">
        <v>1</v>
      </c>
      <c r="J17" s="494">
        <v>0.92700000000000005</v>
      </c>
      <c r="K17" s="908">
        <f>AVERAGE(J17:J20)</f>
        <v>0.75024999999999997</v>
      </c>
      <c r="L17" s="502" t="s">
        <v>620</v>
      </c>
      <c r="M17" s="299" t="s">
        <v>92</v>
      </c>
      <c r="N17" s="764" t="s">
        <v>92</v>
      </c>
      <c r="O17" s="764" t="s">
        <v>92</v>
      </c>
      <c r="P17" s="761" t="s">
        <v>92</v>
      </c>
      <c r="Q17" s="515" t="s">
        <v>124</v>
      </c>
      <c r="R17" s="285" t="s">
        <v>656</v>
      </c>
      <c r="S17" s="286"/>
    </row>
    <row r="18" spans="2:19" s="111" customFormat="1" ht="406.5">
      <c r="B18" s="903"/>
      <c r="C18" s="906"/>
      <c r="D18" s="906"/>
      <c r="E18" s="398" t="s">
        <v>335</v>
      </c>
      <c r="F18" s="399" t="s">
        <v>107</v>
      </c>
      <c r="G18" s="400">
        <v>44593</v>
      </c>
      <c r="H18" s="400">
        <v>44911</v>
      </c>
      <c r="I18" s="374">
        <v>1</v>
      </c>
      <c r="J18" s="535">
        <v>1</v>
      </c>
      <c r="K18" s="909"/>
      <c r="L18" s="503" t="s">
        <v>621</v>
      </c>
      <c r="M18" s="300" t="s">
        <v>214</v>
      </c>
      <c r="N18" s="765"/>
      <c r="O18" s="765"/>
      <c r="P18" s="762"/>
      <c r="Q18" s="516" t="s">
        <v>652</v>
      </c>
      <c r="R18" s="281" t="s">
        <v>656</v>
      </c>
      <c r="S18" s="503" t="s">
        <v>663</v>
      </c>
    </row>
    <row r="19" spans="2:19" s="111" customFormat="1" ht="409.5">
      <c r="B19" s="903"/>
      <c r="C19" s="906"/>
      <c r="D19" s="906"/>
      <c r="E19" s="398" t="s">
        <v>336</v>
      </c>
      <c r="F19" s="399" t="s">
        <v>107</v>
      </c>
      <c r="G19" s="400">
        <v>44593</v>
      </c>
      <c r="H19" s="400">
        <v>44911</v>
      </c>
      <c r="I19" s="374">
        <v>1</v>
      </c>
      <c r="J19" s="495">
        <v>0.77400000000000002</v>
      </c>
      <c r="K19" s="909"/>
      <c r="L19" s="504" t="s">
        <v>622</v>
      </c>
      <c r="M19" s="300" t="s">
        <v>92</v>
      </c>
      <c r="N19" s="765"/>
      <c r="O19" s="765"/>
      <c r="P19" s="762"/>
      <c r="Q19" s="516" t="s">
        <v>124</v>
      </c>
      <c r="R19" s="281" t="s">
        <v>656</v>
      </c>
      <c r="S19" s="533" t="s">
        <v>661</v>
      </c>
    </row>
    <row r="20" spans="2:19" s="111" customFormat="1" ht="157.5" thickBot="1">
      <c r="B20" s="903"/>
      <c r="C20" s="906"/>
      <c r="D20" s="906"/>
      <c r="E20" s="398" t="s">
        <v>337</v>
      </c>
      <c r="F20" s="399" t="s">
        <v>107</v>
      </c>
      <c r="G20" s="401">
        <v>44773</v>
      </c>
      <c r="H20" s="401">
        <v>44895</v>
      </c>
      <c r="I20" s="374">
        <v>1</v>
      </c>
      <c r="J20" s="496">
        <v>0.3</v>
      </c>
      <c r="K20" s="910"/>
      <c r="L20" s="505" t="s">
        <v>623</v>
      </c>
      <c r="M20" s="300" t="s">
        <v>92</v>
      </c>
      <c r="N20" s="766"/>
      <c r="O20" s="766"/>
      <c r="P20" s="762"/>
      <c r="Q20" s="517" t="s">
        <v>124</v>
      </c>
      <c r="R20" s="281" t="s">
        <v>656</v>
      </c>
      <c r="S20" s="533" t="s">
        <v>662</v>
      </c>
    </row>
    <row r="21" spans="2:19" s="111" customFormat="1" ht="303.75" thickBot="1">
      <c r="B21" s="903"/>
      <c r="C21" s="402" t="s">
        <v>338</v>
      </c>
      <c r="D21" s="403" t="s">
        <v>143</v>
      </c>
      <c r="E21" s="398" t="s">
        <v>339</v>
      </c>
      <c r="F21" s="403" t="s">
        <v>249</v>
      </c>
      <c r="G21" s="404">
        <v>44578</v>
      </c>
      <c r="H21" s="404">
        <v>44911</v>
      </c>
      <c r="I21" s="374">
        <v>1</v>
      </c>
      <c r="J21" s="496">
        <v>0.74</v>
      </c>
      <c r="K21" s="500">
        <f>AVERAGE(J21)</f>
        <v>0.74</v>
      </c>
      <c r="L21" s="506" t="s">
        <v>624</v>
      </c>
      <c r="M21" s="300" t="s">
        <v>92</v>
      </c>
      <c r="N21" s="371" t="s">
        <v>92</v>
      </c>
      <c r="O21" s="371" t="s">
        <v>92</v>
      </c>
      <c r="P21" s="762"/>
      <c r="Q21" s="518" t="s">
        <v>124</v>
      </c>
      <c r="R21" s="281" t="s">
        <v>656</v>
      </c>
      <c r="S21" s="287"/>
    </row>
    <row r="22" spans="2:19" s="111" customFormat="1" ht="181.5">
      <c r="B22" s="903"/>
      <c r="C22" s="911" t="s">
        <v>340</v>
      </c>
      <c r="D22" s="913" t="s">
        <v>106</v>
      </c>
      <c r="E22" s="398" t="s">
        <v>341</v>
      </c>
      <c r="F22" s="403" t="s">
        <v>250</v>
      </c>
      <c r="G22" s="404">
        <v>44578</v>
      </c>
      <c r="H22" s="404">
        <v>44911</v>
      </c>
      <c r="I22" s="374">
        <v>1</v>
      </c>
      <c r="J22" s="497">
        <v>0.79</v>
      </c>
      <c r="K22" s="914">
        <f>AVERAGE(J22:J25)</f>
        <v>0.7</v>
      </c>
      <c r="L22" s="504" t="s">
        <v>625</v>
      </c>
      <c r="M22" s="300" t="s">
        <v>92</v>
      </c>
      <c r="N22" s="767" t="s">
        <v>92</v>
      </c>
      <c r="O22" s="767" t="s">
        <v>92</v>
      </c>
      <c r="P22" s="762"/>
      <c r="Q22" s="519" t="s">
        <v>124</v>
      </c>
      <c r="R22" s="281" t="s">
        <v>656</v>
      </c>
      <c r="S22" s="287"/>
    </row>
    <row r="23" spans="2:19" s="111" customFormat="1" ht="136.5">
      <c r="B23" s="903"/>
      <c r="C23" s="906"/>
      <c r="D23" s="906"/>
      <c r="E23" s="398" t="s">
        <v>342</v>
      </c>
      <c r="F23" s="403" t="s">
        <v>251</v>
      </c>
      <c r="G23" s="404">
        <v>44599</v>
      </c>
      <c r="H23" s="404">
        <v>44911</v>
      </c>
      <c r="I23" s="374">
        <v>1</v>
      </c>
      <c r="J23" s="498">
        <v>0.7</v>
      </c>
      <c r="K23" s="909"/>
      <c r="L23" s="344" t="s">
        <v>626</v>
      </c>
      <c r="M23" s="300" t="s">
        <v>92</v>
      </c>
      <c r="N23" s="765"/>
      <c r="O23" s="765"/>
      <c r="P23" s="762"/>
      <c r="Q23" s="520" t="s">
        <v>124</v>
      </c>
      <c r="R23" s="281" t="s">
        <v>656</v>
      </c>
      <c r="S23" s="287"/>
    </row>
    <row r="24" spans="2:19" s="111" customFormat="1" ht="129.75">
      <c r="B24" s="903"/>
      <c r="C24" s="906"/>
      <c r="D24" s="906"/>
      <c r="E24" s="398" t="s">
        <v>343</v>
      </c>
      <c r="F24" s="403" t="s">
        <v>42</v>
      </c>
      <c r="G24" s="404">
        <v>36892</v>
      </c>
      <c r="H24" s="404">
        <v>44926</v>
      </c>
      <c r="I24" s="374">
        <v>1</v>
      </c>
      <c r="J24" s="498">
        <v>0.7</v>
      </c>
      <c r="K24" s="909"/>
      <c r="L24" s="507" t="s">
        <v>627</v>
      </c>
      <c r="M24" s="300" t="s">
        <v>92</v>
      </c>
      <c r="N24" s="765"/>
      <c r="O24" s="765"/>
      <c r="P24" s="762"/>
      <c r="Q24" s="521" t="s">
        <v>653</v>
      </c>
      <c r="R24" s="281" t="s">
        <v>656</v>
      </c>
      <c r="S24" s="287"/>
    </row>
    <row r="25" spans="2:19" s="111" customFormat="1" ht="243.75" thickBot="1">
      <c r="B25" s="904"/>
      <c r="C25" s="912"/>
      <c r="D25" s="912"/>
      <c r="E25" s="405" t="s">
        <v>344</v>
      </c>
      <c r="F25" s="406" t="s">
        <v>300</v>
      </c>
      <c r="G25" s="407">
        <v>44578</v>
      </c>
      <c r="H25" s="407">
        <v>44911</v>
      </c>
      <c r="I25" s="162">
        <v>1</v>
      </c>
      <c r="J25" s="499">
        <v>0.61</v>
      </c>
      <c r="K25" s="910"/>
      <c r="L25" s="508" t="s">
        <v>628</v>
      </c>
      <c r="M25" s="408" t="s">
        <v>92</v>
      </c>
      <c r="N25" s="812"/>
      <c r="O25" s="812"/>
      <c r="P25" s="763"/>
      <c r="Q25" s="522" t="s">
        <v>124</v>
      </c>
      <c r="R25" s="288" t="s">
        <v>656</v>
      </c>
      <c r="S25" s="289"/>
    </row>
    <row r="26" spans="2:19" s="111" customFormat="1" ht="121.5">
      <c r="B26" s="902" t="s">
        <v>346</v>
      </c>
      <c r="C26" s="905" t="s">
        <v>347</v>
      </c>
      <c r="D26" s="907" t="s">
        <v>108</v>
      </c>
      <c r="E26" s="409" t="s">
        <v>348</v>
      </c>
      <c r="F26" s="395" t="s">
        <v>349</v>
      </c>
      <c r="G26" s="410">
        <v>44578</v>
      </c>
      <c r="H26" s="410">
        <v>44911</v>
      </c>
      <c r="I26" s="163">
        <v>1</v>
      </c>
      <c r="J26" s="280">
        <v>0.61</v>
      </c>
      <c r="K26" s="914">
        <f>AVERAGE(J26:J30)</f>
        <v>0.48200000000000004</v>
      </c>
      <c r="L26" s="509" t="s">
        <v>629</v>
      </c>
      <c r="M26" s="299" t="s">
        <v>92</v>
      </c>
      <c r="N26" s="764" t="s">
        <v>92</v>
      </c>
      <c r="O26" s="764" t="s">
        <v>92</v>
      </c>
      <c r="P26" s="761" t="s">
        <v>92</v>
      </c>
      <c r="Q26" s="523" t="s">
        <v>124</v>
      </c>
      <c r="R26" s="285" t="s">
        <v>656</v>
      </c>
      <c r="S26" s="286"/>
    </row>
    <row r="27" spans="2:19" s="111" customFormat="1" ht="409.5">
      <c r="B27" s="903"/>
      <c r="C27" s="906"/>
      <c r="D27" s="906"/>
      <c r="E27" s="398" t="s">
        <v>350</v>
      </c>
      <c r="F27" s="403" t="s">
        <v>252</v>
      </c>
      <c r="G27" s="411">
        <v>44593</v>
      </c>
      <c r="H27" s="411">
        <v>44911</v>
      </c>
      <c r="I27" s="374">
        <v>1</v>
      </c>
      <c r="J27" s="374">
        <v>0.77639999999999998</v>
      </c>
      <c r="K27" s="909"/>
      <c r="L27" s="510" t="s">
        <v>630</v>
      </c>
      <c r="M27" s="300" t="s">
        <v>92</v>
      </c>
      <c r="N27" s="766"/>
      <c r="O27" s="765"/>
      <c r="P27" s="762"/>
      <c r="Q27" s="521" t="s">
        <v>124</v>
      </c>
      <c r="R27" s="281" t="s">
        <v>656</v>
      </c>
      <c r="S27" s="287"/>
    </row>
    <row r="28" spans="2:19" s="111" customFormat="1" ht="211.5">
      <c r="B28" s="903"/>
      <c r="C28" s="906"/>
      <c r="D28" s="403" t="s">
        <v>58</v>
      </c>
      <c r="E28" s="398" t="s">
        <v>351</v>
      </c>
      <c r="F28" s="403" t="s">
        <v>253</v>
      </c>
      <c r="G28" s="411">
        <v>44572</v>
      </c>
      <c r="H28" s="411">
        <v>44895</v>
      </c>
      <c r="I28" s="374">
        <v>1</v>
      </c>
      <c r="J28" s="374">
        <v>0.69359999999999999</v>
      </c>
      <c r="K28" s="909"/>
      <c r="L28" s="510" t="s">
        <v>631</v>
      </c>
      <c r="M28" s="300" t="s">
        <v>92</v>
      </c>
      <c r="N28" s="300" t="s">
        <v>92</v>
      </c>
      <c r="O28" s="765"/>
      <c r="P28" s="762"/>
      <c r="Q28" s="524" t="s">
        <v>124</v>
      </c>
      <c r="R28" s="281" t="s">
        <v>656</v>
      </c>
      <c r="S28" s="287"/>
    </row>
    <row r="29" spans="2:19" s="111" customFormat="1" ht="90">
      <c r="B29" s="903"/>
      <c r="C29" s="906"/>
      <c r="D29" s="913" t="s">
        <v>254</v>
      </c>
      <c r="E29" s="398" t="s">
        <v>352</v>
      </c>
      <c r="F29" s="403" t="s">
        <v>90</v>
      </c>
      <c r="G29" s="411">
        <v>44844</v>
      </c>
      <c r="H29" s="404">
        <v>44864</v>
      </c>
      <c r="I29" s="374">
        <v>1</v>
      </c>
      <c r="J29" s="374">
        <v>0</v>
      </c>
      <c r="K29" s="909"/>
      <c r="L29" s="511" t="s">
        <v>432</v>
      </c>
      <c r="M29" s="300" t="s">
        <v>224</v>
      </c>
      <c r="N29" s="300" t="s">
        <v>92</v>
      </c>
      <c r="O29" s="765"/>
      <c r="P29" s="762"/>
      <c r="Q29" s="521" t="s">
        <v>124</v>
      </c>
      <c r="R29" s="281" t="s">
        <v>656</v>
      </c>
      <c r="S29" s="287"/>
    </row>
    <row r="30" spans="2:19" s="111" customFormat="1" ht="137.25" thickBot="1">
      <c r="B30" s="903"/>
      <c r="C30" s="906"/>
      <c r="D30" s="906"/>
      <c r="E30" s="398" t="s">
        <v>353</v>
      </c>
      <c r="F30" s="403" t="s">
        <v>35</v>
      </c>
      <c r="G30" s="411">
        <v>44572</v>
      </c>
      <c r="H30" s="411">
        <v>44895</v>
      </c>
      <c r="I30" s="374">
        <v>1</v>
      </c>
      <c r="J30" s="374">
        <v>0.33</v>
      </c>
      <c r="K30" s="910"/>
      <c r="L30" s="348" t="s">
        <v>632</v>
      </c>
      <c r="M30" s="300" t="s">
        <v>92</v>
      </c>
      <c r="N30" s="300" t="s">
        <v>92</v>
      </c>
      <c r="O30" s="766"/>
      <c r="P30" s="762"/>
      <c r="Q30" s="524" t="s">
        <v>654</v>
      </c>
      <c r="R30" s="281" t="s">
        <v>656</v>
      </c>
      <c r="S30" s="287"/>
    </row>
    <row r="31" spans="2:19" s="111" customFormat="1" ht="259.5">
      <c r="B31" s="903"/>
      <c r="C31" s="911" t="s">
        <v>354</v>
      </c>
      <c r="D31" s="913" t="s">
        <v>140</v>
      </c>
      <c r="E31" s="398" t="s">
        <v>355</v>
      </c>
      <c r="F31" s="403" t="s">
        <v>255</v>
      </c>
      <c r="G31" s="404">
        <v>44578</v>
      </c>
      <c r="H31" s="404">
        <v>44911</v>
      </c>
      <c r="I31" s="374">
        <v>1</v>
      </c>
      <c r="J31" s="374">
        <v>0.94</v>
      </c>
      <c r="K31" s="914">
        <f>AVERAGE(J31:J34)</f>
        <v>0.77749999999999997</v>
      </c>
      <c r="L31" s="512" t="s">
        <v>633</v>
      </c>
      <c r="M31" s="300" t="s">
        <v>92</v>
      </c>
      <c r="N31" s="767" t="s">
        <v>92</v>
      </c>
      <c r="O31" s="767" t="s">
        <v>92</v>
      </c>
      <c r="P31" s="762"/>
      <c r="Q31" s="525" t="s">
        <v>124</v>
      </c>
      <c r="R31" s="281" t="s">
        <v>656</v>
      </c>
      <c r="S31" s="287"/>
    </row>
    <row r="32" spans="2:19" s="111" customFormat="1" ht="151.5">
      <c r="B32" s="903"/>
      <c r="C32" s="906"/>
      <c r="D32" s="906"/>
      <c r="E32" s="398" t="s">
        <v>356</v>
      </c>
      <c r="F32" s="403" t="s">
        <v>251</v>
      </c>
      <c r="G32" s="411">
        <v>44641</v>
      </c>
      <c r="H32" s="411">
        <v>44911</v>
      </c>
      <c r="I32" s="374">
        <v>1</v>
      </c>
      <c r="J32" s="374">
        <v>0.85</v>
      </c>
      <c r="K32" s="909"/>
      <c r="L32" s="510" t="s">
        <v>634</v>
      </c>
      <c r="M32" s="300" t="s">
        <v>92</v>
      </c>
      <c r="N32" s="765"/>
      <c r="O32" s="765"/>
      <c r="P32" s="762"/>
      <c r="Q32" s="521" t="s">
        <v>655</v>
      </c>
      <c r="R32" s="281" t="s">
        <v>656</v>
      </c>
      <c r="S32" s="287"/>
    </row>
    <row r="33" spans="2:19" s="111" customFormat="1" ht="409.5">
      <c r="B33" s="903"/>
      <c r="C33" s="906"/>
      <c r="D33" s="906"/>
      <c r="E33" s="398" t="s">
        <v>357</v>
      </c>
      <c r="F33" s="403" t="s">
        <v>256</v>
      </c>
      <c r="G33" s="401">
        <v>44587</v>
      </c>
      <c r="H33" s="401">
        <v>44911</v>
      </c>
      <c r="I33" s="374">
        <v>1</v>
      </c>
      <c r="J33" s="374">
        <v>0.67</v>
      </c>
      <c r="K33" s="909"/>
      <c r="L33" s="510" t="s">
        <v>635</v>
      </c>
      <c r="M33" s="300" t="s">
        <v>92</v>
      </c>
      <c r="N33" s="765"/>
      <c r="O33" s="765"/>
      <c r="P33" s="762"/>
      <c r="Q33" s="524" t="s">
        <v>656</v>
      </c>
      <c r="R33" s="281" t="s">
        <v>656</v>
      </c>
      <c r="S33" s="287"/>
    </row>
    <row r="34" spans="2:19" s="111" customFormat="1" ht="362.25" thickBot="1">
      <c r="B34" s="918"/>
      <c r="C34" s="915"/>
      <c r="D34" s="915"/>
      <c r="E34" s="412" t="s">
        <v>358</v>
      </c>
      <c r="F34" s="413" t="s">
        <v>359</v>
      </c>
      <c r="G34" s="414" t="s">
        <v>360</v>
      </c>
      <c r="H34" s="415" t="s">
        <v>361</v>
      </c>
      <c r="I34" s="373">
        <v>1</v>
      </c>
      <c r="J34" s="373">
        <v>0.65</v>
      </c>
      <c r="K34" s="910"/>
      <c r="L34" s="508" t="s">
        <v>636</v>
      </c>
      <c r="M34" s="302" t="s">
        <v>92</v>
      </c>
      <c r="N34" s="812"/>
      <c r="O34" s="765"/>
      <c r="P34" s="762"/>
      <c r="Q34" s="526" t="s">
        <v>124</v>
      </c>
      <c r="R34" s="290" t="s">
        <v>656</v>
      </c>
      <c r="S34" s="291"/>
    </row>
    <row r="35" spans="2:19" s="111" customFormat="1" ht="151.5">
      <c r="B35" s="902" t="s">
        <v>471</v>
      </c>
      <c r="C35" s="905" t="s">
        <v>364</v>
      </c>
      <c r="D35" s="907" t="s">
        <v>257</v>
      </c>
      <c r="E35" s="409" t="s">
        <v>365</v>
      </c>
      <c r="F35" s="416" t="s">
        <v>258</v>
      </c>
      <c r="G35" s="410">
        <v>44581</v>
      </c>
      <c r="H35" s="410">
        <v>44915</v>
      </c>
      <c r="I35" s="163">
        <v>1</v>
      </c>
      <c r="J35" s="163">
        <v>0.72</v>
      </c>
      <c r="K35" s="908">
        <f>AVERAGE(J35:J50)</f>
        <v>0.68761249999999996</v>
      </c>
      <c r="L35" s="508" t="s">
        <v>637</v>
      </c>
      <c r="M35" s="299" t="s">
        <v>92</v>
      </c>
      <c r="N35" s="764" t="s">
        <v>92</v>
      </c>
      <c r="O35" s="851" t="s">
        <v>92</v>
      </c>
      <c r="P35" s="816" t="s">
        <v>92</v>
      </c>
      <c r="Q35" s="527" t="s">
        <v>655</v>
      </c>
      <c r="R35" s="285" t="s">
        <v>656</v>
      </c>
      <c r="S35" s="286"/>
    </row>
    <row r="36" spans="2:19" s="111" customFormat="1" ht="196.5">
      <c r="B36" s="903"/>
      <c r="C36" s="906"/>
      <c r="D36" s="906"/>
      <c r="E36" s="398" t="s">
        <v>366</v>
      </c>
      <c r="F36" s="417" t="s">
        <v>258</v>
      </c>
      <c r="G36" s="404">
        <v>44581</v>
      </c>
      <c r="H36" s="404">
        <v>44915</v>
      </c>
      <c r="I36" s="374">
        <v>1</v>
      </c>
      <c r="J36" s="374">
        <v>0.6</v>
      </c>
      <c r="K36" s="909"/>
      <c r="L36" s="364" t="s">
        <v>638</v>
      </c>
      <c r="M36" s="300" t="s">
        <v>92</v>
      </c>
      <c r="N36" s="766"/>
      <c r="O36" s="852"/>
      <c r="P36" s="817"/>
      <c r="Q36" s="519" t="s">
        <v>657</v>
      </c>
      <c r="R36" s="281" t="s">
        <v>656</v>
      </c>
      <c r="S36" s="287"/>
    </row>
    <row r="37" spans="2:19" s="111" customFormat="1" ht="318">
      <c r="B37" s="903"/>
      <c r="C37" s="906"/>
      <c r="D37" s="916" t="s">
        <v>259</v>
      </c>
      <c r="E37" s="398" t="s">
        <v>367</v>
      </c>
      <c r="F37" s="417" t="s">
        <v>269</v>
      </c>
      <c r="G37" s="404">
        <v>44578</v>
      </c>
      <c r="H37" s="404">
        <v>44911</v>
      </c>
      <c r="I37" s="374">
        <v>1</v>
      </c>
      <c r="J37" s="374">
        <v>0.87</v>
      </c>
      <c r="K37" s="909"/>
      <c r="L37" s="364" t="s">
        <v>639</v>
      </c>
      <c r="M37" s="300" t="s">
        <v>92</v>
      </c>
      <c r="N37" s="767" t="s">
        <v>92</v>
      </c>
      <c r="O37" s="852"/>
      <c r="P37" s="817"/>
      <c r="Q37" s="524" t="s">
        <v>124</v>
      </c>
      <c r="R37" s="735" t="s">
        <v>656</v>
      </c>
      <c r="S37" s="287"/>
    </row>
    <row r="38" spans="2:19" s="111" customFormat="1" ht="136.5">
      <c r="B38" s="903"/>
      <c r="C38" s="906"/>
      <c r="D38" s="906"/>
      <c r="E38" s="398" t="s">
        <v>368</v>
      </c>
      <c r="F38" s="417" t="s">
        <v>269</v>
      </c>
      <c r="G38" s="404">
        <v>44578</v>
      </c>
      <c r="H38" s="404">
        <v>44911</v>
      </c>
      <c r="I38" s="374">
        <v>1</v>
      </c>
      <c r="J38" s="374">
        <v>0.79</v>
      </c>
      <c r="K38" s="909"/>
      <c r="L38" s="510" t="s">
        <v>640</v>
      </c>
      <c r="M38" s="300" t="s">
        <v>92</v>
      </c>
      <c r="N38" s="765"/>
      <c r="O38" s="852"/>
      <c r="P38" s="817"/>
      <c r="Q38" s="524" t="s">
        <v>124</v>
      </c>
      <c r="R38" s="735"/>
      <c r="S38" s="287"/>
    </row>
    <row r="39" spans="2:19" s="111" customFormat="1" ht="331.5">
      <c r="B39" s="903"/>
      <c r="C39" s="906"/>
      <c r="D39" s="906"/>
      <c r="E39" s="398" t="s">
        <v>369</v>
      </c>
      <c r="F39" s="417" t="s">
        <v>269</v>
      </c>
      <c r="G39" s="404">
        <v>44578</v>
      </c>
      <c r="H39" s="404">
        <v>44911</v>
      </c>
      <c r="I39" s="374">
        <v>1</v>
      </c>
      <c r="J39" s="374">
        <v>0.79</v>
      </c>
      <c r="K39" s="909"/>
      <c r="L39" s="513" t="s">
        <v>641</v>
      </c>
      <c r="M39" s="300" t="s">
        <v>92</v>
      </c>
      <c r="N39" s="765"/>
      <c r="O39" s="852"/>
      <c r="P39" s="817"/>
      <c r="Q39" s="524" t="s">
        <v>124</v>
      </c>
      <c r="R39" s="735"/>
      <c r="S39" s="287"/>
    </row>
    <row r="40" spans="2:19" s="111" customFormat="1" ht="409.5">
      <c r="B40" s="903"/>
      <c r="C40" s="906"/>
      <c r="D40" s="906"/>
      <c r="E40" s="398" t="s">
        <v>370</v>
      </c>
      <c r="F40" s="417" t="s">
        <v>269</v>
      </c>
      <c r="G40" s="404">
        <v>44578</v>
      </c>
      <c r="H40" s="404">
        <v>44911</v>
      </c>
      <c r="I40" s="374">
        <v>1</v>
      </c>
      <c r="J40" s="374">
        <v>0.79</v>
      </c>
      <c r="K40" s="909"/>
      <c r="L40" s="513" t="s">
        <v>642</v>
      </c>
      <c r="M40" s="300" t="s">
        <v>92</v>
      </c>
      <c r="N40" s="766"/>
      <c r="O40" s="852"/>
      <c r="P40" s="817"/>
      <c r="Q40" s="524" t="s">
        <v>124</v>
      </c>
      <c r="R40" s="735"/>
      <c r="S40" s="287"/>
    </row>
    <row r="41" spans="2:19" s="111" customFormat="1" ht="409.5">
      <c r="B41" s="903"/>
      <c r="C41" s="906"/>
      <c r="D41" s="913" t="s">
        <v>301</v>
      </c>
      <c r="E41" s="398" t="s">
        <v>371</v>
      </c>
      <c r="F41" s="418" t="s">
        <v>372</v>
      </c>
      <c r="G41" s="404">
        <v>44743</v>
      </c>
      <c r="H41" s="404">
        <v>44804</v>
      </c>
      <c r="I41" s="374">
        <v>1</v>
      </c>
      <c r="J41" s="374">
        <v>1</v>
      </c>
      <c r="K41" s="909"/>
      <c r="L41" s="510" t="s">
        <v>643</v>
      </c>
      <c r="M41" s="300" t="s">
        <v>214</v>
      </c>
      <c r="N41" s="767" t="s">
        <v>92</v>
      </c>
      <c r="O41" s="852"/>
      <c r="P41" s="817"/>
      <c r="Q41" s="521" t="s">
        <v>658</v>
      </c>
      <c r="R41" s="282" t="s">
        <v>656</v>
      </c>
      <c r="S41" s="534" t="s">
        <v>660</v>
      </c>
    </row>
    <row r="42" spans="2:19" s="111" customFormat="1" ht="90.75">
      <c r="B42" s="903"/>
      <c r="C42" s="906"/>
      <c r="D42" s="906"/>
      <c r="E42" s="398" t="s">
        <v>373</v>
      </c>
      <c r="F42" s="403" t="s">
        <v>145</v>
      </c>
      <c r="G42" s="404">
        <v>44652</v>
      </c>
      <c r="H42" s="404">
        <v>44865</v>
      </c>
      <c r="I42" s="374">
        <v>1</v>
      </c>
      <c r="J42" s="374">
        <v>1</v>
      </c>
      <c r="K42" s="909"/>
      <c r="L42" s="514" t="s">
        <v>445</v>
      </c>
      <c r="M42" s="300" t="s">
        <v>214</v>
      </c>
      <c r="N42" s="765"/>
      <c r="O42" s="852"/>
      <c r="P42" s="817"/>
      <c r="Q42" s="521" t="s">
        <v>658</v>
      </c>
      <c r="R42" s="281" t="s">
        <v>656</v>
      </c>
      <c r="S42" s="362" t="s">
        <v>457</v>
      </c>
    </row>
    <row r="43" spans="2:19" s="111" customFormat="1" ht="136.5">
      <c r="B43" s="903"/>
      <c r="C43" s="906"/>
      <c r="D43" s="906"/>
      <c r="E43" s="398" t="s">
        <v>374</v>
      </c>
      <c r="F43" s="417" t="s">
        <v>35</v>
      </c>
      <c r="G43" s="411">
        <v>44572</v>
      </c>
      <c r="H43" s="411">
        <v>44912</v>
      </c>
      <c r="I43" s="374">
        <v>1</v>
      </c>
      <c r="J43" s="374">
        <v>0.37180000000000002</v>
      </c>
      <c r="K43" s="909"/>
      <c r="L43" s="510" t="s">
        <v>644</v>
      </c>
      <c r="M43" s="300" t="s">
        <v>92</v>
      </c>
      <c r="N43" s="765"/>
      <c r="O43" s="852"/>
      <c r="P43" s="817"/>
      <c r="Q43" s="524" t="s">
        <v>124</v>
      </c>
      <c r="R43" s="281" t="s">
        <v>656</v>
      </c>
      <c r="S43" s="287"/>
    </row>
    <row r="44" spans="2:19" s="111" customFormat="1" ht="409.5">
      <c r="B44" s="903"/>
      <c r="C44" s="906"/>
      <c r="D44" s="906"/>
      <c r="E44" s="398" t="s">
        <v>375</v>
      </c>
      <c r="F44" s="417" t="s">
        <v>35</v>
      </c>
      <c r="G44" s="411">
        <v>44572</v>
      </c>
      <c r="H44" s="411">
        <v>44912</v>
      </c>
      <c r="I44" s="374">
        <v>1</v>
      </c>
      <c r="J44" s="374">
        <v>0.6</v>
      </c>
      <c r="K44" s="909"/>
      <c r="L44" s="510" t="s">
        <v>645</v>
      </c>
      <c r="M44" s="300" t="s">
        <v>92</v>
      </c>
      <c r="N44" s="765"/>
      <c r="O44" s="852"/>
      <c r="P44" s="817"/>
      <c r="Q44" s="521" t="s">
        <v>655</v>
      </c>
      <c r="R44" s="281" t="s">
        <v>656</v>
      </c>
      <c r="S44" s="287"/>
    </row>
    <row r="45" spans="2:19" s="111" customFormat="1" ht="376.5">
      <c r="B45" s="903"/>
      <c r="C45" s="906"/>
      <c r="D45" s="906"/>
      <c r="E45" s="398" t="s">
        <v>376</v>
      </c>
      <c r="F45" s="417" t="s">
        <v>35</v>
      </c>
      <c r="G45" s="411">
        <v>44572</v>
      </c>
      <c r="H45" s="411">
        <v>44895</v>
      </c>
      <c r="I45" s="374">
        <v>1</v>
      </c>
      <c r="J45" s="374">
        <v>0.53</v>
      </c>
      <c r="K45" s="909"/>
      <c r="L45" s="510" t="s">
        <v>646</v>
      </c>
      <c r="M45" s="300" t="s">
        <v>92</v>
      </c>
      <c r="N45" s="766"/>
      <c r="O45" s="852"/>
      <c r="P45" s="817"/>
      <c r="Q45" s="521" t="s">
        <v>655</v>
      </c>
      <c r="R45" s="281" t="s">
        <v>656</v>
      </c>
      <c r="S45" s="287"/>
    </row>
    <row r="46" spans="2:19" s="111" customFormat="1" ht="138">
      <c r="B46" s="903"/>
      <c r="C46" s="906"/>
      <c r="D46" s="403" t="s">
        <v>260</v>
      </c>
      <c r="E46" s="398" t="s">
        <v>377</v>
      </c>
      <c r="F46" s="403" t="s">
        <v>35</v>
      </c>
      <c r="G46" s="411">
        <v>44572</v>
      </c>
      <c r="H46" s="411">
        <v>44895</v>
      </c>
      <c r="I46" s="374">
        <v>1</v>
      </c>
      <c r="J46" s="374">
        <v>0.5</v>
      </c>
      <c r="K46" s="909"/>
      <c r="L46" s="510" t="s">
        <v>647</v>
      </c>
      <c r="M46" s="300" t="s">
        <v>92</v>
      </c>
      <c r="N46" s="300" t="s">
        <v>92</v>
      </c>
      <c r="O46" s="852"/>
      <c r="P46" s="817"/>
      <c r="Q46" s="524" t="s">
        <v>659</v>
      </c>
      <c r="R46" s="281" t="s">
        <v>656</v>
      </c>
      <c r="S46" s="287"/>
    </row>
    <row r="47" spans="2:19" s="111" customFormat="1" ht="107.25">
      <c r="B47" s="903"/>
      <c r="C47" s="906"/>
      <c r="D47" s="913" t="s">
        <v>261</v>
      </c>
      <c r="E47" s="398" t="s">
        <v>378</v>
      </c>
      <c r="F47" s="403" t="s">
        <v>251</v>
      </c>
      <c r="G47" s="411">
        <v>44635</v>
      </c>
      <c r="H47" s="411">
        <v>44911</v>
      </c>
      <c r="I47" s="374">
        <v>1</v>
      </c>
      <c r="J47" s="374">
        <v>0.7</v>
      </c>
      <c r="K47" s="909"/>
      <c r="L47" s="510" t="s">
        <v>648</v>
      </c>
      <c r="M47" s="300" t="s">
        <v>92</v>
      </c>
      <c r="N47" s="767" t="s">
        <v>92</v>
      </c>
      <c r="O47" s="852"/>
      <c r="P47" s="817"/>
      <c r="Q47" s="522" t="s">
        <v>124</v>
      </c>
      <c r="R47" s="281" t="s">
        <v>656</v>
      </c>
      <c r="S47" s="287"/>
    </row>
    <row r="48" spans="2:19" s="111" customFormat="1" ht="88.5">
      <c r="B48" s="903"/>
      <c r="C48" s="906"/>
      <c r="D48" s="906"/>
      <c r="E48" s="398" t="s">
        <v>379</v>
      </c>
      <c r="F48" s="403" t="s">
        <v>251</v>
      </c>
      <c r="G48" s="404">
        <v>44606</v>
      </c>
      <c r="H48" s="404">
        <v>44911</v>
      </c>
      <c r="I48" s="374">
        <v>1</v>
      </c>
      <c r="J48" s="374">
        <v>0.4</v>
      </c>
      <c r="K48" s="909"/>
      <c r="L48" s="354" t="s">
        <v>649</v>
      </c>
      <c r="M48" s="300" t="s">
        <v>92</v>
      </c>
      <c r="N48" s="765"/>
      <c r="O48" s="852"/>
      <c r="P48" s="817"/>
      <c r="Q48" s="528" t="s">
        <v>124</v>
      </c>
      <c r="R48" s="281" t="s">
        <v>656</v>
      </c>
      <c r="S48" s="287"/>
    </row>
    <row r="49" spans="2:19" s="111" customFormat="1" ht="197.25" thickBot="1">
      <c r="B49" s="903"/>
      <c r="C49" s="906"/>
      <c r="D49" s="906"/>
      <c r="E49" s="398" t="s">
        <v>380</v>
      </c>
      <c r="F49" s="403" t="s">
        <v>256</v>
      </c>
      <c r="G49" s="401">
        <v>44593</v>
      </c>
      <c r="H49" s="401">
        <v>44911</v>
      </c>
      <c r="I49" s="374">
        <v>1</v>
      </c>
      <c r="J49" s="374">
        <v>0.67</v>
      </c>
      <c r="K49" s="909"/>
      <c r="L49" s="531" t="s">
        <v>650</v>
      </c>
      <c r="M49" s="300" t="s">
        <v>92</v>
      </c>
      <c r="N49" s="765"/>
      <c r="O49" s="852"/>
      <c r="P49" s="817"/>
      <c r="Q49" s="529" t="s">
        <v>656</v>
      </c>
      <c r="R49" s="281" t="s">
        <v>656</v>
      </c>
      <c r="S49" s="287"/>
    </row>
    <row r="50" spans="2:19" s="111" customFormat="1" ht="272.25" thickBot="1">
      <c r="B50" s="904"/>
      <c r="C50" s="912"/>
      <c r="D50" s="912"/>
      <c r="E50" s="405" t="s">
        <v>381</v>
      </c>
      <c r="F50" s="406" t="s">
        <v>256</v>
      </c>
      <c r="G50" s="419">
        <v>81117</v>
      </c>
      <c r="H50" s="419">
        <v>44926</v>
      </c>
      <c r="I50" s="162">
        <v>1</v>
      </c>
      <c r="J50" s="162">
        <v>0.67</v>
      </c>
      <c r="K50" s="917"/>
      <c r="L50" s="532" t="s">
        <v>651</v>
      </c>
      <c r="M50" s="355" t="s">
        <v>92</v>
      </c>
      <c r="N50" s="812"/>
      <c r="O50" s="853"/>
      <c r="P50" s="818"/>
      <c r="Q50" s="530" t="s">
        <v>656</v>
      </c>
      <c r="R50" s="288" t="s">
        <v>656</v>
      </c>
      <c r="S50" s="289"/>
    </row>
    <row r="51" spans="2:19" s="111" customFormat="1" ht="14.25">
      <c r="K51" s="501">
        <f>(K35+K31+K26+K22+K22+K21+K17)/6</f>
        <v>0.80622708333333337</v>
      </c>
    </row>
    <row r="52" spans="2:19" s="111" customFormat="1" ht="14.25"/>
    <row r="53" spans="2:19" s="111" customFormat="1" ht="14.25"/>
    <row r="54" spans="2:19" s="111" customFormat="1" ht="14.25"/>
    <row r="55" spans="2:19" s="111" customFormat="1" ht="14.25"/>
    <row r="56" spans="2:19" s="111" customFormat="1" ht="14.25"/>
    <row r="57" spans="2:19" ht="15.75" thickBot="1"/>
    <row r="58" spans="2:19" ht="15.75" thickBot="1">
      <c r="M58" s="111"/>
      <c r="N58" s="123" t="s">
        <v>215</v>
      </c>
      <c r="O58" s="837" t="s">
        <v>216</v>
      </c>
      <c r="P58" s="838"/>
      <c r="Q58" s="372" t="s">
        <v>244</v>
      </c>
      <c r="R58" s="47" t="s">
        <v>243</v>
      </c>
    </row>
    <row r="59" spans="2:19" ht="15.75">
      <c r="B59" s="165" t="s">
        <v>214</v>
      </c>
      <c r="C59" s="834" t="s">
        <v>399</v>
      </c>
      <c r="D59" s="834"/>
      <c r="E59" s="834"/>
      <c r="F59" s="834"/>
      <c r="G59" s="117">
        <f>COUNTIF($M$17:$M$50, "FINALIZADAS")</f>
        <v>3</v>
      </c>
      <c r="H59" s="118">
        <f>+G59/$G$64</f>
        <v>8.8235294117647065E-2</v>
      </c>
      <c r="M59" s="168" t="s">
        <v>214</v>
      </c>
      <c r="N59" s="126">
        <f>G59</f>
        <v>3</v>
      </c>
      <c r="O59" s="839">
        <v>1</v>
      </c>
      <c r="P59" s="840"/>
      <c r="Q59" s="420">
        <f>+(N59*O59)/$G$64</f>
        <v>8.8235294117647065E-2</v>
      </c>
      <c r="R59" s="119">
        <f>+N59/$N$64</f>
        <v>8.8235294117647065E-2</v>
      </c>
    </row>
    <row r="60" spans="2:19" ht="15.75">
      <c r="B60" s="166" t="s">
        <v>92</v>
      </c>
      <c r="C60" s="835" t="s">
        <v>400</v>
      </c>
      <c r="D60" s="835"/>
      <c r="E60" s="835"/>
      <c r="F60" s="835"/>
      <c r="G60" s="120">
        <f>COUNTIF($M$17:$M$50, "EN  PROCESO")</f>
        <v>30</v>
      </c>
      <c r="H60" s="121">
        <f>+G60/$G$64</f>
        <v>0.88235294117647056</v>
      </c>
      <c r="M60" s="169" t="s">
        <v>92</v>
      </c>
      <c r="N60" s="126">
        <f>G60</f>
        <v>30</v>
      </c>
      <c r="O60" s="839">
        <v>0.6</v>
      </c>
      <c r="P60" s="840"/>
      <c r="Q60" s="420">
        <f>+(N60*O60)/$G$64</f>
        <v>0.52941176470588236</v>
      </c>
      <c r="R60" s="119">
        <f>+N60/$N$64</f>
        <v>0.88235294117647056</v>
      </c>
    </row>
    <row r="61" spans="2:19" ht="26.25" customHeight="1">
      <c r="B61" s="164" t="s">
        <v>222</v>
      </c>
      <c r="C61" s="835" t="s">
        <v>401</v>
      </c>
      <c r="D61" s="835"/>
      <c r="E61" s="835"/>
      <c r="F61" s="835"/>
      <c r="G61" s="120">
        <f>COUNTIF($M$17:$M$50, "VENCIDAS CON AVANCE")</f>
        <v>0</v>
      </c>
      <c r="H61" s="121">
        <f>+G61/$G$64</f>
        <v>0</v>
      </c>
      <c r="M61" s="170" t="s">
        <v>222</v>
      </c>
      <c r="N61" s="126">
        <f>G61</f>
        <v>0</v>
      </c>
      <c r="O61" s="839">
        <v>0.2</v>
      </c>
      <c r="P61" s="840"/>
      <c r="Q61" s="420">
        <f>+(N61*O61)/$G$64</f>
        <v>0</v>
      </c>
      <c r="R61" s="119">
        <f>+N61/$N$64</f>
        <v>0</v>
      </c>
    </row>
    <row r="62" spans="2:19" ht="27.75" customHeight="1">
      <c r="B62" s="167" t="s">
        <v>223</v>
      </c>
      <c r="C62" s="835" t="s">
        <v>402</v>
      </c>
      <c r="D62" s="835"/>
      <c r="E62" s="835"/>
      <c r="F62" s="835"/>
      <c r="G62" s="120">
        <f>COUNTIF($M$17:$M$50, "VENCIDAS SIN AVANCE")</f>
        <v>0</v>
      </c>
      <c r="H62" s="121">
        <f>+G62/$G$64</f>
        <v>0</v>
      </c>
      <c r="M62" s="171" t="s">
        <v>223</v>
      </c>
      <c r="N62" s="126">
        <f>G62</f>
        <v>0</v>
      </c>
      <c r="O62" s="839">
        <v>0</v>
      </c>
      <c r="P62" s="840"/>
      <c r="Q62" s="420">
        <f>+(N62*O62)/$G$64</f>
        <v>0</v>
      </c>
      <c r="R62" s="119">
        <f>+N62/$N$64</f>
        <v>0</v>
      </c>
    </row>
    <row r="63" spans="2:19" ht="16.5" thickBot="1">
      <c r="B63" s="295" t="s">
        <v>224</v>
      </c>
      <c r="C63" s="836" t="s">
        <v>403</v>
      </c>
      <c r="D63" s="836"/>
      <c r="E63" s="836"/>
      <c r="F63" s="836"/>
      <c r="G63" s="294">
        <f>COUNTIF($M$17:$M$50, "NO INICIADAS")</f>
        <v>1</v>
      </c>
      <c r="H63" s="296">
        <f>+G63/$G$64</f>
        <v>2.9411764705882353E-2</v>
      </c>
      <c r="M63" s="122" t="s">
        <v>224</v>
      </c>
      <c r="N63" s="127">
        <f>G63</f>
        <v>1</v>
      </c>
      <c r="O63" s="828">
        <v>0</v>
      </c>
      <c r="P63" s="829"/>
      <c r="Q63" s="421">
        <f>+(N63*O63)/$G$64</f>
        <v>0</v>
      </c>
      <c r="R63" s="119">
        <f>+N63/$N$64</f>
        <v>2.9411764705882353E-2</v>
      </c>
    </row>
    <row r="64" spans="2:19" ht="19.5" thickBot="1">
      <c r="B64" s="832" t="s">
        <v>19</v>
      </c>
      <c r="C64" s="833"/>
      <c r="D64" s="833"/>
      <c r="E64" s="833"/>
      <c r="F64" s="833"/>
      <c r="G64" s="297">
        <f>SUM(G59:G63)</f>
        <v>34</v>
      </c>
      <c r="H64" s="298">
        <f>SUM(H59:H63)</f>
        <v>1</v>
      </c>
      <c r="M64" s="125" t="s">
        <v>19</v>
      </c>
      <c r="N64" s="124">
        <f>SUBTOTAL(9,N59:N63)</f>
        <v>34</v>
      </c>
      <c r="O64" s="830"/>
      <c r="P64" s="831"/>
      <c r="Q64" s="422">
        <f>SUM(Q59:Q63)</f>
        <v>0.61764705882352944</v>
      </c>
      <c r="R64" s="172">
        <f>SUM(R59:R63)</f>
        <v>1</v>
      </c>
    </row>
    <row r="65" spans="2:9">
      <c r="B65" s="845" t="s">
        <v>404</v>
      </c>
      <c r="C65" s="846"/>
      <c r="D65" s="846"/>
      <c r="E65" s="846"/>
      <c r="F65" s="846"/>
      <c r="G65" s="846"/>
      <c r="H65" s="847"/>
    </row>
    <row r="66" spans="2:9" ht="15.75" thickBot="1">
      <c r="B66" s="819" t="s">
        <v>472</v>
      </c>
      <c r="C66" s="820"/>
      <c r="D66" s="820"/>
      <c r="E66" s="820"/>
      <c r="F66" s="820"/>
      <c r="G66" s="820"/>
      <c r="H66" s="821"/>
    </row>
    <row r="69" spans="2:9" ht="15.75" thickBot="1"/>
    <row r="70" spans="2:9">
      <c r="B70" s="54" t="s">
        <v>214</v>
      </c>
    </row>
    <row r="71" spans="2:9">
      <c r="B71" s="55" t="s">
        <v>92</v>
      </c>
    </row>
    <row r="72" spans="2:9" ht="28.5" customHeight="1">
      <c r="B72" s="56" t="s">
        <v>222</v>
      </c>
    </row>
    <row r="73" spans="2:9">
      <c r="B73" s="57" t="s">
        <v>223</v>
      </c>
    </row>
    <row r="74" spans="2:9" ht="15.75" thickBot="1">
      <c r="B74" s="58" t="s">
        <v>224</v>
      </c>
    </row>
    <row r="75" spans="2:9" ht="16.5" thickBot="1">
      <c r="B75" s="738" t="s">
        <v>234</v>
      </c>
      <c r="C75" s="739"/>
      <c r="D75" s="739"/>
      <c r="E75" s="739"/>
      <c r="F75" s="739"/>
      <c r="G75" s="739"/>
      <c r="H75" s="740"/>
      <c r="I75" s="277"/>
    </row>
    <row r="76" spans="2:9" ht="45">
      <c r="B76" s="98" t="s">
        <v>235</v>
      </c>
      <c r="C76" s="99" t="s">
        <v>239</v>
      </c>
      <c r="D76" s="83" t="s">
        <v>1</v>
      </c>
      <c r="E76" s="741" t="s">
        <v>240</v>
      </c>
      <c r="F76" s="742"/>
      <c r="G76" s="742"/>
      <c r="H76" s="743"/>
      <c r="I76" s="278"/>
    </row>
    <row r="77" spans="2:9" ht="27" customHeight="1">
      <c r="B77" s="84" t="s">
        <v>236</v>
      </c>
      <c r="C77" s="85">
        <v>33.33</v>
      </c>
      <c r="D77" s="86">
        <v>1</v>
      </c>
      <c r="E77" s="744" t="s">
        <v>241</v>
      </c>
      <c r="F77" s="745"/>
      <c r="G77" s="745"/>
      <c r="H77" s="746"/>
      <c r="I77" s="279"/>
    </row>
    <row r="78" spans="2:9" ht="30.75" customHeight="1">
      <c r="B78" s="84" t="s">
        <v>237</v>
      </c>
      <c r="C78" s="85">
        <v>66.66</v>
      </c>
      <c r="D78" s="86">
        <v>1</v>
      </c>
      <c r="E78" s="744" t="s">
        <v>242</v>
      </c>
      <c r="F78" s="745"/>
      <c r="G78" s="745"/>
      <c r="H78" s="746"/>
      <c r="I78" s="279"/>
    </row>
    <row r="79" spans="2:9" ht="15.75" thickBot="1">
      <c r="B79" s="87" t="s">
        <v>238</v>
      </c>
      <c r="C79" s="88">
        <v>1</v>
      </c>
      <c r="D79" s="89">
        <v>1</v>
      </c>
      <c r="E79" s="732" t="s">
        <v>228</v>
      </c>
      <c r="F79" s="733"/>
      <c r="G79" s="733"/>
      <c r="H79" s="734"/>
      <c r="I79" s="279"/>
    </row>
  </sheetData>
  <autoFilter ref="A16:T51" xr:uid="{00000000-0009-0000-0000-000006000000}"/>
  <mergeCells count="100">
    <mergeCell ref="E79:H79"/>
    <mergeCell ref="K26:K30"/>
    <mergeCell ref="K35:K50"/>
    <mergeCell ref="B65:H65"/>
    <mergeCell ref="B66:H66"/>
    <mergeCell ref="B75:H75"/>
    <mergeCell ref="E76:H76"/>
    <mergeCell ref="E77:H77"/>
    <mergeCell ref="E78:H78"/>
    <mergeCell ref="C62:F62"/>
    <mergeCell ref="C61:F61"/>
    <mergeCell ref="B35:B50"/>
    <mergeCell ref="C35:C50"/>
    <mergeCell ref="B26:B34"/>
    <mergeCell ref="D47:D50"/>
    <mergeCell ref="D35:D36"/>
    <mergeCell ref="O60:P60"/>
    <mergeCell ref="O62:P62"/>
    <mergeCell ref="C63:F63"/>
    <mergeCell ref="O63:P63"/>
    <mergeCell ref="B64:F64"/>
    <mergeCell ref="O64:P64"/>
    <mergeCell ref="O61:P61"/>
    <mergeCell ref="C60:F60"/>
    <mergeCell ref="R37:R40"/>
    <mergeCell ref="D41:D45"/>
    <mergeCell ref="N41:N45"/>
    <mergeCell ref="O58:P58"/>
    <mergeCell ref="C59:F59"/>
    <mergeCell ref="O59:P59"/>
    <mergeCell ref="P35:P50"/>
    <mergeCell ref="N35:N36"/>
    <mergeCell ref="O35:O50"/>
    <mergeCell ref="N47:N50"/>
    <mergeCell ref="D37:D40"/>
    <mergeCell ref="N37:N40"/>
    <mergeCell ref="P26:P34"/>
    <mergeCell ref="D29:D30"/>
    <mergeCell ref="C31:C34"/>
    <mergeCell ref="D31:D34"/>
    <mergeCell ref="K31:K34"/>
    <mergeCell ref="N31:N34"/>
    <mergeCell ref="O31:O34"/>
    <mergeCell ref="C26:C30"/>
    <mergeCell ref="D26:D27"/>
    <mergeCell ref="N26:N27"/>
    <mergeCell ref="O26:O30"/>
    <mergeCell ref="O17:O20"/>
    <mergeCell ref="P17:P25"/>
    <mergeCell ref="C22:C25"/>
    <mergeCell ref="D22:D25"/>
    <mergeCell ref="K22:K25"/>
    <mergeCell ref="N22:N25"/>
    <mergeCell ref="O22:O25"/>
    <mergeCell ref="O15:O16"/>
    <mergeCell ref="P15:P16"/>
    <mergeCell ref="Q15:Q16"/>
    <mergeCell ref="R15:R16"/>
    <mergeCell ref="S15:S16"/>
    <mergeCell ref="B17:B25"/>
    <mergeCell ref="C17:C20"/>
    <mergeCell ref="D17:D20"/>
    <mergeCell ref="K17:K20"/>
    <mergeCell ref="N17:N20"/>
    <mergeCell ref="M15:M16"/>
    <mergeCell ref="B15:B16"/>
    <mergeCell ref="C15:C16"/>
    <mergeCell ref="D15:D16"/>
    <mergeCell ref="E15:E16"/>
    <mergeCell ref="F15:F16"/>
    <mergeCell ref="G15:G16"/>
    <mergeCell ref="H15:H16"/>
    <mergeCell ref="I15:I16"/>
    <mergeCell ref="J15:J16"/>
    <mergeCell ref="K15:K16"/>
    <mergeCell ref="L15:L16"/>
    <mergeCell ref="B12:D12"/>
    <mergeCell ref="E12:F12"/>
    <mergeCell ref="G12:H12"/>
    <mergeCell ref="I12:S12"/>
    <mergeCell ref="B13:D13"/>
    <mergeCell ref="E13:S13"/>
    <mergeCell ref="B11:L11"/>
    <mergeCell ref="B6:S6"/>
    <mergeCell ref="B7:C7"/>
    <mergeCell ref="D7:E7"/>
    <mergeCell ref="F7:G7"/>
    <mergeCell ref="L7:R7"/>
    <mergeCell ref="B8:C8"/>
    <mergeCell ref="D8:S8"/>
    <mergeCell ref="B10:D10"/>
    <mergeCell ref="F10:G10"/>
    <mergeCell ref="H10:S10"/>
    <mergeCell ref="H7:K7"/>
    <mergeCell ref="B5:S5"/>
    <mergeCell ref="B1:C1"/>
    <mergeCell ref="D1:S1"/>
    <mergeCell ref="C2:S2"/>
    <mergeCell ref="C3:L3"/>
    <mergeCell ref="C4:S4"/>
  </mergeCells>
  <conditionalFormatting sqref="Q64">
    <cfRule type="cellIs" dxfId="666" priority="68" operator="between">
      <formula>0.8</formula>
      <formula>1</formula>
    </cfRule>
    <cfRule type="cellIs" dxfId="665" priority="69" operator="between">
      <formula>0.6</formula>
      <formula>0.79</formula>
    </cfRule>
    <cfRule type="cellIs" dxfId="664" priority="70" operator="between">
      <formula>0</formula>
      <formula>0.59</formula>
    </cfRule>
  </conditionalFormatting>
  <conditionalFormatting sqref="Q27 J28:K28 L27">
    <cfRule type="expression" dxfId="663" priority="45">
      <formula>J27="NO INICIADAS"</formula>
    </cfRule>
    <cfRule type="expression" dxfId="662" priority="47">
      <formula>J27="EN PROCESO"</formula>
    </cfRule>
  </conditionalFormatting>
  <conditionalFormatting sqref="Q27 J28:K28 L27">
    <cfRule type="containsText" dxfId="661" priority="44" operator="containsText" text="VENCIDAS CON AVANCE">
      <formula>NOT(ISERROR(SEARCH("VENCIDAS CON AVANCE",J27)))</formula>
    </cfRule>
    <cfRule type="expression" dxfId="660" priority="46">
      <formula>J27="VENCIDAS SIN AVANCE"</formula>
    </cfRule>
    <cfRule type="expression" dxfId="659" priority="48">
      <formula>J27="FINALIZADAS"</formula>
    </cfRule>
    <cfRule type="containsText" dxfId="658" priority="49" operator="containsText" text="Parcial">
      <formula>NOT(ISERROR(SEARCH("Parcial",J27)))</formula>
    </cfRule>
    <cfRule type="containsText" dxfId="657" priority="50" operator="containsText" text="No cumple">
      <formula>NOT(ISERROR(SEARCH("No cumple",J27)))</formula>
    </cfRule>
    <cfRule type="containsText" dxfId="656" priority="51" operator="containsText" text="Cumple">
      <formula>NOT(ISERROR(SEARCH("Cumple",J27)))</formula>
    </cfRule>
  </conditionalFormatting>
  <conditionalFormatting sqref="J65:K66 J51:K57 O58:O64">
    <cfRule type="containsText" dxfId="655" priority="42" operator="containsText" text="FINALIZADA">
      <formula>NOT(ISERROR(SEARCH("FINALIZADA",J51)))</formula>
    </cfRule>
    <cfRule type="containsText" dxfId="654" priority="43" operator="containsText" text="EN PROCESO">
      <formula>NOT(ISERROR(SEARCH("EN PROCESO",J51)))</formula>
    </cfRule>
    <cfRule type="containsText" dxfId="653" priority="52" operator="containsText" text="VENCIDAS CON AVANCE">
      <formula>NOT(ISERROR(SEARCH("VENCIDAS CON AVANCE",J51)))</formula>
    </cfRule>
    <cfRule type="expression" dxfId="652" priority="53">
      <formula>J51="NO INICIADAS"</formula>
    </cfRule>
    <cfRule type="expression" dxfId="651" priority="54">
      <formula>J51="VENCIDAS SIN AVANCE"</formula>
    </cfRule>
    <cfRule type="expression" dxfId="650" priority="55">
      <formula>J51="EN PROCESO"</formula>
    </cfRule>
    <cfRule type="expression" dxfId="649" priority="56">
      <formula>J51="FINALIZADAS"</formula>
    </cfRule>
    <cfRule type="containsText" dxfId="648" priority="57" operator="containsText" text="Parcial">
      <formula>NOT(ISERROR(SEARCH("Parcial",J51)))</formula>
    </cfRule>
    <cfRule type="containsText" dxfId="647" priority="58" operator="containsText" text="No cumple">
      <formula>NOT(ISERROR(SEARCH("No cumple",J51)))</formula>
    </cfRule>
    <cfRule type="containsText" dxfId="646" priority="59" operator="containsText" text="Cumple">
      <formula>NOT(ISERROR(SEARCH("Cumple",J51)))</formula>
    </cfRule>
    <cfRule type="containsText" dxfId="645" priority="60" operator="containsText" text="VENCIDAS CON AVANCE">
      <formula>NOT(ISERROR(SEARCH("VENCIDAS CON AVANCE",J51)))</formula>
    </cfRule>
    <cfRule type="expression" dxfId="644" priority="61">
      <formula>J51="NO INICIADAS"</formula>
    </cfRule>
    <cfRule type="expression" dxfId="643" priority="62">
      <formula>J51="VENCIDAS SIN AVANCE"</formula>
    </cfRule>
    <cfRule type="expression" dxfId="642" priority="63">
      <formula>J51="EN PROCESO"</formula>
    </cfRule>
    <cfRule type="expression" dxfId="641" priority="64">
      <formula>J51="FINALIZADAS"</formula>
    </cfRule>
    <cfRule type="containsText" dxfId="640" priority="65" operator="containsText" text="Parcial">
      <formula>NOT(ISERROR(SEARCH("Parcial",J51)))</formula>
    </cfRule>
    <cfRule type="containsText" dxfId="639" priority="66" operator="containsText" text="No cumple">
      <formula>NOT(ISERROR(SEARCH("No cumple",J51)))</formula>
    </cfRule>
    <cfRule type="containsText" dxfId="638" priority="67" operator="containsText" text="FINALIZADA">
      <formula>NOT(ISERROR(SEARCH("FINALIZADA",J51)))</formula>
    </cfRule>
  </conditionalFormatting>
  <conditionalFormatting sqref="R64">
    <cfRule type="cellIs" dxfId="637" priority="39" operator="between">
      <formula>0.8</formula>
      <formula>1</formula>
    </cfRule>
    <cfRule type="cellIs" dxfId="636" priority="40" operator="between">
      <formula>0.6</formula>
      <formula>0.79</formula>
    </cfRule>
    <cfRule type="cellIs" dxfId="635" priority="41" operator="between">
      <formula>0</formula>
      <formula>0.59</formula>
    </cfRule>
  </conditionalFormatting>
  <conditionalFormatting sqref="M17:P17 M21:O22 M18:M20 M26:P26 M23:M25 M31:O31 M27:M30 M35:P35 M32:M34 M37:N37 M36 M41:N41 M38:M40 M42:M45 M48:M50 M46:N47">
    <cfRule type="containsText" dxfId="634" priority="21" operator="containsText" text="FINALIZADA">
      <formula>NOT(ISERROR(SEARCH("FINALIZADA",M17)))</formula>
    </cfRule>
    <cfRule type="containsText" dxfId="633" priority="22" operator="containsText" text="EN PROCESO">
      <formula>NOT(ISERROR(SEARCH("EN PROCESO",M17)))</formula>
    </cfRule>
    <cfRule type="containsText" dxfId="632" priority="23" operator="containsText" text="VENCIDAS CON AVANCE">
      <formula>NOT(ISERROR(SEARCH("VENCIDAS CON AVANCE",M17)))</formula>
    </cfRule>
    <cfRule type="expression" dxfId="631" priority="24">
      <formula>M17="NO INICIADAS"</formula>
    </cfRule>
    <cfRule type="expression" dxfId="630" priority="25">
      <formula>M17="VENCIDAS SIN AVANCE"</formula>
    </cfRule>
    <cfRule type="expression" dxfId="629" priority="26">
      <formula>M17="EN PROCESO"</formula>
    </cfRule>
    <cfRule type="expression" dxfId="628" priority="27">
      <formula>M17="FINALIZADAS"</formula>
    </cfRule>
    <cfRule type="containsText" dxfId="627" priority="28" operator="containsText" text="Parcial">
      <formula>NOT(ISERROR(SEARCH("Parcial",M17)))</formula>
    </cfRule>
    <cfRule type="containsText" dxfId="626" priority="29" operator="containsText" text="No cumple">
      <formula>NOT(ISERROR(SEARCH("No cumple",M17)))</formula>
    </cfRule>
    <cfRule type="containsText" dxfId="625" priority="30" operator="containsText" text="Cumple">
      <formula>NOT(ISERROR(SEARCH("Cumple",M17)))</formula>
    </cfRule>
    <cfRule type="containsText" dxfId="624" priority="31" operator="containsText" text="VENCIDAS CON AVANCE">
      <formula>NOT(ISERROR(SEARCH("VENCIDAS CON AVANCE",M17)))</formula>
    </cfRule>
    <cfRule type="expression" dxfId="623" priority="32">
      <formula>M17="NO INICIADAS"</formula>
    </cfRule>
    <cfRule type="expression" dxfId="622" priority="33">
      <formula>M17="VENCIDAS SIN AVANCE"</formula>
    </cfRule>
    <cfRule type="expression" dxfId="621" priority="34">
      <formula>M17="EN PROCESO"</formula>
    </cfRule>
    <cfRule type="expression" dxfId="620" priority="35">
      <formula>M17="FINALIZADAS"</formula>
    </cfRule>
    <cfRule type="containsText" dxfId="619" priority="36" operator="containsText" text="Parcial">
      <formula>NOT(ISERROR(SEARCH("Parcial",M17)))</formula>
    </cfRule>
    <cfRule type="containsText" dxfId="618" priority="37" operator="containsText" text="No cumple">
      <formula>NOT(ISERROR(SEARCH("No cumple",M17)))</formula>
    </cfRule>
    <cfRule type="containsText" dxfId="617" priority="38" operator="containsText" text="FINALIZADA">
      <formula>NOT(ISERROR(SEARCH("FINALIZADA",M17)))</formula>
    </cfRule>
  </conditionalFormatting>
  <conditionalFormatting sqref="M17:P17 M21:O22 M18:M20 M26:P26 M23:M25 M31:O31 M27:M30 M35:P35 M32:M34 M37:N37 M36 M41:N41 M38:M40 M42:M45 M48:M50 M46:N47">
    <cfRule type="containsText" dxfId="616" priority="20" operator="containsText" text="EN  PROCESO">
      <formula>NOT(ISERROR(SEARCH("EN  PROCESO",M17)))</formula>
    </cfRule>
  </conditionalFormatting>
  <conditionalFormatting sqref="N28:N30">
    <cfRule type="containsText" dxfId="615" priority="2" operator="containsText" text="FINALIZADA">
      <formula>NOT(ISERROR(SEARCH("FINALIZADA",N28)))</formula>
    </cfRule>
    <cfRule type="containsText" dxfId="614" priority="3" operator="containsText" text="EN PROCESO">
      <formula>NOT(ISERROR(SEARCH("EN PROCESO",N28)))</formula>
    </cfRule>
    <cfRule type="containsText" dxfId="613" priority="4" operator="containsText" text="VENCIDAS CON AVANCE">
      <formula>NOT(ISERROR(SEARCH("VENCIDAS CON AVANCE",N28)))</formula>
    </cfRule>
    <cfRule type="expression" dxfId="612" priority="5">
      <formula>N28="NO INICIADAS"</formula>
    </cfRule>
    <cfRule type="expression" dxfId="611" priority="6">
      <formula>N28="VENCIDAS SIN AVANCE"</formula>
    </cfRule>
    <cfRule type="expression" dxfId="610" priority="7">
      <formula>N28="EN PROCESO"</formula>
    </cfRule>
    <cfRule type="expression" dxfId="609" priority="8">
      <formula>N28="FINALIZADAS"</formula>
    </cfRule>
    <cfRule type="containsText" dxfId="608" priority="9" operator="containsText" text="Parcial">
      <formula>NOT(ISERROR(SEARCH("Parcial",N28)))</formula>
    </cfRule>
    <cfRule type="containsText" dxfId="607" priority="10" operator="containsText" text="No cumple">
      <formula>NOT(ISERROR(SEARCH("No cumple",N28)))</formula>
    </cfRule>
    <cfRule type="containsText" dxfId="606" priority="11" operator="containsText" text="Cumple">
      <formula>NOT(ISERROR(SEARCH("Cumple",N28)))</formula>
    </cfRule>
    <cfRule type="containsText" dxfId="605" priority="12" operator="containsText" text="VENCIDAS CON AVANCE">
      <formula>NOT(ISERROR(SEARCH("VENCIDAS CON AVANCE",N28)))</formula>
    </cfRule>
    <cfRule type="expression" dxfId="604" priority="13">
      <formula>N28="NO INICIADAS"</formula>
    </cfRule>
    <cfRule type="expression" dxfId="603" priority="14">
      <formula>N28="VENCIDAS SIN AVANCE"</formula>
    </cfRule>
    <cfRule type="expression" dxfId="602" priority="15">
      <formula>N28="EN PROCESO"</formula>
    </cfRule>
    <cfRule type="expression" dxfId="601" priority="16">
      <formula>N28="FINALIZADAS"</formula>
    </cfRule>
    <cfRule type="containsText" dxfId="600" priority="17" operator="containsText" text="Parcial">
      <formula>NOT(ISERROR(SEARCH("Parcial",N28)))</formula>
    </cfRule>
    <cfRule type="containsText" dxfId="599" priority="18" operator="containsText" text="No cumple">
      <formula>NOT(ISERROR(SEARCH("No cumple",N28)))</formula>
    </cfRule>
    <cfRule type="containsText" dxfId="598" priority="19" operator="containsText" text="FINALIZADA">
      <formula>NOT(ISERROR(SEARCH("FINALIZADA",N28)))</formula>
    </cfRule>
  </conditionalFormatting>
  <conditionalFormatting sqref="N28:N30">
    <cfRule type="containsText" dxfId="597" priority="1" operator="containsText" text="EN  PROCESO">
      <formula>NOT(ISERROR(SEARCH("EN  PROCESO",N28)))</formula>
    </cfRule>
  </conditionalFormatting>
  <dataValidations count="1">
    <dataValidation type="list" allowBlank="1" showInputMessage="1" showErrorMessage="1" sqref="N28:N30 N41 N37 M17:M50 N31:O31 N26:P26 N21:O22 N17:P17 N35:P35 N46:N47" xr:uid="{00000000-0002-0000-0600-000000000000}">
      <formula1>$B$70:$B$74</formula1>
    </dataValidation>
  </dataValidations>
  <hyperlinks>
    <hyperlink ref="C1" location="'Tabla de Contenido '!A1" display="INICIO" xr:uid="{00000000-0004-0000-0600-000000000000}"/>
    <hyperlink ref="D8" r:id="rId1" xr:uid="{00000000-0004-0000-0600-000001000000}"/>
    <hyperlink ref="H10" r:id="rId2" xr:uid="{00000000-0004-0000-0600-000002000000}"/>
    <hyperlink ref="E13" r:id="rId3" xr:uid="{00000000-0004-0000-0600-000003000000}"/>
  </hyperlinks>
  <pageMargins left="0.70866141732283472" right="0.70866141732283472" top="0.74803149606299213" bottom="0.74803149606299213" header="0.31496062992125984" footer="0.31496062992125984"/>
  <pageSetup paperSize="5" scale="70"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XEY139"/>
  <sheetViews>
    <sheetView showGridLines="0" zoomScale="80" zoomScaleNormal="80" workbookViewId="0"/>
  </sheetViews>
  <sheetFormatPr baseColWidth="10" defaultRowHeight="15"/>
  <cols>
    <col min="1" max="1" width="3.42578125" style="379" customWidth="1"/>
    <col min="2" max="2" width="17.140625" style="379" customWidth="1"/>
    <col min="3" max="3" width="14.28515625" style="379" customWidth="1"/>
    <col min="4" max="4" width="21.85546875" style="379" customWidth="1"/>
    <col min="5" max="6" width="51.28515625" style="379" customWidth="1"/>
    <col min="7" max="7" width="21.7109375" style="109" customWidth="1"/>
    <col min="8" max="8" width="16.7109375" style="379" customWidth="1"/>
    <col min="9" max="9" width="38" style="97" customWidth="1"/>
    <col min="10" max="10" width="30" style="67" customWidth="1"/>
    <col min="11" max="11" width="11.42578125" style="379" hidden="1" customWidth="1"/>
    <col min="12" max="12" width="20.85546875" style="380" customWidth="1"/>
    <col min="13" max="14" width="11.42578125" style="21"/>
    <col min="15" max="16384" width="11.42578125" style="379"/>
  </cols>
  <sheetData>
    <row r="1" spans="2:16379" ht="18.75" thickBot="1">
      <c r="B1" s="38" t="s">
        <v>137</v>
      </c>
      <c r="C1" s="600"/>
      <c r="D1" s="600"/>
      <c r="E1" s="600"/>
      <c r="F1" s="600"/>
      <c r="G1" s="600"/>
      <c r="H1" s="600"/>
      <c r="I1" s="695"/>
      <c r="J1" s="59"/>
      <c r="K1" s="49"/>
    </row>
    <row r="2" spans="2:16379" ht="18">
      <c r="B2" s="1"/>
      <c r="C2" s="602" t="s">
        <v>0</v>
      </c>
      <c r="D2" s="602"/>
      <c r="E2" s="602"/>
      <c r="F2" s="602"/>
      <c r="G2" s="602"/>
      <c r="H2" s="602"/>
      <c r="I2" s="696"/>
      <c r="J2" s="60"/>
      <c r="K2" s="23" t="s">
        <v>135</v>
      </c>
    </row>
    <row r="3" spans="2:16379" ht="8.25" customHeight="1">
      <c r="B3" s="1"/>
      <c r="C3" s="602"/>
      <c r="D3" s="602"/>
      <c r="E3" s="602"/>
      <c r="F3" s="602"/>
      <c r="G3" s="602"/>
      <c r="H3" s="602"/>
      <c r="I3" s="696"/>
      <c r="J3" s="60"/>
      <c r="K3" s="24" t="s">
        <v>16</v>
      </c>
    </row>
    <row r="4" spans="2:16379" ht="18">
      <c r="B4" s="1"/>
      <c r="C4" s="602" t="s">
        <v>11</v>
      </c>
      <c r="D4" s="602"/>
      <c r="E4" s="602"/>
      <c r="F4" s="602"/>
      <c r="G4" s="602"/>
      <c r="H4" s="602"/>
      <c r="I4" s="696"/>
      <c r="J4" s="60"/>
      <c r="K4" s="25" t="s">
        <v>18</v>
      </c>
    </row>
    <row r="5" spans="2:16379" ht="18.75" thickBot="1">
      <c r="B5" s="1"/>
      <c r="C5" s="602" t="s">
        <v>469</v>
      </c>
      <c r="D5" s="602"/>
      <c r="E5" s="602"/>
      <c r="F5" s="602"/>
      <c r="G5" s="602"/>
      <c r="H5" s="602"/>
      <c r="I5" s="696"/>
      <c r="J5" s="61"/>
      <c r="K5" s="26" t="s">
        <v>17</v>
      </c>
    </row>
    <row r="6" spans="2:16379" ht="2.25" customHeight="1" thickBot="1">
      <c r="B6" s="697"/>
      <c r="C6" s="698"/>
      <c r="D6" s="698"/>
      <c r="E6" s="698"/>
      <c r="F6" s="698"/>
      <c r="G6" s="698"/>
      <c r="H6" s="698"/>
      <c r="I6" s="699"/>
      <c r="J6" s="62"/>
    </row>
    <row r="7" spans="2:16379" s="132" customFormat="1" ht="31.5" customHeight="1">
      <c r="B7" s="708" t="s">
        <v>20</v>
      </c>
      <c r="C7" s="709"/>
      <c r="D7" s="710" t="s">
        <v>744</v>
      </c>
      <c r="E7" s="710"/>
      <c r="F7" s="710"/>
      <c r="G7" s="711"/>
      <c r="H7" s="700" t="s">
        <v>121</v>
      </c>
      <c r="I7" s="701"/>
      <c r="J7" s="539" t="s">
        <v>726</v>
      </c>
      <c r="K7" s="131"/>
      <c r="L7" s="380"/>
      <c r="M7" s="159"/>
      <c r="N7" s="159"/>
    </row>
    <row r="8" spans="2:16379" s="132" customFormat="1" ht="33" customHeight="1" thickBot="1">
      <c r="B8" s="677" t="s">
        <v>4</v>
      </c>
      <c r="C8" s="678"/>
      <c r="D8" s="702" t="s">
        <v>226</v>
      </c>
      <c r="E8" s="702"/>
      <c r="F8" s="702"/>
      <c r="G8" s="702"/>
      <c r="H8" s="703" t="s">
        <v>21</v>
      </c>
      <c r="I8" s="704"/>
      <c r="J8" s="64">
        <v>44943</v>
      </c>
      <c r="K8" s="133"/>
      <c r="L8" s="380"/>
      <c r="M8" s="159"/>
      <c r="N8" s="159"/>
    </row>
    <row r="9" spans="2:16379" s="132" customFormat="1" ht="3.75" customHeight="1" thickBot="1">
      <c r="B9" s="3"/>
      <c r="C9" s="554"/>
      <c r="D9" s="554"/>
      <c r="E9" s="554"/>
      <c r="F9" s="554"/>
      <c r="G9" s="554"/>
      <c r="H9" s="4"/>
      <c r="I9" s="92"/>
      <c r="J9" s="134"/>
      <c r="K9" s="133"/>
      <c r="L9" s="380"/>
      <c r="M9" s="159"/>
      <c r="N9" s="159"/>
    </row>
    <row r="10" spans="2:16379" s="132" customFormat="1" ht="30.75" thickBot="1">
      <c r="B10" s="712" t="s">
        <v>91</v>
      </c>
      <c r="C10" s="713"/>
      <c r="D10" s="713"/>
      <c r="E10" s="862">
        <v>44592</v>
      </c>
      <c r="F10" s="863"/>
      <c r="G10" s="2" t="s">
        <v>22</v>
      </c>
      <c r="H10" s="705" t="s">
        <v>470</v>
      </c>
      <c r="I10" s="706"/>
      <c r="J10" s="707"/>
      <c r="K10" s="133"/>
      <c r="L10" s="380"/>
      <c r="M10" s="159"/>
      <c r="N10" s="159"/>
    </row>
    <row r="11" spans="2:16379" s="132" customFormat="1" ht="4.5" customHeight="1" thickBot="1">
      <c r="B11" s="135"/>
      <c r="C11" s="4"/>
      <c r="D11" s="4"/>
      <c r="E11" s="5"/>
      <c r="F11" s="5"/>
      <c r="G11" s="136"/>
      <c r="H11" s="137"/>
      <c r="I11" s="93"/>
      <c r="J11" s="134"/>
      <c r="K11" s="133"/>
      <c r="L11" s="380"/>
      <c r="M11" s="159"/>
      <c r="N11" s="159"/>
    </row>
    <row r="12" spans="2:16379" s="132" customFormat="1" ht="18.75" customHeight="1">
      <c r="B12" s="708" t="s">
        <v>24</v>
      </c>
      <c r="C12" s="709"/>
      <c r="D12" s="721"/>
      <c r="E12" s="714">
        <v>44774</v>
      </c>
      <c r="F12" s="714"/>
      <c r="G12" s="714"/>
      <c r="H12" s="714"/>
      <c r="I12" s="715"/>
      <c r="J12" s="716"/>
      <c r="K12" s="133"/>
      <c r="L12" s="380"/>
      <c r="M12" s="159"/>
      <c r="N12" s="159"/>
    </row>
    <row r="13" spans="2:16379" s="132" customFormat="1">
      <c r="B13" s="722" t="s">
        <v>23</v>
      </c>
      <c r="C13" s="723"/>
      <c r="D13" s="724"/>
      <c r="E13" s="861" t="s">
        <v>705</v>
      </c>
      <c r="F13" s="861"/>
      <c r="G13" s="726"/>
      <c r="H13" s="726"/>
      <c r="I13" s="727"/>
      <c r="J13" s="728"/>
      <c r="K13" s="133"/>
      <c r="L13" s="380"/>
      <c r="M13" s="159"/>
      <c r="N13" s="159"/>
    </row>
    <row r="14" spans="2:16379" s="132" customFormat="1" ht="20.25" customHeight="1" thickBot="1">
      <c r="B14" s="677" t="s">
        <v>5</v>
      </c>
      <c r="C14" s="678"/>
      <c r="D14" s="679"/>
      <c r="E14" s="692" t="s">
        <v>704</v>
      </c>
      <c r="F14" s="692"/>
      <c r="G14" s="692"/>
      <c r="H14" s="692"/>
      <c r="I14" s="693"/>
      <c r="J14" s="694"/>
      <c r="K14" s="131"/>
      <c r="L14" s="38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c r="SF14" s="131"/>
      <c r="SG14" s="131"/>
      <c r="SH14" s="131"/>
      <c r="SI14" s="131"/>
      <c r="SJ14" s="131"/>
      <c r="SK14" s="131"/>
      <c r="SL14" s="131"/>
      <c r="SM14" s="131"/>
      <c r="SN14" s="131"/>
      <c r="SO14" s="131"/>
      <c r="SP14" s="131"/>
      <c r="SQ14" s="131"/>
      <c r="SR14" s="131"/>
      <c r="SS14" s="131"/>
      <c r="ST14" s="131"/>
      <c r="SU14" s="131"/>
      <c r="SV14" s="131"/>
      <c r="SW14" s="131"/>
      <c r="SX14" s="131"/>
      <c r="SY14" s="131"/>
      <c r="SZ14" s="131"/>
      <c r="TA14" s="131"/>
      <c r="TB14" s="131"/>
      <c r="TC14" s="131"/>
      <c r="TD14" s="131"/>
      <c r="TE14" s="131"/>
      <c r="TF14" s="131"/>
      <c r="TG14" s="131"/>
      <c r="TH14" s="131"/>
      <c r="TI14" s="131"/>
      <c r="TJ14" s="131"/>
      <c r="TK14" s="131"/>
      <c r="TL14" s="131"/>
      <c r="TM14" s="131"/>
      <c r="TN14" s="131"/>
      <c r="TO14" s="131"/>
      <c r="TP14" s="131"/>
      <c r="TQ14" s="131"/>
      <c r="TR14" s="131"/>
      <c r="TS14" s="131"/>
      <c r="TT14" s="131"/>
      <c r="TU14" s="131"/>
      <c r="TV14" s="131"/>
      <c r="TW14" s="131"/>
      <c r="TX14" s="131"/>
      <c r="TY14" s="131"/>
      <c r="TZ14" s="131"/>
      <c r="UA14" s="131"/>
      <c r="UB14" s="131"/>
      <c r="UC14" s="131"/>
      <c r="UD14" s="131"/>
      <c r="UE14" s="131"/>
      <c r="UF14" s="131"/>
      <c r="UG14" s="131"/>
      <c r="UH14" s="131"/>
      <c r="UI14" s="131"/>
      <c r="UJ14" s="131"/>
      <c r="UK14" s="131"/>
      <c r="UL14" s="131"/>
      <c r="UM14" s="131"/>
      <c r="UN14" s="131"/>
      <c r="UO14" s="131"/>
      <c r="UP14" s="131"/>
      <c r="UQ14" s="131"/>
      <c r="UR14" s="131"/>
      <c r="US14" s="131"/>
      <c r="UT14" s="131"/>
      <c r="UU14" s="131"/>
      <c r="UV14" s="131"/>
      <c r="UW14" s="131"/>
      <c r="UX14" s="131"/>
      <c r="UY14" s="131"/>
      <c r="UZ14" s="131"/>
      <c r="VA14" s="131"/>
      <c r="VB14" s="131"/>
      <c r="VC14" s="131"/>
      <c r="VD14" s="131"/>
      <c r="VE14" s="131"/>
      <c r="VF14" s="131"/>
      <c r="VG14" s="131"/>
      <c r="VH14" s="131"/>
      <c r="VI14" s="131"/>
      <c r="VJ14" s="131"/>
      <c r="VK14" s="131"/>
      <c r="VL14" s="131"/>
      <c r="VM14" s="131"/>
      <c r="VN14" s="131"/>
      <c r="VO14" s="131"/>
      <c r="VP14" s="131"/>
      <c r="VQ14" s="131"/>
      <c r="VR14" s="131"/>
      <c r="VS14" s="131"/>
      <c r="VT14" s="131"/>
      <c r="VU14" s="131"/>
      <c r="VV14" s="131"/>
      <c r="VW14" s="131"/>
      <c r="VX14" s="131"/>
      <c r="VY14" s="131"/>
      <c r="VZ14" s="131"/>
      <c r="WA14" s="131"/>
      <c r="WB14" s="131"/>
      <c r="WC14" s="131"/>
      <c r="WD14" s="131"/>
      <c r="WE14" s="131"/>
      <c r="WF14" s="131"/>
      <c r="WG14" s="131"/>
      <c r="WH14" s="131"/>
      <c r="WI14" s="131"/>
      <c r="WJ14" s="131"/>
      <c r="WK14" s="131"/>
      <c r="WL14" s="131"/>
      <c r="WM14" s="131"/>
      <c r="WN14" s="131"/>
      <c r="WO14" s="131"/>
      <c r="WP14" s="131"/>
      <c r="WQ14" s="131"/>
      <c r="WR14" s="131"/>
      <c r="WS14" s="131"/>
      <c r="WT14" s="131"/>
      <c r="WU14" s="131"/>
      <c r="WV14" s="131"/>
      <c r="WW14" s="131"/>
      <c r="WX14" s="131"/>
      <c r="WY14" s="131"/>
      <c r="WZ14" s="131"/>
      <c r="XA14" s="131"/>
      <c r="XB14" s="131"/>
      <c r="XC14" s="131"/>
      <c r="XD14" s="131"/>
      <c r="XE14" s="131"/>
      <c r="XF14" s="131"/>
      <c r="XG14" s="131"/>
      <c r="XH14" s="131"/>
      <c r="XI14" s="131"/>
      <c r="XJ14" s="131"/>
      <c r="XK14" s="131"/>
      <c r="XL14" s="131"/>
      <c r="XM14" s="131"/>
      <c r="XN14" s="131"/>
      <c r="XO14" s="131"/>
      <c r="XP14" s="131"/>
      <c r="XQ14" s="131"/>
      <c r="XR14" s="131"/>
      <c r="XS14" s="131"/>
      <c r="XT14" s="131"/>
      <c r="XU14" s="131"/>
      <c r="XV14" s="131"/>
      <c r="XW14" s="131"/>
      <c r="XX14" s="131"/>
      <c r="XY14" s="131"/>
      <c r="XZ14" s="131"/>
      <c r="YA14" s="131"/>
      <c r="YB14" s="131"/>
      <c r="YC14" s="131"/>
      <c r="YD14" s="131"/>
      <c r="YE14" s="131"/>
      <c r="YF14" s="131"/>
      <c r="YG14" s="131"/>
      <c r="YH14" s="131"/>
      <c r="YI14" s="131"/>
      <c r="YJ14" s="131"/>
      <c r="YK14" s="131"/>
      <c r="YL14" s="131"/>
      <c r="YM14" s="131"/>
      <c r="YN14" s="131"/>
      <c r="YO14" s="131"/>
      <c r="YP14" s="131"/>
      <c r="YQ14" s="131"/>
      <c r="YR14" s="131"/>
      <c r="YS14" s="131"/>
      <c r="YT14" s="131"/>
      <c r="YU14" s="131"/>
      <c r="YV14" s="131"/>
      <c r="YW14" s="131"/>
      <c r="YX14" s="131"/>
      <c r="YY14" s="131"/>
      <c r="YZ14" s="131"/>
      <c r="ZA14" s="131"/>
      <c r="ZB14" s="131"/>
      <c r="ZC14" s="131"/>
      <c r="ZD14" s="131"/>
      <c r="ZE14" s="131"/>
      <c r="ZF14" s="131"/>
      <c r="ZG14" s="131"/>
      <c r="ZH14" s="131"/>
      <c r="ZI14" s="131"/>
      <c r="ZJ14" s="131"/>
      <c r="ZK14" s="131"/>
      <c r="ZL14" s="131"/>
      <c r="ZM14" s="131"/>
      <c r="ZN14" s="131"/>
      <c r="ZO14" s="131"/>
      <c r="ZP14" s="131"/>
      <c r="ZQ14" s="131"/>
      <c r="ZR14" s="131"/>
      <c r="ZS14" s="131"/>
      <c r="ZT14" s="131"/>
      <c r="ZU14" s="131"/>
      <c r="ZV14" s="131"/>
      <c r="ZW14" s="131"/>
      <c r="ZX14" s="131"/>
      <c r="ZY14" s="131"/>
      <c r="ZZ14" s="131"/>
      <c r="AAA14" s="131"/>
      <c r="AAB14" s="131"/>
      <c r="AAC14" s="131"/>
      <c r="AAD14" s="131"/>
      <c r="AAE14" s="131"/>
      <c r="AAF14" s="131"/>
      <c r="AAG14" s="131"/>
      <c r="AAH14" s="131"/>
      <c r="AAI14" s="131"/>
      <c r="AAJ14" s="131"/>
      <c r="AAK14" s="131"/>
      <c r="AAL14" s="131"/>
      <c r="AAM14" s="131"/>
      <c r="AAN14" s="131"/>
      <c r="AAO14" s="131"/>
      <c r="AAP14" s="131"/>
      <c r="AAQ14" s="131"/>
      <c r="AAR14" s="131"/>
      <c r="AAS14" s="131"/>
      <c r="AAT14" s="131"/>
      <c r="AAU14" s="131"/>
      <c r="AAV14" s="131"/>
      <c r="AAW14" s="131"/>
      <c r="AAX14" s="131"/>
      <c r="AAY14" s="131"/>
      <c r="AAZ14" s="131"/>
      <c r="ABA14" s="131"/>
      <c r="ABB14" s="131"/>
      <c r="ABC14" s="131"/>
      <c r="ABD14" s="131"/>
      <c r="ABE14" s="131"/>
      <c r="ABF14" s="131"/>
      <c r="ABG14" s="131"/>
      <c r="ABH14" s="131"/>
      <c r="ABI14" s="131"/>
      <c r="ABJ14" s="131"/>
      <c r="ABK14" s="131"/>
      <c r="ABL14" s="131"/>
      <c r="ABM14" s="131"/>
      <c r="ABN14" s="131"/>
      <c r="ABO14" s="131"/>
      <c r="ABP14" s="131"/>
      <c r="ABQ14" s="131"/>
      <c r="ABR14" s="131"/>
      <c r="ABS14" s="131"/>
      <c r="ABT14" s="131"/>
      <c r="ABU14" s="131"/>
      <c r="ABV14" s="131"/>
      <c r="ABW14" s="131"/>
      <c r="ABX14" s="131"/>
      <c r="ABY14" s="131"/>
      <c r="ABZ14" s="131"/>
      <c r="ACA14" s="131"/>
      <c r="ACB14" s="131"/>
      <c r="ACC14" s="131"/>
      <c r="ACD14" s="131"/>
      <c r="ACE14" s="131"/>
      <c r="ACF14" s="131"/>
      <c r="ACG14" s="131"/>
      <c r="ACH14" s="131"/>
      <c r="ACI14" s="131"/>
      <c r="ACJ14" s="131"/>
      <c r="ACK14" s="131"/>
      <c r="ACL14" s="131"/>
      <c r="ACM14" s="131"/>
      <c r="ACN14" s="131"/>
      <c r="ACO14" s="131"/>
      <c r="ACP14" s="131"/>
      <c r="ACQ14" s="131"/>
      <c r="ACR14" s="131"/>
      <c r="ACS14" s="131"/>
      <c r="ACT14" s="131"/>
      <c r="ACU14" s="131"/>
      <c r="ACV14" s="131"/>
      <c r="ACW14" s="131"/>
      <c r="ACX14" s="131"/>
      <c r="ACY14" s="131"/>
      <c r="ACZ14" s="131"/>
      <c r="ADA14" s="131"/>
      <c r="ADB14" s="131"/>
      <c r="ADC14" s="131"/>
      <c r="ADD14" s="131"/>
      <c r="ADE14" s="131"/>
      <c r="ADF14" s="131"/>
      <c r="ADG14" s="131"/>
      <c r="ADH14" s="131"/>
      <c r="ADI14" s="131"/>
      <c r="ADJ14" s="131"/>
      <c r="ADK14" s="131"/>
      <c r="ADL14" s="131"/>
      <c r="ADM14" s="131"/>
      <c r="ADN14" s="131"/>
      <c r="ADO14" s="131"/>
      <c r="ADP14" s="131"/>
      <c r="ADQ14" s="131"/>
      <c r="ADR14" s="131"/>
      <c r="ADS14" s="131"/>
      <c r="ADT14" s="131"/>
      <c r="ADU14" s="131"/>
      <c r="ADV14" s="131"/>
      <c r="ADW14" s="131"/>
      <c r="ADX14" s="131"/>
      <c r="ADY14" s="131"/>
      <c r="ADZ14" s="131"/>
      <c r="AEA14" s="131"/>
      <c r="AEB14" s="131"/>
      <c r="AEC14" s="131"/>
      <c r="AED14" s="131"/>
      <c r="AEE14" s="131"/>
      <c r="AEF14" s="131"/>
      <c r="AEG14" s="131"/>
      <c r="AEH14" s="131"/>
      <c r="AEI14" s="131"/>
      <c r="AEJ14" s="131"/>
      <c r="AEK14" s="131"/>
      <c r="AEL14" s="131"/>
      <c r="AEM14" s="131"/>
      <c r="AEN14" s="131"/>
      <c r="AEO14" s="131"/>
      <c r="AEP14" s="131"/>
      <c r="AEQ14" s="131"/>
      <c r="AER14" s="131"/>
      <c r="AES14" s="131"/>
      <c r="AET14" s="131"/>
      <c r="AEU14" s="131"/>
      <c r="AEV14" s="131"/>
      <c r="AEW14" s="131"/>
      <c r="AEX14" s="131"/>
      <c r="AEY14" s="131"/>
      <c r="AEZ14" s="131"/>
      <c r="AFA14" s="131"/>
      <c r="AFB14" s="131"/>
      <c r="AFC14" s="131"/>
      <c r="AFD14" s="131"/>
      <c r="AFE14" s="131"/>
      <c r="AFF14" s="131"/>
      <c r="AFG14" s="131"/>
      <c r="AFH14" s="131"/>
      <c r="AFI14" s="131"/>
      <c r="AFJ14" s="131"/>
      <c r="AFK14" s="131"/>
      <c r="AFL14" s="131"/>
      <c r="AFM14" s="131"/>
      <c r="AFN14" s="131"/>
      <c r="AFO14" s="131"/>
      <c r="AFP14" s="131"/>
      <c r="AFQ14" s="131"/>
      <c r="AFR14" s="131"/>
      <c r="AFS14" s="131"/>
      <c r="AFT14" s="131"/>
      <c r="AFU14" s="131"/>
      <c r="AFV14" s="131"/>
      <c r="AFW14" s="131"/>
      <c r="AFX14" s="131"/>
      <c r="AFY14" s="131"/>
      <c r="AFZ14" s="131"/>
      <c r="AGA14" s="131"/>
      <c r="AGB14" s="131"/>
      <c r="AGC14" s="131"/>
      <c r="AGD14" s="131"/>
      <c r="AGE14" s="131"/>
      <c r="AGF14" s="131"/>
      <c r="AGG14" s="131"/>
      <c r="AGH14" s="131"/>
      <c r="AGI14" s="131"/>
      <c r="AGJ14" s="131"/>
      <c r="AGK14" s="131"/>
      <c r="AGL14" s="131"/>
      <c r="AGM14" s="131"/>
      <c r="AGN14" s="131"/>
      <c r="AGO14" s="131"/>
      <c r="AGP14" s="131"/>
      <c r="AGQ14" s="131"/>
      <c r="AGR14" s="131"/>
      <c r="AGS14" s="131"/>
      <c r="AGT14" s="131"/>
      <c r="AGU14" s="131"/>
      <c r="AGV14" s="131"/>
      <c r="AGW14" s="131"/>
      <c r="AGX14" s="131"/>
      <c r="AGY14" s="131"/>
      <c r="AGZ14" s="131"/>
      <c r="AHA14" s="131"/>
      <c r="AHB14" s="131"/>
      <c r="AHC14" s="131"/>
      <c r="AHD14" s="131"/>
      <c r="AHE14" s="131"/>
      <c r="AHF14" s="131"/>
      <c r="AHG14" s="131"/>
      <c r="AHH14" s="131"/>
      <c r="AHI14" s="131"/>
      <c r="AHJ14" s="131"/>
      <c r="AHK14" s="131"/>
      <c r="AHL14" s="131"/>
      <c r="AHM14" s="131"/>
      <c r="AHN14" s="131"/>
      <c r="AHO14" s="131"/>
      <c r="AHP14" s="131"/>
      <c r="AHQ14" s="131"/>
      <c r="AHR14" s="131"/>
      <c r="AHS14" s="131"/>
      <c r="AHT14" s="131"/>
      <c r="AHU14" s="131"/>
      <c r="AHV14" s="131"/>
      <c r="AHW14" s="131"/>
      <c r="AHX14" s="131"/>
      <c r="AHY14" s="131"/>
      <c r="AHZ14" s="131"/>
      <c r="AIA14" s="131"/>
      <c r="AIB14" s="131"/>
      <c r="AIC14" s="131"/>
      <c r="AID14" s="131"/>
      <c r="AIE14" s="131"/>
      <c r="AIF14" s="131"/>
      <c r="AIG14" s="131"/>
      <c r="AIH14" s="131"/>
      <c r="AII14" s="131"/>
      <c r="AIJ14" s="131"/>
      <c r="AIK14" s="131"/>
      <c r="AIL14" s="131"/>
      <c r="AIM14" s="131"/>
      <c r="AIN14" s="131"/>
      <c r="AIO14" s="131"/>
      <c r="AIP14" s="131"/>
      <c r="AIQ14" s="131"/>
      <c r="AIR14" s="131"/>
      <c r="AIS14" s="131"/>
      <c r="AIT14" s="131"/>
      <c r="AIU14" s="131"/>
      <c r="AIV14" s="131"/>
      <c r="AIW14" s="131"/>
      <c r="AIX14" s="131"/>
      <c r="AIY14" s="131"/>
      <c r="AIZ14" s="131"/>
      <c r="AJA14" s="131"/>
      <c r="AJB14" s="131"/>
      <c r="AJC14" s="131"/>
      <c r="AJD14" s="131"/>
      <c r="AJE14" s="131"/>
      <c r="AJF14" s="131"/>
      <c r="AJG14" s="131"/>
      <c r="AJH14" s="131"/>
      <c r="AJI14" s="131"/>
      <c r="AJJ14" s="131"/>
      <c r="AJK14" s="131"/>
      <c r="AJL14" s="131"/>
      <c r="AJM14" s="131"/>
      <c r="AJN14" s="131"/>
      <c r="AJO14" s="131"/>
      <c r="AJP14" s="131"/>
      <c r="AJQ14" s="131"/>
      <c r="AJR14" s="131"/>
      <c r="AJS14" s="131"/>
      <c r="AJT14" s="131"/>
      <c r="AJU14" s="131"/>
      <c r="AJV14" s="131"/>
      <c r="AJW14" s="131"/>
      <c r="AJX14" s="131"/>
      <c r="AJY14" s="131"/>
      <c r="AJZ14" s="131"/>
      <c r="AKA14" s="131"/>
      <c r="AKB14" s="131"/>
      <c r="AKC14" s="131"/>
      <c r="AKD14" s="131"/>
      <c r="AKE14" s="131"/>
      <c r="AKF14" s="131"/>
      <c r="AKG14" s="131"/>
      <c r="AKH14" s="131"/>
      <c r="AKI14" s="131"/>
      <c r="AKJ14" s="131"/>
      <c r="AKK14" s="131"/>
      <c r="AKL14" s="131"/>
      <c r="AKM14" s="131"/>
      <c r="AKN14" s="131"/>
      <c r="AKO14" s="131"/>
      <c r="AKP14" s="131"/>
      <c r="AKQ14" s="131"/>
      <c r="AKR14" s="131"/>
      <c r="AKS14" s="131"/>
      <c r="AKT14" s="131"/>
      <c r="AKU14" s="131"/>
      <c r="AKV14" s="131"/>
      <c r="AKW14" s="131"/>
      <c r="AKX14" s="131"/>
      <c r="AKY14" s="131"/>
      <c r="AKZ14" s="131"/>
      <c r="ALA14" s="131"/>
      <c r="ALB14" s="131"/>
      <c r="ALC14" s="131"/>
      <c r="ALD14" s="131"/>
      <c r="ALE14" s="131"/>
      <c r="ALF14" s="131"/>
      <c r="ALG14" s="131"/>
      <c r="ALH14" s="131"/>
      <c r="ALI14" s="131"/>
      <c r="ALJ14" s="131"/>
      <c r="ALK14" s="131"/>
      <c r="ALL14" s="131"/>
      <c r="ALM14" s="131"/>
      <c r="ALN14" s="131"/>
      <c r="ALO14" s="131"/>
      <c r="ALP14" s="131"/>
      <c r="ALQ14" s="131"/>
      <c r="ALR14" s="131"/>
      <c r="ALS14" s="131"/>
      <c r="ALT14" s="131"/>
      <c r="ALU14" s="131"/>
      <c r="ALV14" s="131"/>
      <c r="ALW14" s="131"/>
      <c r="ALX14" s="131"/>
      <c r="ALY14" s="131"/>
      <c r="ALZ14" s="131"/>
      <c r="AMA14" s="131"/>
      <c r="AMB14" s="131"/>
      <c r="AMC14" s="131"/>
      <c r="AMD14" s="131"/>
      <c r="AME14" s="131"/>
      <c r="AMF14" s="131"/>
      <c r="AMG14" s="131"/>
      <c r="AMH14" s="131"/>
      <c r="AMI14" s="131"/>
      <c r="AMJ14" s="131"/>
      <c r="AMK14" s="131"/>
      <c r="AML14" s="131"/>
      <c r="AMM14" s="131"/>
      <c r="AMN14" s="131"/>
      <c r="AMO14" s="131"/>
      <c r="AMP14" s="131"/>
      <c r="AMQ14" s="131"/>
      <c r="AMR14" s="131"/>
      <c r="AMS14" s="131"/>
      <c r="AMT14" s="131"/>
      <c r="AMU14" s="131"/>
      <c r="AMV14" s="131"/>
      <c r="AMW14" s="131"/>
      <c r="AMX14" s="131"/>
      <c r="AMY14" s="131"/>
      <c r="AMZ14" s="131"/>
      <c r="ANA14" s="131"/>
      <c r="ANB14" s="131"/>
      <c r="ANC14" s="131"/>
      <c r="AND14" s="131"/>
      <c r="ANE14" s="131"/>
      <c r="ANF14" s="131"/>
      <c r="ANG14" s="131"/>
      <c r="ANH14" s="131"/>
      <c r="ANI14" s="131"/>
      <c r="ANJ14" s="131"/>
      <c r="ANK14" s="131"/>
      <c r="ANL14" s="131"/>
      <c r="ANM14" s="131"/>
      <c r="ANN14" s="131"/>
      <c r="ANO14" s="131"/>
      <c r="ANP14" s="131"/>
      <c r="ANQ14" s="131"/>
      <c r="ANR14" s="131"/>
      <c r="ANS14" s="131"/>
      <c r="ANT14" s="131"/>
      <c r="ANU14" s="131"/>
      <c r="ANV14" s="131"/>
      <c r="ANW14" s="131"/>
      <c r="ANX14" s="131"/>
      <c r="ANY14" s="131"/>
      <c r="ANZ14" s="131"/>
      <c r="AOA14" s="131"/>
      <c r="AOB14" s="131"/>
      <c r="AOC14" s="131"/>
      <c r="AOD14" s="131"/>
      <c r="AOE14" s="131"/>
      <c r="AOF14" s="131"/>
      <c r="AOG14" s="131"/>
      <c r="AOH14" s="131"/>
      <c r="AOI14" s="131"/>
      <c r="AOJ14" s="131"/>
      <c r="AOK14" s="131"/>
      <c r="AOL14" s="131"/>
      <c r="AOM14" s="131"/>
      <c r="AON14" s="131"/>
      <c r="AOO14" s="131"/>
      <c r="AOP14" s="131"/>
      <c r="AOQ14" s="131"/>
      <c r="AOR14" s="131"/>
      <c r="AOS14" s="131"/>
      <c r="AOT14" s="131"/>
      <c r="AOU14" s="131"/>
      <c r="AOV14" s="131"/>
      <c r="AOW14" s="131"/>
      <c r="AOX14" s="131"/>
      <c r="AOY14" s="131"/>
      <c r="AOZ14" s="131"/>
      <c r="APA14" s="131"/>
      <c r="APB14" s="131"/>
      <c r="APC14" s="131"/>
      <c r="APD14" s="131"/>
      <c r="APE14" s="131"/>
      <c r="APF14" s="131"/>
      <c r="APG14" s="131"/>
      <c r="APH14" s="131"/>
      <c r="API14" s="131"/>
      <c r="APJ14" s="131"/>
      <c r="APK14" s="131"/>
      <c r="APL14" s="131"/>
      <c r="APM14" s="131"/>
      <c r="APN14" s="131"/>
      <c r="APO14" s="131"/>
      <c r="APP14" s="131"/>
      <c r="APQ14" s="131"/>
      <c r="APR14" s="131"/>
      <c r="APS14" s="131"/>
      <c r="APT14" s="131"/>
      <c r="APU14" s="131"/>
      <c r="APV14" s="131"/>
      <c r="APW14" s="131"/>
      <c r="APX14" s="131"/>
      <c r="APY14" s="131"/>
      <c r="APZ14" s="131"/>
      <c r="AQA14" s="131"/>
      <c r="AQB14" s="131"/>
      <c r="AQC14" s="131"/>
      <c r="AQD14" s="131"/>
      <c r="AQE14" s="131"/>
      <c r="AQF14" s="131"/>
      <c r="AQG14" s="131"/>
      <c r="AQH14" s="131"/>
      <c r="AQI14" s="131"/>
      <c r="AQJ14" s="131"/>
      <c r="AQK14" s="131"/>
      <c r="AQL14" s="131"/>
      <c r="AQM14" s="131"/>
      <c r="AQN14" s="131"/>
      <c r="AQO14" s="131"/>
      <c r="AQP14" s="131"/>
      <c r="AQQ14" s="131"/>
      <c r="AQR14" s="131"/>
      <c r="AQS14" s="131"/>
      <c r="AQT14" s="131"/>
      <c r="AQU14" s="131"/>
      <c r="AQV14" s="131"/>
      <c r="AQW14" s="131"/>
      <c r="AQX14" s="131"/>
      <c r="AQY14" s="131"/>
      <c r="AQZ14" s="131"/>
      <c r="ARA14" s="131"/>
      <c r="ARB14" s="131"/>
      <c r="ARC14" s="131"/>
      <c r="ARD14" s="131"/>
      <c r="ARE14" s="131"/>
      <c r="ARF14" s="131"/>
      <c r="ARG14" s="131"/>
      <c r="ARH14" s="131"/>
      <c r="ARI14" s="131"/>
      <c r="ARJ14" s="131"/>
      <c r="ARK14" s="131"/>
      <c r="ARL14" s="131"/>
      <c r="ARM14" s="131"/>
      <c r="ARN14" s="131"/>
      <c r="ARO14" s="131"/>
      <c r="ARP14" s="131"/>
      <c r="ARQ14" s="131"/>
      <c r="ARR14" s="131"/>
      <c r="ARS14" s="131"/>
      <c r="ART14" s="131"/>
      <c r="ARU14" s="131"/>
      <c r="ARV14" s="131"/>
      <c r="ARW14" s="131"/>
      <c r="ARX14" s="131"/>
      <c r="ARY14" s="131"/>
      <c r="ARZ14" s="131"/>
      <c r="ASA14" s="131"/>
      <c r="ASB14" s="131"/>
      <c r="ASC14" s="131"/>
      <c r="ASD14" s="131"/>
      <c r="ASE14" s="131"/>
      <c r="ASF14" s="131"/>
      <c r="ASG14" s="131"/>
      <c r="ASH14" s="131"/>
      <c r="ASI14" s="131"/>
      <c r="ASJ14" s="131"/>
      <c r="ASK14" s="131"/>
      <c r="ASL14" s="131"/>
      <c r="ASM14" s="131"/>
      <c r="ASN14" s="131"/>
      <c r="ASO14" s="131"/>
      <c r="ASP14" s="131"/>
      <c r="ASQ14" s="131"/>
      <c r="ASR14" s="131"/>
      <c r="ASS14" s="131"/>
      <c r="AST14" s="131"/>
      <c r="ASU14" s="131"/>
      <c r="ASV14" s="131"/>
      <c r="ASW14" s="131"/>
      <c r="ASX14" s="131"/>
      <c r="ASY14" s="131"/>
      <c r="ASZ14" s="131"/>
      <c r="ATA14" s="131"/>
      <c r="ATB14" s="131"/>
      <c r="ATC14" s="131"/>
      <c r="ATD14" s="131"/>
      <c r="ATE14" s="131"/>
      <c r="ATF14" s="131"/>
      <c r="ATG14" s="131"/>
      <c r="ATH14" s="131"/>
      <c r="ATI14" s="131"/>
      <c r="ATJ14" s="131"/>
      <c r="ATK14" s="131"/>
      <c r="ATL14" s="131"/>
      <c r="ATM14" s="131"/>
      <c r="ATN14" s="131"/>
      <c r="ATO14" s="131"/>
      <c r="ATP14" s="131"/>
      <c r="ATQ14" s="131"/>
      <c r="ATR14" s="131"/>
      <c r="ATS14" s="131"/>
      <c r="ATT14" s="131"/>
      <c r="ATU14" s="131"/>
      <c r="ATV14" s="131"/>
      <c r="ATW14" s="131"/>
      <c r="ATX14" s="131"/>
      <c r="ATY14" s="131"/>
      <c r="ATZ14" s="131"/>
      <c r="AUA14" s="131"/>
      <c r="AUB14" s="131"/>
      <c r="AUC14" s="131"/>
      <c r="AUD14" s="131"/>
      <c r="AUE14" s="131"/>
      <c r="AUF14" s="131"/>
      <c r="AUG14" s="131"/>
      <c r="AUH14" s="131"/>
      <c r="AUI14" s="131"/>
      <c r="AUJ14" s="131"/>
      <c r="AUK14" s="131"/>
      <c r="AUL14" s="131"/>
      <c r="AUM14" s="131"/>
      <c r="AUN14" s="131"/>
      <c r="AUO14" s="131"/>
      <c r="AUP14" s="131"/>
      <c r="AUQ14" s="131"/>
      <c r="AUR14" s="131"/>
      <c r="AUS14" s="131"/>
      <c r="AUT14" s="131"/>
      <c r="AUU14" s="131"/>
      <c r="AUV14" s="131"/>
      <c r="AUW14" s="131"/>
      <c r="AUX14" s="131"/>
      <c r="AUY14" s="131"/>
      <c r="AUZ14" s="131"/>
      <c r="AVA14" s="131"/>
      <c r="AVB14" s="131"/>
      <c r="AVC14" s="131"/>
      <c r="AVD14" s="131"/>
      <c r="AVE14" s="131"/>
      <c r="AVF14" s="131"/>
      <c r="AVG14" s="131"/>
      <c r="AVH14" s="131"/>
      <c r="AVI14" s="131"/>
      <c r="AVJ14" s="131"/>
      <c r="AVK14" s="131"/>
      <c r="AVL14" s="131"/>
      <c r="AVM14" s="131"/>
      <c r="AVN14" s="131"/>
      <c r="AVO14" s="131"/>
      <c r="AVP14" s="131"/>
      <c r="AVQ14" s="131"/>
      <c r="AVR14" s="131"/>
      <c r="AVS14" s="131"/>
      <c r="AVT14" s="131"/>
      <c r="AVU14" s="131"/>
      <c r="AVV14" s="131"/>
      <c r="AVW14" s="131"/>
      <c r="AVX14" s="131"/>
      <c r="AVY14" s="131"/>
      <c r="AVZ14" s="131"/>
      <c r="AWA14" s="131"/>
      <c r="AWB14" s="131"/>
      <c r="AWC14" s="131"/>
      <c r="AWD14" s="131"/>
      <c r="AWE14" s="131"/>
      <c r="AWF14" s="131"/>
      <c r="AWG14" s="131"/>
      <c r="AWH14" s="131"/>
      <c r="AWI14" s="131"/>
      <c r="AWJ14" s="131"/>
      <c r="AWK14" s="131"/>
      <c r="AWL14" s="131"/>
      <c r="AWM14" s="131"/>
      <c r="AWN14" s="131"/>
      <c r="AWO14" s="131"/>
      <c r="AWP14" s="131"/>
      <c r="AWQ14" s="131"/>
      <c r="AWR14" s="131"/>
      <c r="AWS14" s="131"/>
      <c r="AWT14" s="131"/>
      <c r="AWU14" s="131"/>
      <c r="AWV14" s="131"/>
      <c r="AWW14" s="131"/>
      <c r="AWX14" s="131"/>
      <c r="AWY14" s="131"/>
      <c r="AWZ14" s="131"/>
      <c r="AXA14" s="131"/>
      <c r="AXB14" s="131"/>
      <c r="AXC14" s="131"/>
      <c r="AXD14" s="131"/>
      <c r="AXE14" s="131"/>
      <c r="AXF14" s="131"/>
      <c r="AXG14" s="131"/>
      <c r="AXH14" s="131"/>
      <c r="AXI14" s="131"/>
      <c r="AXJ14" s="131"/>
      <c r="AXK14" s="131"/>
      <c r="AXL14" s="131"/>
      <c r="AXM14" s="131"/>
      <c r="AXN14" s="131"/>
      <c r="AXO14" s="131"/>
      <c r="AXP14" s="131"/>
      <c r="AXQ14" s="131"/>
      <c r="AXR14" s="131"/>
      <c r="AXS14" s="131"/>
      <c r="AXT14" s="131"/>
      <c r="AXU14" s="131"/>
      <c r="AXV14" s="131"/>
      <c r="AXW14" s="131"/>
      <c r="AXX14" s="131"/>
      <c r="AXY14" s="131"/>
      <c r="AXZ14" s="131"/>
      <c r="AYA14" s="131"/>
      <c r="AYB14" s="131"/>
      <c r="AYC14" s="131"/>
      <c r="AYD14" s="131"/>
      <c r="AYE14" s="131"/>
      <c r="AYF14" s="131"/>
      <c r="AYG14" s="131"/>
      <c r="AYH14" s="131"/>
      <c r="AYI14" s="131"/>
      <c r="AYJ14" s="131"/>
      <c r="AYK14" s="131"/>
      <c r="AYL14" s="131"/>
      <c r="AYM14" s="131"/>
      <c r="AYN14" s="131"/>
      <c r="AYO14" s="131"/>
      <c r="AYP14" s="131"/>
      <c r="AYQ14" s="131"/>
      <c r="AYR14" s="131"/>
      <c r="AYS14" s="131"/>
      <c r="AYT14" s="131"/>
      <c r="AYU14" s="131"/>
      <c r="AYV14" s="131"/>
      <c r="AYW14" s="131"/>
      <c r="AYX14" s="131"/>
      <c r="AYY14" s="131"/>
      <c r="AYZ14" s="131"/>
      <c r="AZA14" s="131"/>
      <c r="AZB14" s="131"/>
      <c r="AZC14" s="131"/>
      <c r="AZD14" s="131"/>
      <c r="AZE14" s="131"/>
      <c r="AZF14" s="131"/>
      <c r="AZG14" s="131"/>
      <c r="AZH14" s="131"/>
      <c r="AZI14" s="131"/>
      <c r="AZJ14" s="131"/>
      <c r="AZK14" s="131"/>
      <c r="AZL14" s="131"/>
      <c r="AZM14" s="131"/>
      <c r="AZN14" s="131"/>
      <c r="AZO14" s="131"/>
      <c r="AZP14" s="131"/>
      <c r="AZQ14" s="131"/>
      <c r="AZR14" s="131"/>
      <c r="AZS14" s="131"/>
      <c r="AZT14" s="131"/>
      <c r="AZU14" s="131"/>
      <c r="AZV14" s="131"/>
      <c r="AZW14" s="131"/>
      <c r="AZX14" s="131"/>
      <c r="AZY14" s="131"/>
      <c r="AZZ14" s="131"/>
      <c r="BAA14" s="131"/>
      <c r="BAB14" s="131"/>
      <c r="BAC14" s="131"/>
      <c r="BAD14" s="131"/>
      <c r="BAE14" s="131"/>
      <c r="BAF14" s="131"/>
      <c r="BAG14" s="131"/>
      <c r="BAH14" s="131"/>
      <c r="BAI14" s="131"/>
      <c r="BAJ14" s="131"/>
      <c r="BAK14" s="131"/>
      <c r="BAL14" s="131"/>
      <c r="BAM14" s="131"/>
      <c r="BAN14" s="131"/>
      <c r="BAO14" s="131"/>
      <c r="BAP14" s="131"/>
      <c r="BAQ14" s="131"/>
      <c r="BAR14" s="131"/>
      <c r="BAS14" s="131"/>
      <c r="BAT14" s="131"/>
      <c r="BAU14" s="131"/>
      <c r="BAV14" s="131"/>
      <c r="BAW14" s="131"/>
      <c r="BAX14" s="131"/>
      <c r="BAY14" s="131"/>
      <c r="BAZ14" s="131"/>
      <c r="BBA14" s="131"/>
      <c r="BBB14" s="131"/>
      <c r="BBC14" s="131"/>
      <c r="BBD14" s="131"/>
      <c r="BBE14" s="131"/>
      <c r="BBF14" s="131"/>
      <c r="BBG14" s="131"/>
      <c r="BBH14" s="131"/>
      <c r="BBI14" s="131"/>
      <c r="BBJ14" s="131"/>
      <c r="BBK14" s="131"/>
      <c r="BBL14" s="131"/>
      <c r="BBM14" s="131"/>
      <c r="BBN14" s="131"/>
      <c r="BBO14" s="131"/>
      <c r="BBP14" s="131"/>
      <c r="BBQ14" s="131"/>
      <c r="BBR14" s="131"/>
      <c r="BBS14" s="131"/>
      <c r="BBT14" s="131"/>
      <c r="BBU14" s="131"/>
      <c r="BBV14" s="131"/>
      <c r="BBW14" s="131"/>
      <c r="BBX14" s="131"/>
      <c r="BBY14" s="131"/>
      <c r="BBZ14" s="131"/>
      <c r="BCA14" s="131"/>
      <c r="BCB14" s="131"/>
      <c r="BCC14" s="131"/>
      <c r="BCD14" s="131"/>
      <c r="BCE14" s="131"/>
      <c r="BCF14" s="131"/>
      <c r="BCG14" s="131"/>
      <c r="BCH14" s="131"/>
      <c r="BCI14" s="131"/>
      <c r="BCJ14" s="131"/>
      <c r="BCK14" s="131"/>
      <c r="BCL14" s="131"/>
      <c r="BCM14" s="131"/>
      <c r="BCN14" s="131"/>
      <c r="BCO14" s="131"/>
      <c r="BCP14" s="131"/>
      <c r="BCQ14" s="131"/>
      <c r="BCR14" s="131"/>
      <c r="BCS14" s="131"/>
      <c r="BCT14" s="131"/>
      <c r="BCU14" s="131"/>
      <c r="BCV14" s="131"/>
      <c r="BCW14" s="131"/>
      <c r="BCX14" s="131"/>
      <c r="BCY14" s="131"/>
      <c r="BCZ14" s="131"/>
      <c r="BDA14" s="131"/>
      <c r="BDB14" s="131"/>
      <c r="BDC14" s="131"/>
      <c r="BDD14" s="131"/>
      <c r="BDE14" s="131"/>
      <c r="BDF14" s="131"/>
      <c r="BDG14" s="131"/>
      <c r="BDH14" s="131"/>
      <c r="BDI14" s="131"/>
      <c r="BDJ14" s="131"/>
      <c r="BDK14" s="131"/>
      <c r="BDL14" s="131"/>
      <c r="BDM14" s="131"/>
      <c r="BDN14" s="131"/>
      <c r="BDO14" s="131"/>
      <c r="BDP14" s="131"/>
      <c r="BDQ14" s="131"/>
      <c r="BDR14" s="131"/>
      <c r="BDS14" s="131"/>
      <c r="BDT14" s="131"/>
      <c r="BDU14" s="131"/>
      <c r="BDV14" s="131"/>
      <c r="BDW14" s="131"/>
      <c r="BDX14" s="131"/>
      <c r="BDY14" s="131"/>
      <c r="BDZ14" s="131"/>
      <c r="BEA14" s="131"/>
      <c r="BEB14" s="131"/>
      <c r="BEC14" s="131"/>
      <c r="BED14" s="131"/>
      <c r="BEE14" s="131"/>
      <c r="BEF14" s="131"/>
      <c r="BEG14" s="131"/>
      <c r="BEH14" s="131"/>
      <c r="BEI14" s="131"/>
      <c r="BEJ14" s="131"/>
      <c r="BEK14" s="131"/>
      <c r="BEL14" s="131"/>
      <c r="BEM14" s="131"/>
      <c r="BEN14" s="131"/>
      <c r="BEO14" s="131"/>
      <c r="BEP14" s="131"/>
      <c r="BEQ14" s="131"/>
      <c r="BER14" s="131"/>
      <c r="BES14" s="131"/>
      <c r="BET14" s="131"/>
      <c r="BEU14" s="131"/>
      <c r="BEV14" s="131"/>
      <c r="BEW14" s="131"/>
      <c r="BEX14" s="131"/>
      <c r="BEY14" s="131"/>
      <c r="BEZ14" s="131"/>
      <c r="BFA14" s="131"/>
      <c r="BFB14" s="131"/>
      <c r="BFC14" s="131"/>
      <c r="BFD14" s="131"/>
      <c r="BFE14" s="131"/>
      <c r="BFF14" s="131"/>
      <c r="BFG14" s="131"/>
      <c r="BFH14" s="131"/>
      <c r="BFI14" s="131"/>
      <c r="BFJ14" s="131"/>
      <c r="BFK14" s="131"/>
      <c r="BFL14" s="131"/>
      <c r="BFM14" s="131"/>
      <c r="BFN14" s="131"/>
      <c r="BFO14" s="131"/>
      <c r="BFP14" s="131"/>
      <c r="BFQ14" s="131"/>
      <c r="BFR14" s="131"/>
      <c r="BFS14" s="131"/>
      <c r="BFT14" s="131"/>
      <c r="BFU14" s="131"/>
      <c r="BFV14" s="131"/>
      <c r="BFW14" s="131"/>
      <c r="BFX14" s="131"/>
      <c r="BFY14" s="131"/>
      <c r="BFZ14" s="131"/>
      <c r="BGA14" s="131"/>
      <c r="BGB14" s="131"/>
      <c r="BGC14" s="131"/>
      <c r="BGD14" s="131"/>
      <c r="BGE14" s="131"/>
      <c r="BGF14" s="131"/>
      <c r="BGG14" s="131"/>
      <c r="BGH14" s="131"/>
      <c r="BGI14" s="131"/>
      <c r="BGJ14" s="131"/>
      <c r="BGK14" s="131"/>
      <c r="BGL14" s="131"/>
      <c r="BGM14" s="131"/>
      <c r="BGN14" s="131"/>
      <c r="BGO14" s="131"/>
      <c r="BGP14" s="131"/>
      <c r="BGQ14" s="131"/>
      <c r="BGR14" s="131"/>
      <c r="BGS14" s="131"/>
      <c r="BGT14" s="131"/>
      <c r="BGU14" s="131"/>
      <c r="BGV14" s="131"/>
      <c r="BGW14" s="131"/>
      <c r="BGX14" s="131"/>
      <c r="BGY14" s="131"/>
      <c r="BGZ14" s="131"/>
      <c r="BHA14" s="131"/>
      <c r="BHB14" s="131"/>
      <c r="BHC14" s="131"/>
      <c r="BHD14" s="131"/>
      <c r="BHE14" s="131"/>
      <c r="BHF14" s="131"/>
      <c r="BHG14" s="131"/>
      <c r="BHH14" s="131"/>
      <c r="BHI14" s="131"/>
      <c r="BHJ14" s="131"/>
      <c r="BHK14" s="131"/>
      <c r="BHL14" s="131"/>
      <c r="BHM14" s="131"/>
      <c r="BHN14" s="131"/>
      <c r="BHO14" s="131"/>
      <c r="BHP14" s="131"/>
      <c r="BHQ14" s="131"/>
      <c r="BHR14" s="131"/>
      <c r="BHS14" s="131"/>
      <c r="BHT14" s="131"/>
      <c r="BHU14" s="131"/>
      <c r="BHV14" s="131"/>
      <c r="BHW14" s="131"/>
      <c r="BHX14" s="131"/>
      <c r="BHY14" s="131"/>
      <c r="BHZ14" s="131"/>
      <c r="BIA14" s="131"/>
      <c r="BIB14" s="131"/>
      <c r="BIC14" s="131"/>
      <c r="BID14" s="131"/>
      <c r="BIE14" s="131"/>
      <c r="BIF14" s="131"/>
      <c r="BIG14" s="131"/>
      <c r="BIH14" s="131"/>
      <c r="BII14" s="131"/>
      <c r="BIJ14" s="131"/>
      <c r="BIK14" s="131"/>
      <c r="BIL14" s="131"/>
      <c r="BIM14" s="131"/>
      <c r="BIN14" s="131"/>
      <c r="BIO14" s="131"/>
      <c r="BIP14" s="131"/>
      <c r="BIQ14" s="131"/>
      <c r="BIR14" s="131"/>
      <c r="BIS14" s="131"/>
      <c r="BIT14" s="131"/>
      <c r="BIU14" s="131"/>
      <c r="BIV14" s="131"/>
      <c r="BIW14" s="131"/>
      <c r="BIX14" s="131"/>
      <c r="BIY14" s="131"/>
      <c r="BIZ14" s="131"/>
      <c r="BJA14" s="131"/>
      <c r="BJB14" s="131"/>
      <c r="BJC14" s="131"/>
      <c r="BJD14" s="131"/>
      <c r="BJE14" s="131"/>
      <c r="BJF14" s="131"/>
      <c r="BJG14" s="131"/>
      <c r="BJH14" s="131"/>
      <c r="BJI14" s="131"/>
      <c r="BJJ14" s="131"/>
      <c r="BJK14" s="131"/>
      <c r="BJL14" s="131"/>
      <c r="BJM14" s="131"/>
      <c r="BJN14" s="131"/>
      <c r="BJO14" s="131"/>
      <c r="BJP14" s="131"/>
      <c r="BJQ14" s="131"/>
      <c r="BJR14" s="131"/>
      <c r="BJS14" s="131"/>
      <c r="BJT14" s="131"/>
      <c r="BJU14" s="131"/>
      <c r="BJV14" s="131"/>
      <c r="BJW14" s="131"/>
      <c r="BJX14" s="131"/>
      <c r="BJY14" s="131"/>
      <c r="BJZ14" s="131"/>
      <c r="BKA14" s="131"/>
      <c r="BKB14" s="131"/>
      <c r="BKC14" s="131"/>
      <c r="BKD14" s="131"/>
      <c r="BKE14" s="131"/>
      <c r="BKF14" s="131"/>
      <c r="BKG14" s="131"/>
      <c r="BKH14" s="131"/>
      <c r="BKI14" s="131"/>
      <c r="BKJ14" s="131"/>
      <c r="BKK14" s="131"/>
      <c r="BKL14" s="131"/>
      <c r="BKM14" s="131"/>
      <c r="BKN14" s="131"/>
      <c r="BKO14" s="131"/>
      <c r="BKP14" s="131"/>
      <c r="BKQ14" s="131"/>
      <c r="BKR14" s="131"/>
      <c r="BKS14" s="131"/>
      <c r="BKT14" s="131"/>
      <c r="BKU14" s="131"/>
      <c r="BKV14" s="131"/>
      <c r="BKW14" s="131"/>
      <c r="BKX14" s="131"/>
      <c r="BKY14" s="131"/>
      <c r="BKZ14" s="131"/>
      <c r="BLA14" s="131"/>
      <c r="BLB14" s="131"/>
      <c r="BLC14" s="131"/>
      <c r="BLD14" s="131"/>
      <c r="BLE14" s="131"/>
      <c r="BLF14" s="131"/>
      <c r="BLG14" s="131"/>
      <c r="BLH14" s="131"/>
      <c r="BLI14" s="131"/>
      <c r="BLJ14" s="131"/>
      <c r="BLK14" s="131"/>
      <c r="BLL14" s="131"/>
      <c r="BLM14" s="131"/>
      <c r="BLN14" s="131"/>
      <c r="BLO14" s="131"/>
      <c r="BLP14" s="131"/>
      <c r="BLQ14" s="131"/>
      <c r="BLR14" s="131"/>
      <c r="BLS14" s="131"/>
      <c r="BLT14" s="131"/>
      <c r="BLU14" s="131"/>
      <c r="BLV14" s="131"/>
      <c r="BLW14" s="131"/>
      <c r="BLX14" s="131"/>
      <c r="BLY14" s="131"/>
      <c r="BLZ14" s="131"/>
      <c r="BMA14" s="131"/>
      <c r="BMB14" s="131"/>
      <c r="BMC14" s="131"/>
      <c r="BMD14" s="131"/>
      <c r="BME14" s="131"/>
      <c r="BMF14" s="131"/>
      <c r="BMG14" s="131"/>
      <c r="BMH14" s="131"/>
      <c r="BMI14" s="131"/>
      <c r="BMJ14" s="131"/>
      <c r="BMK14" s="131"/>
      <c r="BML14" s="131"/>
      <c r="BMM14" s="131"/>
      <c r="BMN14" s="131"/>
      <c r="BMO14" s="131"/>
      <c r="BMP14" s="131"/>
      <c r="BMQ14" s="131"/>
      <c r="BMR14" s="131"/>
      <c r="BMS14" s="131"/>
      <c r="BMT14" s="131"/>
      <c r="BMU14" s="131"/>
      <c r="BMV14" s="131"/>
      <c r="BMW14" s="131"/>
      <c r="BMX14" s="131"/>
      <c r="BMY14" s="131"/>
      <c r="BMZ14" s="131"/>
      <c r="BNA14" s="131"/>
      <c r="BNB14" s="131"/>
      <c r="BNC14" s="131"/>
      <c r="BND14" s="131"/>
      <c r="BNE14" s="131"/>
      <c r="BNF14" s="131"/>
      <c r="BNG14" s="131"/>
      <c r="BNH14" s="131"/>
      <c r="BNI14" s="131"/>
      <c r="BNJ14" s="131"/>
      <c r="BNK14" s="131"/>
      <c r="BNL14" s="131"/>
      <c r="BNM14" s="131"/>
      <c r="BNN14" s="131"/>
      <c r="BNO14" s="131"/>
      <c r="BNP14" s="131"/>
      <c r="BNQ14" s="131"/>
      <c r="BNR14" s="131"/>
      <c r="BNS14" s="131"/>
      <c r="BNT14" s="131"/>
      <c r="BNU14" s="131"/>
      <c r="BNV14" s="131"/>
      <c r="BNW14" s="131"/>
      <c r="BNX14" s="131"/>
      <c r="BNY14" s="131"/>
      <c r="BNZ14" s="131"/>
      <c r="BOA14" s="131"/>
      <c r="BOB14" s="131"/>
      <c r="BOC14" s="131"/>
      <c r="BOD14" s="131"/>
      <c r="BOE14" s="131"/>
      <c r="BOF14" s="131"/>
      <c r="BOG14" s="131"/>
      <c r="BOH14" s="131"/>
      <c r="BOI14" s="131"/>
      <c r="BOJ14" s="131"/>
      <c r="BOK14" s="131"/>
      <c r="BOL14" s="131"/>
      <c r="BOM14" s="131"/>
      <c r="BON14" s="131"/>
      <c r="BOO14" s="131"/>
      <c r="BOP14" s="131"/>
      <c r="BOQ14" s="131"/>
      <c r="BOR14" s="131"/>
      <c r="BOS14" s="131"/>
      <c r="BOT14" s="131"/>
      <c r="BOU14" s="131"/>
      <c r="BOV14" s="131"/>
      <c r="BOW14" s="131"/>
      <c r="BOX14" s="131"/>
      <c r="BOY14" s="131"/>
      <c r="BOZ14" s="131"/>
      <c r="BPA14" s="131"/>
      <c r="BPB14" s="131"/>
      <c r="BPC14" s="131"/>
      <c r="BPD14" s="131"/>
      <c r="BPE14" s="131"/>
      <c r="BPF14" s="131"/>
      <c r="BPG14" s="131"/>
      <c r="BPH14" s="131"/>
      <c r="BPI14" s="131"/>
      <c r="BPJ14" s="131"/>
      <c r="BPK14" s="131"/>
      <c r="BPL14" s="131"/>
      <c r="BPM14" s="131"/>
      <c r="BPN14" s="131"/>
      <c r="BPO14" s="131"/>
      <c r="BPP14" s="131"/>
      <c r="BPQ14" s="131"/>
      <c r="BPR14" s="131"/>
      <c r="BPS14" s="131"/>
      <c r="BPT14" s="131"/>
      <c r="BPU14" s="131"/>
      <c r="BPV14" s="131"/>
      <c r="BPW14" s="131"/>
      <c r="BPX14" s="131"/>
      <c r="BPY14" s="131"/>
      <c r="BPZ14" s="131"/>
      <c r="BQA14" s="131"/>
      <c r="BQB14" s="131"/>
      <c r="BQC14" s="131"/>
      <c r="BQD14" s="131"/>
      <c r="BQE14" s="131"/>
      <c r="BQF14" s="131"/>
      <c r="BQG14" s="131"/>
      <c r="BQH14" s="131"/>
      <c r="BQI14" s="131"/>
      <c r="BQJ14" s="131"/>
      <c r="BQK14" s="131"/>
      <c r="BQL14" s="131"/>
      <c r="BQM14" s="131"/>
      <c r="BQN14" s="131"/>
      <c r="BQO14" s="131"/>
      <c r="BQP14" s="131"/>
      <c r="BQQ14" s="131"/>
      <c r="BQR14" s="131"/>
      <c r="BQS14" s="131"/>
      <c r="BQT14" s="131"/>
      <c r="BQU14" s="131"/>
      <c r="BQV14" s="131"/>
      <c r="BQW14" s="131"/>
      <c r="BQX14" s="131"/>
      <c r="BQY14" s="131"/>
      <c r="BQZ14" s="131"/>
      <c r="BRA14" s="131"/>
      <c r="BRB14" s="131"/>
      <c r="BRC14" s="131"/>
      <c r="BRD14" s="131"/>
      <c r="BRE14" s="131"/>
      <c r="BRF14" s="131"/>
      <c r="BRG14" s="131"/>
      <c r="BRH14" s="131"/>
      <c r="BRI14" s="131"/>
      <c r="BRJ14" s="131"/>
      <c r="BRK14" s="131"/>
      <c r="BRL14" s="131"/>
      <c r="BRM14" s="131"/>
      <c r="BRN14" s="131"/>
      <c r="BRO14" s="131"/>
      <c r="BRP14" s="131"/>
      <c r="BRQ14" s="131"/>
      <c r="BRR14" s="131"/>
      <c r="BRS14" s="131"/>
      <c r="BRT14" s="131"/>
      <c r="BRU14" s="131"/>
      <c r="BRV14" s="131"/>
      <c r="BRW14" s="131"/>
      <c r="BRX14" s="131"/>
      <c r="BRY14" s="131"/>
      <c r="BRZ14" s="131"/>
      <c r="BSA14" s="131"/>
      <c r="BSB14" s="131"/>
      <c r="BSC14" s="131"/>
      <c r="BSD14" s="131"/>
      <c r="BSE14" s="131"/>
      <c r="BSF14" s="131"/>
      <c r="BSG14" s="131"/>
      <c r="BSH14" s="131"/>
      <c r="BSI14" s="131"/>
      <c r="BSJ14" s="131"/>
      <c r="BSK14" s="131"/>
      <c r="BSL14" s="131"/>
      <c r="BSM14" s="131"/>
      <c r="BSN14" s="131"/>
      <c r="BSO14" s="131"/>
      <c r="BSP14" s="131"/>
      <c r="BSQ14" s="131"/>
      <c r="BSR14" s="131"/>
      <c r="BSS14" s="131"/>
      <c r="BST14" s="131"/>
      <c r="BSU14" s="131"/>
      <c r="BSV14" s="131"/>
      <c r="BSW14" s="131"/>
      <c r="BSX14" s="131"/>
      <c r="BSY14" s="131"/>
      <c r="BSZ14" s="131"/>
      <c r="BTA14" s="131"/>
      <c r="BTB14" s="131"/>
      <c r="BTC14" s="131"/>
      <c r="BTD14" s="131"/>
      <c r="BTE14" s="131"/>
      <c r="BTF14" s="131"/>
      <c r="BTG14" s="131"/>
      <c r="BTH14" s="131"/>
      <c r="BTI14" s="131"/>
      <c r="BTJ14" s="131"/>
      <c r="BTK14" s="131"/>
      <c r="BTL14" s="131"/>
      <c r="BTM14" s="131"/>
      <c r="BTN14" s="131"/>
      <c r="BTO14" s="131"/>
      <c r="BTP14" s="131"/>
      <c r="BTQ14" s="131"/>
      <c r="BTR14" s="131"/>
      <c r="BTS14" s="131"/>
      <c r="BTT14" s="131"/>
      <c r="BTU14" s="131"/>
      <c r="BTV14" s="131"/>
      <c r="BTW14" s="131"/>
      <c r="BTX14" s="131"/>
      <c r="BTY14" s="131"/>
      <c r="BTZ14" s="131"/>
      <c r="BUA14" s="131"/>
      <c r="BUB14" s="131"/>
      <c r="BUC14" s="131"/>
      <c r="BUD14" s="131"/>
      <c r="BUE14" s="131"/>
      <c r="BUF14" s="131"/>
      <c r="BUG14" s="131"/>
      <c r="BUH14" s="131"/>
      <c r="BUI14" s="131"/>
      <c r="BUJ14" s="131"/>
      <c r="BUK14" s="131"/>
      <c r="BUL14" s="131"/>
      <c r="BUM14" s="131"/>
      <c r="BUN14" s="131"/>
      <c r="BUO14" s="131"/>
      <c r="BUP14" s="131"/>
      <c r="BUQ14" s="131"/>
      <c r="BUR14" s="131"/>
      <c r="BUS14" s="131"/>
      <c r="BUT14" s="131"/>
      <c r="BUU14" s="131"/>
      <c r="BUV14" s="131"/>
      <c r="BUW14" s="131"/>
      <c r="BUX14" s="131"/>
      <c r="BUY14" s="131"/>
      <c r="BUZ14" s="131"/>
      <c r="BVA14" s="131"/>
      <c r="BVB14" s="131"/>
      <c r="BVC14" s="131"/>
      <c r="BVD14" s="131"/>
      <c r="BVE14" s="131"/>
      <c r="BVF14" s="131"/>
      <c r="BVG14" s="131"/>
      <c r="BVH14" s="131"/>
      <c r="BVI14" s="131"/>
      <c r="BVJ14" s="131"/>
      <c r="BVK14" s="131"/>
      <c r="BVL14" s="131"/>
      <c r="BVM14" s="131"/>
      <c r="BVN14" s="131"/>
      <c r="BVO14" s="131"/>
      <c r="BVP14" s="131"/>
      <c r="BVQ14" s="131"/>
      <c r="BVR14" s="131"/>
      <c r="BVS14" s="131"/>
      <c r="BVT14" s="131"/>
      <c r="BVU14" s="131"/>
      <c r="BVV14" s="131"/>
      <c r="BVW14" s="131"/>
      <c r="BVX14" s="131"/>
      <c r="BVY14" s="131"/>
      <c r="BVZ14" s="131"/>
      <c r="BWA14" s="131"/>
      <c r="BWB14" s="131"/>
      <c r="BWC14" s="131"/>
      <c r="BWD14" s="131"/>
      <c r="BWE14" s="131"/>
      <c r="BWF14" s="131"/>
      <c r="BWG14" s="131"/>
      <c r="BWH14" s="131"/>
      <c r="BWI14" s="131"/>
      <c r="BWJ14" s="131"/>
      <c r="BWK14" s="131"/>
      <c r="BWL14" s="131"/>
      <c r="BWM14" s="131"/>
      <c r="BWN14" s="131"/>
      <c r="BWO14" s="131"/>
      <c r="BWP14" s="131"/>
      <c r="BWQ14" s="131"/>
      <c r="BWR14" s="131"/>
      <c r="BWS14" s="131"/>
      <c r="BWT14" s="131"/>
      <c r="BWU14" s="131"/>
      <c r="BWV14" s="131"/>
      <c r="BWW14" s="131"/>
      <c r="BWX14" s="131"/>
      <c r="BWY14" s="131"/>
      <c r="BWZ14" s="131"/>
      <c r="BXA14" s="131"/>
      <c r="BXB14" s="131"/>
      <c r="BXC14" s="131"/>
      <c r="BXD14" s="131"/>
      <c r="BXE14" s="131"/>
      <c r="BXF14" s="131"/>
      <c r="BXG14" s="131"/>
      <c r="BXH14" s="131"/>
      <c r="BXI14" s="131"/>
      <c r="BXJ14" s="131"/>
      <c r="BXK14" s="131"/>
      <c r="BXL14" s="131"/>
      <c r="BXM14" s="131"/>
      <c r="BXN14" s="131"/>
      <c r="BXO14" s="131"/>
      <c r="BXP14" s="131"/>
      <c r="BXQ14" s="131"/>
      <c r="BXR14" s="131"/>
      <c r="BXS14" s="131"/>
      <c r="BXT14" s="131"/>
      <c r="BXU14" s="131"/>
      <c r="BXV14" s="131"/>
      <c r="BXW14" s="131"/>
      <c r="BXX14" s="131"/>
      <c r="BXY14" s="131"/>
      <c r="BXZ14" s="131"/>
      <c r="BYA14" s="131"/>
      <c r="BYB14" s="131"/>
      <c r="BYC14" s="131"/>
      <c r="BYD14" s="131"/>
      <c r="BYE14" s="131"/>
      <c r="BYF14" s="131"/>
      <c r="BYG14" s="131"/>
      <c r="BYH14" s="131"/>
      <c r="BYI14" s="131"/>
      <c r="BYJ14" s="131"/>
      <c r="BYK14" s="131"/>
      <c r="BYL14" s="131"/>
      <c r="BYM14" s="131"/>
      <c r="BYN14" s="131"/>
      <c r="BYO14" s="131"/>
      <c r="BYP14" s="131"/>
      <c r="BYQ14" s="131"/>
      <c r="BYR14" s="131"/>
      <c r="BYS14" s="131"/>
      <c r="BYT14" s="131"/>
      <c r="BYU14" s="131"/>
      <c r="BYV14" s="131"/>
      <c r="BYW14" s="131"/>
      <c r="BYX14" s="131"/>
      <c r="BYY14" s="131"/>
      <c r="BYZ14" s="131"/>
      <c r="BZA14" s="131"/>
      <c r="BZB14" s="131"/>
      <c r="BZC14" s="131"/>
      <c r="BZD14" s="131"/>
      <c r="BZE14" s="131"/>
      <c r="BZF14" s="131"/>
      <c r="BZG14" s="131"/>
      <c r="BZH14" s="131"/>
      <c r="BZI14" s="131"/>
      <c r="BZJ14" s="131"/>
      <c r="BZK14" s="131"/>
      <c r="BZL14" s="131"/>
      <c r="BZM14" s="131"/>
      <c r="BZN14" s="131"/>
      <c r="BZO14" s="131"/>
      <c r="BZP14" s="131"/>
      <c r="BZQ14" s="131"/>
      <c r="BZR14" s="131"/>
      <c r="BZS14" s="131"/>
      <c r="BZT14" s="131"/>
      <c r="BZU14" s="131"/>
      <c r="BZV14" s="131"/>
      <c r="BZW14" s="131"/>
      <c r="BZX14" s="131"/>
      <c r="BZY14" s="131"/>
      <c r="BZZ14" s="131"/>
      <c r="CAA14" s="131"/>
      <c r="CAB14" s="131"/>
      <c r="CAC14" s="131"/>
      <c r="CAD14" s="131"/>
      <c r="CAE14" s="131"/>
      <c r="CAF14" s="131"/>
      <c r="CAG14" s="131"/>
      <c r="CAH14" s="131"/>
      <c r="CAI14" s="131"/>
      <c r="CAJ14" s="131"/>
      <c r="CAK14" s="131"/>
      <c r="CAL14" s="131"/>
      <c r="CAM14" s="131"/>
      <c r="CAN14" s="131"/>
      <c r="CAO14" s="131"/>
      <c r="CAP14" s="131"/>
      <c r="CAQ14" s="131"/>
      <c r="CAR14" s="131"/>
      <c r="CAS14" s="131"/>
      <c r="CAT14" s="131"/>
      <c r="CAU14" s="131"/>
      <c r="CAV14" s="131"/>
      <c r="CAW14" s="131"/>
      <c r="CAX14" s="131"/>
      <c r="CAY14" s="131"/>
      <c r="CAZ14" s="131"/>
      <c r="CBA14" s="131"/>
      <c r="CBB14" s="131"/>
      <c r="CBC14" s="131"/>
      <c r="CBD14" s="131"/>
      <c r="CBE14" s="131"/>
      <c r="CBF14" s="131"/>
      <c r="CBG14" s="131"/>
      <c r="CBH14" s="131"/>
      <c r="CBI14" s="131"/>
      <c r="CBJ14" s="131"/>
      <c r="CBK14" s="131"/>
      <c r="CBL14" s="131"/>
      <c r="CBM14" s="131"/>
      <c r="CBN14" s="131"/>
      <c r="CBO14" s="131"/>
      <c r="CBP14" s="131"/>
      <c r="CBQ14" s="131"/>
      <c r="CBR14" s="131"/>
      <c r="CBS14" s="131"/>
      <c r="CBT14" s="131"/>
      <c r="CBU14" s="131"/>
      <c r="CBV14" s="131"/>
      <c r="CBW14" s="131"/>
      <c r="CBX14" s="131"/>
      <c r="CBY14" s="131"/>
      <c r="CBZ14" s="131"/>
      <c r="CCA14" s="131"/>
      <c r="CCB14" s="131"/>
      <c r="CCC14" s="131"/>
      <c r="CCD14" s="131"/>
      <c r="CCE14" s="131"/>
      <c r="CCF14" s="131"/>
      <c r="CCG14" s="131"/>
      <c r="CCH14" s="131"/>
      <c r="CCI14" s="131"/>
      <c r="CCJ14" s="131"/>
      <c r="CCK14" s="131"/>
      <c r="CCL14" s="131"/>
      <c r="CCM14" s="131"/>
      <c r="CCN14" s="131"/>
      <c r="CCO14" s="131"/>
      <c r="CCP14" s="131"/>
      <c r="CCQ14" s="131"/>
      <c r="CCR14" s="131"/>
      <c r="CCS14" s="131"/>
      <c r="CCT14" s="131"/>
      <c r="CCU14" s="131"/>
      <c r="CCV14" s="131"/>
      <c r="CCW14" s="131"/>
      <c r="CCX14" s="131"/>
      <c r="CCY14" s="131"/>
      <c r="CCZ14" s="131"/>
      <c r="CDA14" s="131"/>
      <c r="CDB14" s="131"/>
      <c r="CDC14" s="131"/>
      <c r="CDD14" s="131"/>
      <c r="CDE14" s="131"/>
      <c r="CDF14" s="131"/>
      <c r="CDG14" s="131"/>
      <c r="CDH14" s="131"/>
      <c r="CDI14" s="131"/>
      <c r="CDJ14" s="131"/>
      <c r="CDK14" s="131"/>
      <c r="CDL14" s="131"/>
      <c r="CDM14" s="131"/>
      <c r="CDN14" s="131"/>
      <c r="CDO14" s="131"/>
      <c r="CDP14" s="131"/>
      <c r="CDQ14" s="131"/>
      <c r="CDR14" s="131"/>
      <c r="CDS14" s="131"/>
      <c r="CDT14" s="131"/>
      <c r="CDU14" s="131"/>
      <c r="CDV14" s="131"/>
      <c r="CDW14" s="131"/>
      <c r="CDX14" s="131"/>
      <c r="CDY14" s="131"/>
      <c r="CDZ14" s="131"/>
      <c r="CEA14" s="131"/>
      <c r="CEB14" s="131"/>
      <c r="CEC14" s="131"/>
      <c r="CED14" s="131"/>
      <c r="CEE14" s="131"/>
      <c r="CEF14" s="131"/>
      <c r="CEG14" s="131"/>
      <c r="CEH14" s="131"/>
      <c r="CEI14" s="131"/>
      <c r="CEJ14" s="131"/>
      <c r="CEK14" s="131"/>
      <c r="CEL14" s="131"/>
      <c r="CEM14" s="131"/>
      <c r="CEN14" s="131"/>
      <c r="CEO14" s="131"/>
      <c r="CEP14" s="131"/>
      <c r="CEQ14" s="131"/>
      <c r="CER14" s="131"/>
      <c r="CES14" s="131"/>
      <c r="CET14" s="131"/>
      <c r="CEU14" s="131"/>
      <c r="CEV14" s="131"/>
      <c r="CEW14" s="131"/>
      <c r="CEX14" s="131"/>
      <c r="CEY14" s="131"/>
      <c r="CEZ14" s="131"/>
      <c r="CFA14" s="131"/>
      <c r="CFB14" s="131"/>
      <c r="CFC14" s="131"/>
      <c r="CFD14" s="131"/>
      <c r="CFE14" s="131"/>
      <c r="CFF14" s="131"/>
      <c r="CFG14" s="131"/>
      <c r="CFH14" s="131"/>
      <c r="CFI14" s="131"/>
      <c r="CFJ14" s="131"/>
      <c r="CFK14" s="131"/>
      <c r="CFL14" s="131"/>
      <c r="CFM14" s="131"/>
      <c r="CFN14" s="131"/>
      <c r="CFO14" s="131"/>
      <c r="CFP14" s="131"/>
      <c r="CFQ14" s="131"/>
      <c r="CFR14" s="131"/>
      <c r="CFS14" s="131"/>
      <c r="CFT14" s="131"/>
      <c r="CFU14" s="131"/>
      <c r="CFV14" s="131"/>
      <c r="CFW14" s="131"/>
      <c r="CFX14" s="131"/>
      <c r="CFY14" s="131"/>
      <c r="CFZ14" s="131"/>
      <c r="CGA14" s="131"/>
      <c r="CGB14" s="131"/>
      <c r="CGC14" s="131"/>
      <c r="CGD14" s="131"/>
      <c r="CGE14" s="131"/>
      <c r="CGF14" s="131"/>
      <c r="CGG14" s="131"/>
      <c r="CGH14" s="131"/>
      <c r="CGI14" s="131"/>
      <c r="CGJ14" s="131"/>
      <c r="CGK14" s="131"/>
      <c r="CGL14" s="131"/>
      <c r="CGM14" s="131"/>
      <c r="CGN14" s="131"/>
      <c r="CGO14" s="131"/>
      <c r="CGP14" s="131"/>
      <c r="CGQ14" s="131"/>
      <c r="CGR14" s="131"/>
      <c r="CGS14" s="131"/>
      <c r="CGT14" s="131"/>
      <c r="CGU14" s="131"/>
      <c r="CGV14" s="131"/>
      <c r="CGW14" s="131"/>
      <c r="CGX14" s="131"/>
      <c r="CGY14" s="131"/>
      <c r="CGZ14" s="131"/>
      <c r="CHA14" s="131"/>
      <c r="CHB14" s="131"/>
      <c r="CHC14" s="131"/>
      <c r="CHD14" s="131"/>
      <c r="CHE14" s="131"/>
      <c r="CHF14" s="131"/>
      <c r="CHG14" s="131"/>
      <c r="CHH14" s="131"/>
      <c r="CHI14" s="131"/>
      <c r="CHJ14" s="131"/>
      <c r="CHK14" s="131"/>
      <c r="CHL14" s="131"/>
      <c r="CHM14" s="131"/>
      <c r="CHN14" s="131"/>
      <c r="CHO14" s="131"/>
      <c r="CHP14" s="131"/>
      <c r="CHQ14" s="131"/>
      <c r="CHR14" s="131"/>
      <c r="CHS14" s="131"/>
      <c r="CHT14" s="131"/>
      <c r="CHU14" s="131"/>
      <c r="CHV14" s="131"/>
      <c r="CHW14" s="131"/>
      <c r="CHX14" s="131"/>
      <c r="CHY14" s="131"/>
      <c r="CHZ14" s="131"/>
      <c r="CIA14" s="131"/>
      <c r="CIB14" s="131"/>
      <c r="CIC14" s="131"/>
      <c r="CID14" s="131"/>
      <c r="CIE14" s="131"/>
      <c r="CIF14" s="131"/>
      <c r="CIG14" s="131"/>
      <c r="CIH14" s="131"/>
      <c r="CII14" s="131"/>
      <c r="CIJ14" s="131"/>
      <c r="CIK14" s="131"/>
      <c r="CIL14" s="131"/>
      <c r="CIM14" s="131"/>
      <c r="CIN14" s="131"/>
      <c r="CIO14" s="131"/>
      <c r="CIP14" s="131"/>
      <c r="CIQ14" s="131"/>
      <c r="CIR14" s="131"/>
      <c r="CIS14" s="131"/>
      <c r="CIT14" s="131"/>
      <c r="CIU14" s="131"/>
      <c r="CIV14" s="131"/>
      <c r="CIW14" s="131"/>
      <c r="CIX14" s="131"/>
      <c r="CIY14" s="131"/>
      <c r="CIZ14" s="131"/>
      <c r="CJA14" s="131"/>
      <c r="CJB14" s="131"/>
      <c r="CJC14" s="131"/>
      <c r="CJD14" s="131"/>
      <c r="CJE14" s="131"/>
      <c r="CJF14" s="131"/>
      <c r="CJG14" s="131"/>
      <c r="CJH14" s="131"/>
      <c r="CJI14" s="131"/>
      <c r="CJJ14" s="131"/>
      <c r="CJK14" s="131"/>
      <c r="CJL14" s="131"/>
      <c r="CJM14" s="131"/>
      <c r="CJN14" s="131"/>
      <c r="CJO14" s="131"/>
      <c r="CJP14" s="131"/>
      <c r="CJQ14" s="131"/>
      <c r="CJR14" s="131"/>
      <c r="CJS14" s="131"/>
      <c r="CJT14" s="131"/>
      <c r="CJU14" s="131"/>
      <c r="CJV14" s="131"/>
      <c r="CJW14" s="131"/>
      <c r="CJX14" s="131"/>
      <c r="CJY14" s="131"/>
      <c r="CJZ14" s="131"/>
      <c r="CKA14" s="131"/>
      <c r="CKB14" s="131"/>
      <c r="CKC14" s="131"/>
      <c r="CKD14" s="131"/>
      <c r="CKE14" s="131"/>
      <c r="CKF14" s="131"/>
      <c r="CKG14" s="131"/>
      <c r="CKH14" s="131"/>
      <c r="CKI14" s="131"/>
      <c r="CKJ14" s="131"/>
      <c r="CKK14" s="131"/>
      <c r="CKL14" s="131"/>
      <c r="CKM14" s="131"/>
      <c r="CKN14" s="131"/>
      <c r="CKO14" s="131"/>
      <c r="CKP14" s="131"/>
      <c r="CKQ14" s="131"/>
      <c r="CKR14" s="131"/>
      <c r="CKS14" s="131"/>
      <c r="CKT14" s="131"/>
      <c r="CKU14" s="131"/>
      <c r="CKV14" s="131"/>
      <c r="CKW14" s="131"/>
      <c r="CKX14" s="131"/>
      <c r="CKY14" s="131"/>
      <c r="CKZ14" s="131"/>
      <c r="CLA14" s="131"/>
      <c r="CLB14" s="131"/>
      <c r="CLC14" s="131"/>
      <c r="CLD14" s="131"/>
      <c r="CLE14" s="131"/>
      <c r="CLF14" s="131"/>
      <c r="CLG14" s="131"/>
      <c r="CLH14" s="131"/>
      <c r="CLI14" s="131"/>
      <c r="CLJ14" s="131"/>
      <c r="CLK14" s="131"/>
      <c r="CLL14" s="131"/>
      <c r="CLM14" s="131"/>
      <c r="CLN14" s="131"/>
      <c r="CLO14" s="131"/>
      <c r="CLP14" s="131"/>
      <c r="CLQ14" s="131"/>
      <c r="CLR14" s="131"/>
      <c r="CLS14" s="131"/>
      <c r="CLT14" s="131"/>
      <c r="CLU14" s="131"/>
      <c r="CLV14" s="131"/>
      <c r="CLW14" s="131"/>
      <c r="CLX14" s="131"/>
      <c r="CLY14" s="131"/>
      <c r="CLZ14" s="131"/>
      <c r="CMA14" s="131"/>
      <c r="CMB14" s="131"/>
      <c r="CMC14" s="131"/>
      <c r="CMD14" s="131"/>
      <c r="CME14" s="131"/>
      <c r="CMF14" s="131"/>
      <c r="CMG14" s="131"/>
      <c r="CMH14" s="131"/>
      <c r="CMI14" s="131"/>
      <c r="CMJ14" s="131"/>
      <c r="CMK14" s="131"/>
      <c r="CML14" s="131"/>
      <c r="CMM14" s="131"/>
      <c r="CMN14" s="131"/>
      <c r="CMO14" s="131"/>
      <c r="CMP14" s="131"/>
      <c r="CMQ14" s="131"/>
      <c r="CMR14" s="131"/>
      <c r="CMS14" s="131"/>
      <c r="CMT14" s="131"/>
      <c r="CMU14" s="131"/>
      <c r="CMV14" s="131"/>
      <c r="CMW14" s="131"/>
      <c r="CMX14" s="131"/>
      <c r="CMY14" s="131"/>
      <c r="CMZ14" s="131"/>
      <c r="CNA14" s="131"/>
      <c r="CNB14" s="131"/>
      <c r="CNC14" s="131"/>
      <c r="CND14" s="131"/>
      <c r="CNE14" s="131"/>
      <c r="CNF14" s="131"/>
      <c r="CNG14" s="131"/>
      <c r="CNH14" s="131"/>
      <c r="CNI14" s="131"/>
      <c r="CNJ14" s="131"/>
      <c r="CNK14" s="131"/>
      <c r="CNL14" s="131"/>
      <c r="CNM14" s="131"/>
      <c r="CNN14" s="131"/>
      <c r="CNO14" s="131"/>
      <c r="CNP14" s="131"/>
      <c r="CNQ14" s="131"/>
      <c r="CNR14" s="131"/>
      <c r="CNS14" s="131"/>
      <c r="CNT14" s="131"/>
      <c r="CNU14" s="131"/>
      <c r="CNV14" s="131"/>
      <c r="CNW14" s="131"/>
      <c r="CNX14" s="131"/>
      <c r="CNY14" s="131"/>
      <c r="CNZ14" s="131"/>
      <c r="COA14" s="131"/>
      <c r="COB14" s="131"/>
      <c r="COC14" s="131"/>
      <c r="COD14" s="131"/>
      <c r="COE14" s="131"/>
      <c r="COF14" s="131"/>
      <c r="COG14" s="131"/>
      <c r="COH14" s="131"/>
      <c r="COI14" s="131"/>
      <c r="COJ14" s="131"/>
      <c r="COK14" s="131"/>
      <c r="COL14" s="131"/>
      <c r="COM14" s="131"/>
      <c r="CON14" s="131"/>
      <c r="COO14" s="131"/>
      <c r="COP14" s="131"/>
      <c r="COQ14" s="131"/>
      <c r="COR14" s="131"/>
      <c r="COS14" s="131"/>
      <c r="COT14" s="131"/>
      <c r="COU14" s="131"/>
      <c r="COV14" s="131"/>
      <c r="COW14" s="131"/>
      <c r="COX14" s="131"/>
      <c r="COY14" s="131"/>
      <c r="COZ14" s="131"/>
      <c r="CPA14" s="131"/>
      <c r="CPB14" s="131"/>
      <c r="CPC14" s="131"/>
      <c r="CPD14" s="131"/>
      <c r="CPE14" s="131"/>
      <c r="CPF14" s="131"/>
      <c r="CPG14" s="131"/>
      <c r="CPH14" s="131"/>
      <c r="CPI14" s="131"/>
      <c r="CPJ14" s="131"/>
      <c r="CPK14" s="131"/>
      <c r="CPL14" s="131"/>
      <c r="CPM14" s="131"/>
      <c r="CPN14" s="131"/>
      <c r="CPO14" s="131"/>
      <c r="CPP14" s="131"/>
      <c r="CPQ14" s="131"/>
      <c r="CPR14" s="131"/>
      <c r="CPS14" s="131"/>
      <c r="CPT14" s="131"/>
      <c r="CPU14" s="131"/>
      <c r="CPV14" s="131"/>
      <c r="CPW14" s="131"/>
      <c r="CPX14" s="131"/>
      <c r="CPY14" s="131"/>
      <c r="CPZ14" s="131"/>
      <c r="CQA14" s="131"/>
      <c r="CQB14" s="131"/>
      <c r="CQC14" s="131"/>
      <c r="CQD14" s="131"/>
      <c r="CQE14" s="131"/>
      <c r="CQF14" s="131"/>
      <c r="CQG14" s="131"/>
      <c r="CQH14" s="131"/>
      <c r="CQI14" s="131"/>
      <c r="CQJ14" s="131"/>
      <c r="CQK14" s="131"/>
      <c r="CQL14" s="131"/>
      <c r="CQM14" s="131"/>
      <c r="CQN14" s="131"/>
      <c r="CQO14" s="131"/>
      <c r="CQP14" s="131"/>
      <c r="CQQ14" s="131"/>
      <c r="CQR14" s="131"/>
      <c r="CQS14" s="131"/>
      <c r="CQT14" s="131"/>
      <c r="CQU14" s="131"/>
      <c r="CQV14" s="131"/>
      <c r="CQW14" s="131"/>
      <c r="CQX14" s="131"/>
      <c r="CQY14" s="131"/>
      <c r="CQZ14" s="131"/>
      <c r="CRA14" s="131"/>
      <c r="CRB14" s="131"/>
      <c r="CRC14" s="131"/>
      <c r="CRD14" s="131"/>
      <c r="CRE14" s="131"/>
      <c r="CRF14" s="131"/>
      <c r="CRG14" s="131"/>
      <c r="CRH14" s="131"/>
      <c r="CRI14" s="131"/>
      <c r="CRJ14" s="131"/>
      <c r="CRK14" s="131"/>
      <c r="CRL14" s="131"/>
      <c r="CRM14" s="131"/>
      <c r="CRN14" s="131"/>
      <c r="CRO14" s="131"/>
      <c r="CRP14" s="131"/>
      <c r="CRQ14" s="131"/>
      <c r="CRR14" s="131"/>
      <c r="CRS14" s="131"/>
      <c r="CRT14" s="131"/>
      <c r="CRU14" s="131"/>
      <c r="CRV14" s="131"/>
      <c r="CRW14" s="131"/>
      <c r="CRX14" s="131"/>
      <c r="CRY14" s="131"/>
      <c r="CRZ14" s="131"/>
      <c r="CSA14" s="131"/>
      <c r="CSB14" s="131"/>
      <c r="CSC14" s="131"/>
      <c r="CSD14" s="131"/>
      <c r="CSE14" s="131"/>
      <c r="CSF14" s="131"/>
      <c r="CSG14" s="131"/>
      <c r="CSH14" s="131"/>
      <c r="CSI14" s="131"/>
      <c r="CSJ14" s="131"/>
      <c r="CSK14" s="131"/>
      <c r="CSL14" s="131"/>
      <c r="CSM14" s="131"/>
      <c r="CSN14" s="131"/>
      <c r="CSO14" s="131"/>
      <c r="CSP14" s="131"/>
      <c r="CSQ14" s="131"/>
      <c r="CSR14" s="131"/>
      <c r="CSS14" s="131"/>
      <c r="CST14" s="131"/>
      <c r="CSU14" s="131"/>
      <c r="CSV14" s="131"/>
      <c r="CSW14" s="131"/>
      <c r="CSX14" s="131"/>
      <c r="CSY14" s="131"/>
      <c r="CSZ14" s="131"/>
      <c r="CTA14" s="131"/>
      <c r="CTB14" s="131"/>
      <c r="CTC14" s="131"/>
      <c r="CTD14" s="131"/>
      <c r="CTE14" s="131"/>
      <c r="CTF14" s="131"/>
      <c r="CTG14" s="131"/>
      <c r="CTH14" s="131"/>
      <c r="CTI14" s="131"/>
      <c r="CTJ14" s="131"/>
      <c r="CTK14" s="131"/>
      <c r="CTL14" s="131"/>
      <c r="CTM14" s="131"/>
      <c r="CTN14" s="131"/>
      <c r="CTO14" s="131"/>
      <c r="CTP14" s="131"/>
      <c r="CTQ14" s="131"/>
      <c r="CTR14" s="131"/>
      <c r="CTS14" s="131"/>
      <c r="CTT14" s="131"/>
      <c r="CTU14" s="131"/>
      <c r="CTV14" s="131"/>
      <c r="CTW14" s="131"/>
      <c r="CTX14" s="131"/>
      <c r="CTY14" s="131"/>
      <c r="CTZ14" s="131"/>
      <c r="CUA14" s="131"/>
      <c r="CUB14" s="131"/>
      <c r="CUC14" s="131"/>
      <c r="CUD14" s="131"/>
      <c r="CUE14" s="131"/>
      <c r="CUF14" s="131"/>
      <c r="CUG14" s="131"/>
      <c r="CUH14" s="131"/>
      <c r="CUI14" s="131"/>
      <c r="CUJ14" s="131"/>
      <c r="CUK14" s="131"/>
      <c r="CUL14" s="131"/>
      <c r="CUM14" s="131"/>
      <c r="CUN14" s="131"/>
      <c r="CUO14" s="131"/>
      <c r="CUP14" s="131"/>
      <c r="CUQ14" s="131"/>
      <c r="CUR14" s="131"/>
      <c r="CUS14" s="131"/>
      <c r="CUT14" s="131"/>
      <c r="CUU14" s="131"/>
      <c r="CUV14" s="131"/>
      <c r="CUW14" s="131"/>
      <c r="CUX14" s="131"/>
      <c r="CUY14" s="131"/>
      <c r="CUZ14" s="131"/>
      <c r="CVA14" s="131"/>
      <c r="CVB14" s="131"/>
      <c r="CVC14" s="131"/>
      <c r="CVD14" s="131"/>
      <c r="CVE14" s="131"/>
      <c r="CVF14" s="131"/>
      <c r="CVG14" s="131"/>
      <c r="CVH14" s="131"/>
      <c r="CVI14" s="131"/>
      <c r="CVJ14" s="131"/>
      <c r="CVK14" s="131"/>
      <c r="CVL14" s="131"/>
      <c r="CVM14" s="131"/>
      <c r="CVN14" s="131"/>
      <c r="CVO14" s="131"/>
      <c r="CVP14" s="131"/>
      <c r="CVQ14" s="131"/>
      <c r="CVR14" s="131"/>
      <c r="CVS14" s="131"/>
      <c r="CVT14" s="131"/>
      <c r="CVU14" s="131"/>
      <c r="CVV14" s="131"/>
      <c r="CVW14" s="131"/>
      <c r="CVX14" s="131"/>
      <c r="CVY14" s="131"/>
      <c r="CVZ14" s="131"/>
      <c r="CWA14" s="131"/>
      <c r="CWB14" s="131"/>
      <c r="CWC14" s="131"/>
      <c r="CWD14" s="131"/>
      <c r="CWE14" s="131"/>
      <c r="CWF14" s="131"/>
      <c r="CWG14" s="131"/>
      <c r="CWH14" s="131"/>
      <c r="CWI14" s="131"/>
      <c r="CWJ14" s="131"/>
      <c r="CWK14" s="131"/>
      <c r="CWL14" s="131"/>
      <c r="CWM14" s="131"/>
      <c r="CWN14" s="131"/>
      <c r="CWO14" s="131"/>
      <c r="CWP14" s="131"/>
      <c r="CWQ14" s="131"/>
      <c r="CWR14" s="131"/>
      <c r="CWS14" s="131"/>
      <c r="CWT14" s="131"/>
      <c r="CWU14" s="131"/>
      <c r="CWV14" s="131"/>
      <c r="CWW14" s="131"/>
      <c r="CWX14" s="131"/>
      <c r="CWY14" s="131"/>
      <c r="CWZ14" s="131"/>
      <c r="CXA14" s="131"/>
      <c r="CXB14" s="131"/>
      <c r="CXC14" s="131"/>
      <c r="CXD14" s="131"/>
      <c r="CXE14" s="131"/>
      <c r="CXF14" s="131"/>
      <c r="CXG14" s="131"/>
      <c r="CXH14" s="131"/>
      <c r="CXI14" s="131"/>
      <c r="CXJ14" s="131"/>
      <c r="CXK14" s="131"/>
      <c r="CXL14" s="131"/>
      <c r="CXM14" s="131"/>
      <c r="CXN14" s="131"/>
      <c r="CXO14" s="131"/>
      <c r="CXP14" s="131"/>
      <c r="CXQ14" s="131"/>
      <c r="CXR14" s="131"/>
      <c r="CXS14" s="131"/>
      <c r="CXT14" s="131"/>
      <c r="CXU14" s="131"/>
      <c r="CXV14" s="131"/>
      <c r="CXW14" s="131"/>
      <c r="CXX14" s="131"/>
      <c r="CXY14" s="131"/>
      <c r="CXZ14" s="131"/>
      <c r="CYA14" s="131"/>
      <c r="CYB14" s="131"/>
      <c r="CYC14" s="131"/>
      <c r="CYD14" s="131"/>
      <c r="CYE14" s="131"/>
      <c r="CYF14" s="131"/>
      <c r="CYG14" s="131"/>
      <c r="CYH14" s="131"/>
      <c r="CYI14" s="131"/>
      <c r="CYJ14" s="131"/>
      <c r="CYK14" s="131"/>
      <c r="CYL14" s="131"/>
      <c r="CYM14" s="131"/>
      <c r="CYN14" s="131"/>
      <c r="CYO14" s="131"/>
      <c r="CYP14" s="131"/>
      <c r="CYQ14" s="131"/>
      <c r="CYR14" s="131"/>
      <c r="CYS14" s="131"/>
      <c r="CYT14" s="131"/>
      <c r="CYU14" s="131"/>
      <c r="CYV14" s="131"/>
      <c r="CYW14" s="131"/>
      <c r="CYX14" s="131"/>
      <c r="CYY14" s="131"/>
      <c r="CYZ14" s="131"/>
      <c r="CZA14" s="131"/>
      <c r="CZB14" s="131"/>
      <c r="CZC14" s="131"/>
      <c r="CZD14" s="131"/>
      <c r="CZE14" s="131"/>
      <c r="CZF14" s="131"/>
      <c r="CZG14" s="131"/>
      <c r="CZH14" s="131"/>
      <c r="CZI14" s="131"/>
      <c r="CZJ14" s="131"/>
      <c r="CZK14" s="131"/>
      <c r="CZL14" s="131"/>
      <c r="CZM14" s="131"/>
      <c r="CZN14" s="131"/>
      <c r="CZO14" s="131"/>
      <c r="CZP14" s="131"/>
      <c r="CZQ14" s="131"/>
      <c r="CZR14" s="131"/>
      <c r="CZS14" s="131"/>
      <c r="CZT14" s="131"/>
      <c r="CZU14" s="131"/>
      <c r="CZV14" s="131"/>
      <c r="CZW14" s="131"/>
      <c r="CZX14" s="131"/>
      <c r="CZY14" s="131"/>
      <c r="CZZ14" s="131"/>
      <c r="DAA14" s="131"/>
      <c r="DAB14" s="131"/>
      <c r="DAC14" s="131"/>
      <c r="DAD14" s="131"/>
      <c r="DAE14" s="131"/>
      <c r="DAF14" s="131"/>
      <c r="DAG14" s="131"/>
      <c r="DAH14" s="131"/>
      <c r="DAI14" s="131"/>
      <c r="DAJ14" s="131"/>
      <c r="DAK14" s="131"/>
      <c r="DAL14" s="131"/>
      <c r="DAM14" s="131"/>
      <c r="DAN14" s="131"/>
      <c r="DAO14" s="131"/>
      <c r="DAP14" s="131"/>
      <c r="DAQ14" s="131"/>
      <c r="DAR14" s="131"/>
      <c r="DAS14" s="131"/>
      <c r="DAT14" s="131"/>
      <c r="DAU14" s="131"/>
      <c r="DAV14" s="131"/>
      <c r="DAW14" s="131"/>
      <c r="DAX14" s="131"/>
      <c r="DAY14" s="131"/>
      <c r="DAZ14" s="131"/>
      <c r="DBA14" s="131"/>
      <c r="DBB14" s="131"/>
      <c r="DBC14" s="131"/>
      <c r="DBD14" s="131"/>
      <c r="DBE14" s="131"/>
      <c r="DBF14" s="131"/>
      <c r="DBG14" s="131"/>
      <c r="DBH14" s="131"/>
      <c r="DBI14" s="131"/>
      <c r="DBJ14" s="131"/>
      <c r="DBK14" s="131"/>
      <c r="DBL14" s="131"/>
      <c r="DBM14" s="131"/>
      <c r="DBN14" s="131"/>
      <c r="DBO14" s="131"/>
      <c r="DBP14" s="131"/>
      <c r="DBQ14" s="131"/>
      <c r="DBR14" s="131"/>
      <c r="DBS14" s="131"/>
      <c r="DBT14" s="131"/>
      <c r="DBU14" s="131"/>
      <c r="DBV14" s="131"/>
      <c r="DBW14" s="131"/>
      <c r="DBX14" s="131"/>
      <c r="DBY14" s="131"/>
      <c r="DBZ14" s="131"/>
      <c r="DCA14" s="131"/>
      <c r="DCB14" s="131"/>
      <c r="DCC14" s="131"/>
      <c r="DCD14" s="131"/>
      <c r="DCE14" s="131"/>
      <c r="DCF14" s="131"/>
      <c r="DCG14" s="131"/>
      <c r="DCH14" s="131"/>
      <c r="DCI14" s="131"/>
      <c r="DCJ14" s="131"/>
      <c r="DCK14" s="131"/>
      <c r="DCL14" s="131"/>
      <c r="DCM14" s="131"/>
      <c r="DCN14" s="131"/>
      <c r="DCO14" s="131"/>
      <c r="DCP14" s="131"/>
      <c r="DCQ14" s="131"/>
      <c r="DCR14" s="131"/>
      <c r="DCS14" s="131"/>
      <c r="DCT14" s="131"/>
      <c r="DCU14" s="131"/>
      <c r="DCV14" s="131"/>
      <c r="DCW14" s="131"/>
      <c r="DCX14" s="131"/>
      <c r="DCY14" s="131"/>
      <c r="DCZ14" s="131"/>
      <c r="DDA14" s="131"/>
      <c r="DDB14" s="131"/>
      <c r="DDC14" s="131"/>
      <c r="DDD14" s="131"/>
      <c r="DDE14" s="131"/>
      <c r="DDF14" s="131"/>
      <c r="DDG14" s="131"/>
      <c r="DDH14" s="131"/>
      <c r="DDI14" s="131"/>
      <c r="DDJ14" s="131"/>
      <c r="DDK14" s="131"/>
      <c r="DDL14" s="131"/>
      <c r="DDM14" s="131"/>
      <c r="DDN14" s="131"/>
      <c r="DDO14" s="131"/>
      <c r="DDP14" s="131"/>
      <c r="DDQ14" s="131"/>
      <c r="DDR14" s="131"/>
      <c r="DDS14" s="131"/>
      <c r="DDT14" s="131"/>
      <c r="DDU14" s="131"/>
      <c r="DDV14" s="131"/>
      <c r="DDW14" s="131"/>
      <c r="DDX14" s="131"/>
      <c r="DDY14" s="131"/>
      <c r="DDZ14" s="131"/>
      <c r="DEA14" s="131"/>
      <c r="DEB14" s="131"/>
      <c r="DEC14" s="131"/>
      <c r="DED14" s="131"/>
      <c r="DEE14" s="131"/>
      <c r="DEF14" s="131"/>
      <c r="DEG14" s="131"/>
      <c r="DEH14" s="131"/>
      <c r="DEI14" s="131"/>
      <c r="DEJ14" s="131"/>
      <c r="DEK14" s="131"/>
      <c r="DEL14" s="131"/>
      <c r="DEM14" s="131"/>
      <c r="DEN14" s="131"/>
      <c r="DEO14" s="131"/>
      <c r="DEP14" s="131"/>
      <c r="DEQ14" s="131"/>
      <c r="DER14" s="131"/>
      <c r="DES14" s="131"/>
      <c r="DET14" s="131"/>
      <c r="DEU14" s="131"/>
      <c r="DEV14" s="131"/>
      <c r="DEW14" s="131"/>
      <c r="DEX14" s="131"/>
      <c r="DEY14" s="131"/>
      <c r="DEZ14" s="131"/>
      <c r="DFA14" s="131"/>
      <c r="DFB14" s="131"/>
      <c r="DFC14" s="131"/>
      <c r="DFD14" s="131"/>
      <c r="DFE14" s="131"/>
      <c r="DFF14" s="131"/>
      <c r="DFG14" s="131"/>
      <c r="DFH14" s="131"/>
      <c r="DFI14" s="131"/>
      <c r="DFJ14" s="131"/>
      <c r="DFK14" s="131"/>
      <c r="DFL14" s="131"/>
      <c r="DFM14" s="131"/>
      <c r="DFN14" s="131"/>
      <c r="DFO14" s="131"/>
      <c r="DFP14" s="131"/>
      <c r="DFQ14" s="131"/>
      <c r="DFR14" s="131"/>
      <c r="DFS14" s="131"/>
      <c r="DFT14" s="131"/>
      <c r="DFU14" s="131"/>
      <c r="DFV14" s="131"/>
      <c r="DFW14" s="131"/>
      <c r="DFX14" s="131"/>
      <c r="DFY14" s="131"/>
      <c r="DFZ14" s="131"/>
      <c r="DGA14" s="131"/>
      <c r="DGB14" s="131"/>
      <c r="DGC14" s="131"/>
      <c r="DGD14" s="131"/>
      <c r="DGE14" s="131"/>
      <c r="DGF14" s="131"/>
      <c r="DGG14" s="131"/>
      <c r="DGH14" s="131"/>
      <c r="DGI14" s="131"/>
      <c r="DGJ14" s="131"/>
      <c r="DGK14" s="131"/>
      <c r="DGL14" s="131"/>
      <c r="DGM14" s="131"/>
      <c r="DGN14" s="131"/>
      <c r="DGO14" s="131"/>
      <c r="DGP14" s="131"/>
      <c r="DGQ14" s="131"/>
      <c r="DGR14" s="131"/>
      <c r="DGS14" s="131"/>
      <c r="DGT14" s="131"/>
      <c r="DGU14" s="131"/>
      <c r="DGV14" s="131"/>
      <c r="DGW14" s="131"/>
      <c r="DGX14" s="131"/>
      <c r="DGY14" s="131"/>
      <c r="DGZ14" s="131"/>
      <c r="DHA14" s="131"/>
      <c r="DHB14" s="131"/>
      <c r="DHC14" s="131"/>
      <c r="DHD14" s="131"/>
      <c r="DHE14" s="131"/>
      <c r="DHF14" s="131"/>
      <c r="DHG14" s="131"/>
      <c r="DHH14" s="131"/>
      <c r="DHI14" s="131"/>
      <c r="DHJ14" s="131"/>
      <c r="DHK14" s="131"/>
      <c r="DHL14" s="131"/>
      <c r="DHM14" s="131"/>
      <c r="DHN14" s="131"/>
      <c r="DHO14" s="131"/>
      <c r="DHP14" s="131"/>
      <c r="DHQ14" s="131"/>
      <c r="DHR14" s="131"/>
      <c r="DHS14" s="131"/>
      <c r="DHT14" s="131"/>
      <c r="DHU14" s="131"/>
      <c r="DHV14" s="131"/>
      <c r="DHW14" s="131"/>
      <c r="DHX14" s="131"/>
      <c r="DHY14" s="131"/>
      <c r="DHZ14" s="131"/>
      <c r="DIA14" s="131"/>
      <c r="DIB14" s="131"/>
      <c r="DIC14" s="131"/>
      <c r="DID14" s="131"/>
      <c r="DIE14" s="131"/>
      <c r="DIF14" s="131"/>
      <c r="DIG14" s="131"/>
      <c r="DIH14" s="131"/>
      <c r="DII14" s="131"/>
      <c r="DIJ14" s="131"/>
      <c r="DIK14" s="131"/>
      <c r="DIL14" s="131"/>
      <c r="DIM14" s="131"/>
      <c r="DIN14" s="131"/>
      <c r="DIO14" s="131"/>
      <c r="DIP14" s="131"/>
      <c r="DIQ14" s="131"/>
      <c r="DIR14" s="131"/>
      <c r="DIS14" s="131"/>
      <c r="DIT14" s="131"/>
      <c r="DIU14" s="131"/>
      <c r="DIV14" s="131"/>
      <c r="DIW14" s="131"/>
      <c r="DIX14" s="131"/>
      <c r="DIY14" s="131"/>
      <c r="DIZ14" s="131"/>
      <c r="DJA14" s="131"/>
      <c r="DJB14" s="131"/>
      <c r="DJC14" s="131"/>
      <c r="DJD14" s="131"/>
      <c r="DJE14" s="131"/>
      <c r="DJF14" s="131"/>
      <c r="DJG14" s="131"/>
      <c r="DJH14" s="131"/>
      <c r="DJI14" s="131"/>
      <c r="DJJ14" s="131"/>
      <c r="DJK14" s="131"/>
      <c r="DJL14" s="131"/>
      <c r="DJM14" s="131"/>
      <c r="DJN14" s="131"/>
      <c r="DJO14" s="131"/>
      <c r="DJP14" s="131"/>
      <c r="DJQ14" s="131"/>
      <c r="DJR14" s="131"/>
      <c r="DJS14" s="131"/>
      <c r="DJT14" s="131"/>
      <c r="DJU14" s="131"/>
      <c r="DJV14" s="131"/>
      <c r="DJW14" s="131"/>
      <c r="DJX14" s="131"/>
      <c r="DJY14" s="131"/>
      <c r="DJZ14" s="131"/>
      <c r="DKA14" s="131"/>
      <c r="DKB14" s="131"/>
      <c r="DKC14" s="131"/>
      <c r="DKD14" s="131"/>
      <c r="DKE14" s="131"/>
      <c r="DKF14" s="131"/>
      <c r="DKG14" s="131"/>
      <c r="DKH14" s="131"/>
      <c r="DKI14" s="131"/>
      <c r="DKJ14" s="131"/>
      <c r="DKK14" s="131"/>
      <c r="DKL14" s="131"/>
      <c r="DKM14" s="131"/>
      <c r="DKN14" s="131"/>
      <c r="DKO14" s="131"/>
      <c r="DKP14" s="131"/>
      <c r="DKQ14" s="131"/>
      <c r="DKR14" s="131"/>
      <c r="DKS14" s="131"/>
      <c r="DKT14" s="131"/>
      <c r="DKU14" s="131"/>
      <c r="DKV14" s="131"/>
      <c r="DKW14" s="131"/>
      <c r="DKX14" s="131"/>
      <c r="DKY14" s="131"/>
      <c r="DKZ14" s="131"/>
      <c r="DLA14" s="131"/>
      <c r="DLB14" s="131"/>
      <c r="DLC14" s="131"/>
      <c r="DLD14" s="131"/>
      <c r="DLE14" s="131"/>
      <c r="DLF14" s="131"/>
      <c r="DLG14" s="131"/>
      <c r="DLH14" s="131"/>
      <c r="DLI14" s="131"/>
      <c r="DLJ14" s="131"/>
      <c r="DLK14" s="131"/>
      <c r="DLL14" s="131"/>
      <c r="DLM14" s="131"/>
      <c r="DLN14" s="131"/>
      <c r="DLO14" s="131"/>
      <c r="DLP14" s="131"/>
      <c r="DLQ14" s="131"/>
      <c r="DLR14" s="131"/>
      <c r="DLS14" s="131"/>
      <c r="DLT14" s="131"/>
      <c r="DLU14" s="131"/>
      <c r="DLV14" s="131"/>
      <c r="DLW14" s="131"/>
      <c r="DLX14" s="131"/>
      <c r="DLY14" s="131"/>
      <c r="DLZ14" s="131"/>
      <c r="DMA14" s="131"/>
      <c r="DMB14" s="131"/>
      <c r="DMC14" s="131"/>
      <c r="DMD14" s="131"/>
      <c r="DME14" s="131"/>
      <c r="DMF14" s="131"/>
      <c r="DMG14" s="131"/>
      <c r="DMH14" s="131"/>
      <c r="DMI14" s="131"/>
      <c r="DMJ14" s="131"/>
      <c r="DMK14" s="131"/>
      <c r="DML14" s="131"/>
      <c r="DMM14" s="131"/>
      <c r="DMN14" s="131"/>
      <c r="DMO14" s="131"/>
      <c r="DMP14" s="131"/>
      <c r="DMQ14" s="131"/>
      <c r="DMR14" s="131"/>
      <c r="DMS14" s="131"/>
      <c r="DMT14" s="131"/>
      <c r="DMU14" s="131"/>
      <c r="DMV14" s="131"/>
      <c r="DMW14" s="131"/>
      <c r="DMX14" s="131"/>
      <c r="DMY14" s="131"/>
      <c r="DMZ14" s="131"/>
      <c r="DNA14" s="131"/>
      <c r="DNB14" s="131"/>
      <c r="DNC14" s="131"/>
      <c r="DND14" s="131"/>
      <c r="DNE14" s="131"/>
      <c r="DNF14" s="131"/>
      <c r="DNG14" s="131"/>
      <c r="DNH14" s="131"/>
      <c r="DNI14" s="131"/>
      <c r="DNJ14" s="131"/>
      <c r="DNK14" s="131"/>
      <c r="DNL14" s="131"/>
      <c r="DNM14" s="131"/>
      <c r="DNN14" s="131"/>
      <c r="DNO14" s="131"/>
      <c r="DNP14" s="131"/>
      <c r="DNQ14" s="131"/>
      <c r="DNR14" s="131"/>
      <c r="DNS14" s="131"/>
      <c r="DNT14" s="131"/>
      <c r="DNU14" s="131"/>
      <c r="DNV14" s="131"/>
      <c r="DNW14" s="131"/>
      <c r="DNX14" s="131"/>
      <c r="DNY14" s="131"/>
      <c r="DNZ14" s="131"/>
      <c r="DOA14" s="131"/>
      <c r="DOB14" s="131"/>
      <c r="DOC14" s="131"/>
      <c r="DOD14" s="131"/>
      <c r="DOE14" s="131"/>
      <c r="DOF14" s="131"/>
      <c r="DOG14" s="131"/>
      <c r="DOH14" s="131"/>
      <c r="DOI14" s="131"/>
      <c r="DOJ14" s="131"/>
      <c r="DOK14" s="131"/>
      <c r="DOL14" s="131"/>
      <c r="DOM14" s="131"/>
      <c r="DON14" s="131"/>
      <c r="DOO14" s="131"/>
      <c r="DOP14" s="131"/>
      <c r="DOQ14" s="131"/>
      <c r="DOR14" s="131"/>
      <c r="DOS14" s="131"/>
      <c r="DOT14" s="131"/>
      <c r="DOU14" s="131"/>
      <c r="DOV14" s="131"/>
      <c r="DOW14" s="131"/>
      <c r="DOX14" s="131"/>
      <c r="DOY14" s="131"/>
      <c r="DOZ14" s="131"/>
      <c r="DPA14" s="131"/>
      <c r="DPB14" s="131"/>
      <c r="DPC14" s="131"/>
      <c r="DPD14" s="131"/>
      <c r="DPE14" s="131"/>
      <c r="DPF14" s="131"/>
      <c r="DPG14" s="131"/>
      <c r="DPH14" s="131"/>
      <c r="DPI14" s="131"/>
      <c r="DPJ14" s="131"/>
      <c r="DPK14" s="131"/>
      <c r="DPL14" s="131"/>
      <c r="DPM14" s="131"/>
      <c r="DPN14" s="131"/>
      <c r="DPO14" s="131"/>
      <c r="DPP14" s="131"/>
      <c r="DPQ14" s="131"/>
      <c r="DPR14" s="131"/>
      <c r="DPS14" s="131"/>
      <c r="DPT14" s="131"/>
      <c r="DPU14" s="131"/>
      <c r="DPV14" s="131"/>
      <c r="DPW14" s="131"/>
      <c r="DPX14" s="131"/>
      <c r="DPY14" s="131"/>
      <c r="DPZ14" s="131"/>
      <c r="DQA14" s="131"/>
      <c r="DQB14" s="131"/>
      <c r="DQC14" s="131"/>
      <c r="DQD14" s="131"/>
      <c r="DQE14" s="131"/>
      <c r="DQF14" s="131"/>
      <c r="DQG14" s="131"/>
      <c r="DQH14" s="131"/>
      <c r="DQI14" s="131"/>
      <c r="DQJ14" s="131"/>
      <c r="DQK14" s="131"/>
      <c r="DQL14" s="131"/>
      <c r="DQM14" s="131"/>
      <c r="DQN14" s="131"/>
      <c r="DQO14" s="131"/>
      <c r="DQP14" s="131"/>
      <c r="DQQ14" s="131"/>
      <c r="DQR14" s="131"/>
      <c r="DQS14" s="131"/>
      <c r="DQT14" s="131"/>
      <c r="DQU14" s="131"/>
      <c r="DQV14" s="131"/>
      <c r="DQW14" s="131"/>
      <c r="DQX14" s="131"/>
      <c r="DQY14" s="131"/>
      <c r="DQZ14" s="131"/>
      <c r="DRA14" s="131"/>
      <c r="DRB14" s="131"/>
      <c r="DRC14" s="131"/>
      <c r="DRD14" s="131"/>
      <c r="DRE14" s="131"/>
      <c r="DRF14" s="131"/>
      <c r="DRG14" s="131"/>
      <c r="DRH14" s="131"/>
      <c r="DRI14" s="131"/>
      <c r="DRJ14" s="131"/>
      <c r="DRK14" s="131"/>
      <c r="DRL14" s="131"/>
      <c r="DRM14" s="131"/>
      <c r="DRN14" s="131"/>
      <c r="DRO14" s="131"/>
      <c r="DRP14" s="131"/>
      <c r="DRQ14" s="131"/>
      <c r="DRR14" s="131"/>
      <c r="DRS14" s="131"/>
      <c r="DRT14" s="131"/>
      <c r="DRU14" s="131"/>
      <c r="DRV14" s="131"/>
      <c r="DRW14" s="131"/>
      <c r="DRX14" s="131"/>
      <c r="DRY14" s="131"/>
      <c r="DRZ14" s="131"/>
      <c r="DSA14" s="131"/>
      <c r="DSB14" s="131"/>
      <c r="DSC14" s="131"/>
      <c r="DSD14" s="131"/>
      <c r="DSE14" s="131"/>
      <c r="DSF14" s="131"/>
      <c r="DSG14" s="131"/>
      <c r="DSH14" s="131"/>
      <c r="DSI14" s="131"/>
      <c r="DSJ14" s="131"/>
      <c r="DSK14" s="131"/>
      <c r="DSL14" s="131"/>
      <c r="DSM14" s="131"/>
      <c r="DSN14" s="131"/>
      <c r="DSO14" s="131"/>
      <c r="DSP14" s="131"/>
      <c r="DSQ14" s="131"/>
      <c r="DSR14" s="131"/>
      <c r="DSS14" s="131"/>
      <c r="DST14" s="131"/>
      <c r="DSU14" s="131"/>
      <c r="DSV14" s="131"/>
      <c r="DSW14" s="131"/>
      <c r="DSX14" s="131"/>
      <c r="DSY14" s="131"/>
      <c r="DSZ14" s="131"/>
      <c r="DTA14" s="131"/>
      <c r="DTB14" s="131"/>
      <c r="DTC14" s="131"/>
      <c r="DTD14" s="131"/>
      <c r="DTE14" s="131"/>
      <c r="DTF14" s="131"/>
      <c r="DTG14" s="131"/>
      <c r="DTH14" s="131"/>
      <c r="DTI14" s="131"/>
      <c r="DTJ14" s="131"/>
      <c r="DTK14" s="131"/>
      <c r="DTL14" s="131"/>
      <c r="DTM14" s="131"/>
      <c r="DTN14" s="131"/>
      <c r="DTO14" s="131"/>
      <c r="DTP14" s="131"/>
      <c r="DTQ14" s="131"/>
      <c r="DTR14" s="131"/>
      <c r="DTS14" s="131"/>
      <c r="DTT14" s="131"/>
      <c r="DTU14" s="131"/>
      <c r="DTV14" s="131"/>
      <c r="DTW14" s="131"/>
      <c r="DTX14" s="131"/>
      <c r="DTY14" s="131"/>
      <c r="DTZ14" s="131"/>
      <c r="DUA14" s="131"/>
      <c r="DUB14" s="131"/>
      <c r="DUC14" s="131"/>
      <c r="DUD14" s="131"/>
      <c r="DUE14" s="131"/>
      <c r="DUF14" s="131"/>
      <c r="DUG14" s="131"/>
      <c r="DUH14" s="131"/>
      <c r="DUI14" s="131"/>
      <c r="DUJ14" s="131"/>
      <c r="DUK14" s="131"/>
      <c r="DUL14" s="131"/>
      <c r="DUM14" s="131"/>
      <c r="DUN14" s="131"/>
      <c r="DUO14" s="131"/>
      <c r="DUP14" s="131"/>
      <c r="DUQ14" s="131"/>
      <c r="DUR14" s="131"/>
      <c r="DUS14" s="131"/>
      <c r="DUT14" s="131"/>
      <c r="DUU14" s="131"/>
      <c r="DUV14" s="131"/>
      <c r="DUW14" s="131"/>
      <c r="DUX14" s="131"/>
      <c r="DUY14" s="131"/>
      <c r="DUZ14" s="131"/>
      <c r="DVA14" s="131"/>
      <c r="DVB14" s="131"/>
      <c r="DVC14" s="131"/>
      <c r="DVD14" s="131"/>
      <c r="DVE14" s="131"/>
      <c r="DVF14" s="131"/>
      <c r="DVG14" s="131"/>
      <c r="DVH14" s="131"/>
      <c r="DVI14" s="131"/>
      <c r="DVJ14" s="131"/>
      <c r="DVK14" s="131"/>
      <c r="DVL14" s="131"/>
      <c r="DVM14" s="131"/>
      <c r="DVN14" s="131"/>
      <c r="DVO14" s="131"/>
      <c r="DVP14" s="131"/>
      <c r="DVQ14" s="131"/>
      <c r="DVR14" s="131"/>
      <c r="DVS14" s="131"/>
      <c r="DVT14" s="131"/>
      <c r="DVU14" s="131"/>
      <c r="DVV14" s="131"/>
      <c r="DVW14" s="131"/>
      <c r="DVX14" s="131"/>
      <c r="DVY14" s="131"/>
      <c r="DVZ14" s="131"/>
      <c r="DWA14" s="131"/>
      <c r="DWB14" s="131"/>
      <c r="DWC14" s="131"/>
      <c r="DWD14" s="131"/>
      <c r="DWE14" s="131"/>
      <c r="DWF14" s="131"/>
      <c r="DWG14" s="131"/>
      <c r="DWH14" s="131"/>
      <c r="DWI14" s="131"/>
      <c r="DWJ14" s="131"/>
      <c r="DWK14" s="131"/>
      <c r="DWL14" s="131"/>
      <c r="DWM14" s="131"/>
      <c r="DWN14" s="131"/>
      <c r="DWO14" s="131"/>
      <c r="DWP14" s="131"/>
      <c r="DWQ14" s="131"/>
      <c r="DWR14" s="131"/>
      <c r="DWS14" s="131"/>
      <c r="DWT14" s="131"/>
      <c r="DWU14" s="131"/>
      <c r="DWV14" s="131"/>
      <c r="DWW14" s="131"/>
      <c r="DWX14" s="131"/>
      <c r="DWY14" s="131"/>
      <c r="DWZ14" s="131"/>
      <c r="DXA14" s="131"/>
      <c r="DXB14" s="131"/>
      <c r="DXC14" s="131"/>
      <c r="DXD14" s="131"/>
      <c r="DXE14" s="131"/>
      <c r="DXF14" s="131"/>
      <c r="DXG14" s="131"/>
      <c r="DXH14" s="131"/>
      <c r="DXI14" s="131"/>
      <c r="DXJ14" s="131"/>
      <c r="DXK14" s="131"/>
      <c r="DXL14" s="131"/>
      <c r="DXM14" s="131"/>
      <c r="DXN14" s="131"/>
      <c r="DXO14" s="131"/>
      <c r="DXP14" s="131"/>
      <c r="DXQ14" s="131"/>
      <c r="DXR14" s="131"/>
      <c r="DXS14" s="131"/>
      <c r="DXT14" s="131"/>
      <c r="DXU14" s="131"/>
      <c r="DXV14" s="131"/>
      <c r="DXW14" s="131"/>
      <c r="DXX14" s="131"/>
      <c r="DXY14" s="131"/>
      <c r="DXZ14" s="131"/>
      <c r="DYA14" s="131"/>
      <c r="DYB14" s="131"/>
      <c r="DYC14" s="131"/>
      <c r="DYD14" s="131"/>
      <c r="DYE14" s="131"/>
      <c r="DYF14" s="131"/>
      <c r="DYG14" s="131"/>
      <c r="DYH14" s="131"/>
      <c r="DYI14" s="131"/>
      <c r="DYJ14" s="131"/>
      <c r="DYK14" s="131"/>
      <c r="DYL14" s="131"/>
      <c r="DYM14" s="131"/>
      <c r="DYN14" s="131"/>
      <c r="DYO14" s="131"/>
      <c r="DYP14" s="131"/>
      <c r="DYQ14" s="131"/>
      <c r="DYR14" s="131"/>
      <c r="DYS14" s="131"/>
      <c r="DYT14" s="131"/>
      <c r="DYU14" s="131"/>
      <c r="DYV14" s="131"/>
      <c r="DYW14" s="131"/>
      <c r="DYX14" s="131"/>
      <c r="DYY14" s="131"/>
      <c r="DYZ14" s="131"/>
      <c r="DZA14" s="131"/>
      <c r="DZB14" s="131"/>
      <c r="DZC14" s="131"/>
      <c r="DZD14" s="131"/>
      <c r="DZE14" s="131"/>
      <c r="DZF14" s="131"/>
      <c r="DZG14" s="131"/>
      <c r="DZH14" s="131"/>
      <c r="DZI14" s="131"/>
      <c r="DZJ14" s="131"/>
      <c r="DZK14" s="131"/>
      <c r="DZL14" s="131"/>
      <c r="DZM14" s="131"/>
      <c r="DZN14" s="131"/>
      <c r="DZO14" s="131"/>
      <c r="DZP14" s="131"/>
      <c r="DZQ14" s="131"/>
      <c r="DZR14" s="131"/>
      <c r="DZS14" s="131"/>
      <c r="DZT14" s="131"/>
      <c r="DZU14" s="131"/>
      <c r="DZV14" s="131"/>
      <c r="DZW14" s="131"/>
      <c r="DZX14" s="131"/>
      <c r="DZY14" s="131"/>
      <c r="DZZ14" s="131"/>
      <c r="EAA14" s="131"/>
      <c r="EAB14" s="131"/>
      <c r="EAC14" s="131"/>
      <c r="EAD14" s="131"/>
      <c r="EAE14" s="131"/>
      <c r="EAF14" s="131"/>
      <c r="EAG14" s="131"/>
      <c r="EAH14" s="131"/>
      <c r="EAI14" s="131"/>
      <c r="EAJ14" s="131"/>
      <c r="EAK14" s="131"/>
      <c r="EAL14" s="131"/>
      <c r="EAM14" s="131"/>
      <c r="EAN14" s="131"/>
      <c r="EAO14" s="131"/>
      <c r="EAP14" s="131"/>
      <c r="EAQ14" s="131"/>
      <c r="EAR14" s="131"/>
      <c r="EAS14" s="131"/>
      <c r="EAT14" s="131"/>
      <c r="EAU14" s="131"/>
      <c r="EAV14" s="131"/>
      <c r="EAW14" s="131"/>
      <c r="EAX14" s="131"/>
      <c r="EAY14" s="131"/>
      <c r="EAZ14" s="131"/>
      <c r="EBA14" s="131"/>
      <c r="EBB14" s="131"/>
      <c r="EBC14" s="131"/>
      <c r="EBD14" s="131"/>
      <c r="EBE14" s="131"/>
      <c r="EBF14" s="131"/>
      <c r="EBG14" s="131"/>
      <c r="EBH14" s="131"/>
      <c r="EBI14" s="131"/>
      <c r="EBJ14" s="131"/>
      <c r="EBK14" s="131"/>
      <c r="EBL14" s="131"/>
      <c r="EBM14" s="131"/>
      <c r="EBN14" s="131"/>
      <c r="EBO14" s="131"/>
      <c r="EBP14" s="131"/>
      <c r="EBQ14" s="131"/>
      <c r="EBR14" s="131"/>
      <c r="EBS14" s="131"/>
      <c r="EBT14" s="131"/>
      <c r="EBU14" s="131"/>
      <c r="EBV14" s="131"/>
      <c r="EBW14" s="131"/>
      <c r="EBX14" s="131"/>
      <c r="EBY14" s="131"/>
      <c r="EBZ14" s="131"/>
      <c r="ECA14" s="131"/>
      <c r="ECB14" s="131"/>
      <c r="ECC14" s="131"/>
      <c r="ECD14" s="131"/>
      <c r="ECE14" s="131"/>
      <c r="ECF14" s="131"/>
      <c r="ECG14" s="131"/>
      <c r="ECH14" s="131"/>
      <c r="ECI14" s="131"/>
      <c r="ECJ14" s="131"/>
      <c r="ECK14" s="131"/>
      <c r="ECL14" s="131"/>
      <c r="ECM14" s="131"/>
      <c r="ECN14" s="131"/>
      <c r="ECO14" s="131"/>
      <c r="ECP14" s="131"/>
      <c r="ECQ14" s="131"/>
      <c r="ECR14" s="131"/>
      <c r="ECS14" s="131"/>
      <c r="ECT14" s="131"/>
      <c r="ECU14" s="131"/>
      <c r="ECV14" s="131"/>
      <c r="ECW14" s="131"/>
      <c r="ECX14" s="131"/>
      <c r="ECY14" s="131"/>
      <c r="ECZ14" s="131"/>
      <c r="EDA14" s="131"/>
      <c r="EDB14" s="131"/>
      <c r="EDC14" s="131"/>
      <c r="EDD14" s="131"/>
      <c r="EDE14" s="131"/>
      <c r="EDF14" s="131"/>
      <c r="EDG14" s="131"/>
      <c r="EDH14" s="131"/>
      <c r="EDI14" s="131"/>
      <c r="EDJ14" s="131"/>
      <c r="EDK14" s="131"/>
      <c r="EDL14" s="131"/>
      <c r="EDM14" s="131"/>
      <c r="EDN14" s="131"/>
      <c r="EDO14" s="131"/>
      <c r="EDP14" s="131"/>
      <c r="EDQ14" s="131"/>
      <c r="EDR14" s="131"/>
      <c r="EDS14" s="131"/>
      <c r="EDT14" s="131"/>
      <c r="EDU14" s="131"/>
      <c r="EDV14" s="131"/>
      <c r="EDW14" s="131"/>
      <c r="EDX14" s="131"/>
      <c r="EDY14" s="131"/>
      <c r="EDZ14" s="131"/>
      <c r="EEA14" s="131"/>
      <c r="EEB14" s="131"/>
      <c r="EEC14" s="131"/>
      <c r="EED14" s="131"/>
      <c r="EEE14" s="131"/>
      <c r="EEF14" s="131"/>
      <c r="EEG14" s="131"/>
      <c r="EEH14" s="131"/>
      <c r="EEI14" s="131"/>
      <c r="EEJ14" s="131"/>
      <c r="EEK14" s="131"/>
      <c r="EEL14" s="131"/>
      <c r="EEM14" s="131"/>
      <c r="EEN14" s="131"/>
      <c r="EEO14" s="131"/>
      <c r="EEP14" s="131"/>
      <c r="EEQ14" s="131"/>
      <c r="EER14" s="131"/>
      <c r="EES14" s="131"/>
      <c r="EET14" s="131"/>
      <c r="EEU14" s="131"/>
      <c r="EEV14" s="131"/>
      <c r="EEW14" s="131"/>
      <c r="EEX14" s="131"/>
      <c r="EEY14" s="131"/>
      <c r="EEZ14" s="131"/>
      <c r="EFA14" s="131"/>
      <c r="EFB14" s="131"/>
      <c r="EFC14" s="131"/>
      <c r="EFD14" s="131"/>
      <c r="EFE14" s="131"/>
      <c r="EFF14" s="131"/>
      <c r="EFG14" s="131"/>
      <c r="EFH14" s="131"/>
      <c r="EFI14" s="131"/>
      <c r="EFJ14" s="131"/>
      <c r="EFK14" s="131"/>
      <c r="EFL14" s="131"/>
      <c r="EFM14" s="131"/>
      <c r="EFN14" s="131"/>
      <c r="EFO14" s="131"/>
      <c r="EFP14" s="131"/>
      <c r="EFQ14" s="131"/>
      <c r="EFR14" s="131"/>
      <c r="EFS14" s="131"/>
      <c r="EFT14" s="131"/>
      <c r="EFU14" s="131"/>
      <c r="EFV14" s="131"/>
      <c r="EFW14" s="131"/>
      <c r="EFX14" s="131"/>
      <c r="EFY14" s="131"/>
      <c r="EFZ14" s="131"/>
      <c r="EGA14" s="131"/>
      <c r="EGB14" s="131"/>
      <c r="EGC14" s="131"/>
      <c r="EGD14" s="131"/>
      <c r="EGE14" s="131"/>
      <c r="EGF14" s="131"/>
      <c r="EGG14" s="131"/>
      <c r="EGH14" s="131"/>
      <c r="EGI14" s="131"/>
      <c r="EGJ14" s="131"/>
      <c r="EGK14" s="131"/>
      <c r="EGL14" s="131"/>
      <c r="EGM14" s="131"/>
      <c r="EGN14" s="131"/>
      <c r="EGO14" s="131"/>
      <c r="EGP14" s="131"/>
      <c r="EGQ14" s="131"/>
      <c r="EGR14" s="131"/>
      <c r="EGS14" s="131"/>
      <c r="EGT14" s="131"/>
      <c r="EGU14" s="131"/>
      <c r="EGV14" s="131"/>
      <c r="EGW14" s="131"/>
      <c r="EGX14" s="131"/>
      <c r="EGY14" s="131"/>
      <c r="EGZ14" s="131"/>
      <c r="EHA14" s="131"/>
      <c r="EHB14" s="131"/>
      <c r="EHC14" s="131"/>
      <c r="EHD14" s="131"/>
      <c r="EHE14" s="131"/>
      <c r="EHF14" s="131"/>
      <c r="EHG14" s="131"/>
      <c r="EHH14" s="131"/>
      <c r="EHI14" s="131"/>
      <c r="EHJ14" s="131"/>
      <c r="EHK14" s="131"/>
      <c r="EHL14" s="131"/>
      <c r="EHM14" s="131"/>
      <c r="EHN14" s="131"/>
      <c r="EHO14" s="131"/>
      <c r="EHP14" s="131"/>
      <c r="EHQ14" s="131"/>
      <c r="EHR14" s="131"/>
      <c r="EHS14" s="131"/>
      <c r="EHT14" s="131"/>
      <c r="EHU14" s="131"/>
      <c r="EHV14" s="131"/>
      <c r="EHW14" s="131"/>
      <c r="EHX14" s="131"/>
      <c r="EHY14" s="131"/>
      <c r="EHZ14" s="131"/>
      <c r="EIA14" s="131"/>
      <c r="EIB14" s="131"/>
      <c r="EIC14" s="131"/>
      <c r="EID14" s="131"/>
      <c r="EIE14" s="131"/>
      <c r="EIF14" s="131"/>
      <c r="EIG14" s="131"/>
      <c r="EIH14" s="131"/>
      <c r="EII14" s="131"/>
      <c r="EIJ14" s="131"/>
      <c r="EIK14" s="131"/>
      <c r="EIL14" s="131"/>
      <c r="EIM14" s="131"/>
      <c r="EIN14" s="131"/>
      <c r="EIO14" s="131"/>
      <c r="EIP14" s="131"/>
      <c r="EIQ14" s="131"/>
      <c r="EIR14" s="131"/>
      <c r="EIS14" s="131"/>
      <c r="EIT14" s="131"/>
      <c r="EIU14" s="131"/>
      <c r="EIV14" s="131"/>
      <c r="EIW14" s="131"/>
      <c r="EIX14" s="131"/>
      <c r="EIY14" s="131"/>
      <c r="EIZ14" s="131"/>
      <c r="EJA14" s="131"/>
      <c r="EJB14" s="131"/>
      <c r="EJC14" s="131"/>
      <c r="EJD14" s="131"/>
      <c r="EJE14" s="131"/>
      <c r="EJF14" s="131"/>
      <c r="EJG14" s="131"/>
      <c r="EJH14" s="131"/>
      <c r="EJI14" s="131"/>
      <c r="EJJ14" s="131"/>
      <c r="EJK14" s="131"/>
      <c r="EJL14" s="131"/>
      <c r="EJM14" s="131"/>
      <c r="EJN14" s="131"/>
      <c r="EJO14" s="131"/>
      <c r="EJP14" s="131"/>
      <c r="EJQ14" s="131"/>
      <c r="EJR14" s="131"/>
      <c r="EJS14" s="131"/>
      <c r="EJT14" s="131"/>
      <c r="EJU14" s="131"/>
      <c r="EJV14" s="131"/>
      <c r="EJW14" s="131"/>
      <c r="EJX14" s="131"/>
      <c r="EJY14" s="131"/>
      <c r="EJZ14" s="131"/>
      <c r="EKA14" s="131"/>
      <c r="EKB14" s="131"/>
      <c r="EKC14" s="131"/>
      <c r="EKD14" s="131"/>
      <c r="EKE14" s="131"/>
      <c r="EKF14" s="131"/>
      <c r="EKG14" s="131"/>
      <c r="EKH14" s="131"/>
      <c r="EKI14" s="131"/>
      <c r="EKJ14" s="131"/>
      <c r="EKK14" s="131"/>
      <c r="EKL14" s="131"/>
      <c r="EKM14" s="131"/>
      <c r="EKN14" s="131"/>
      <c r="EKO14" s="131"/>
      <c r="EKP14" s="131"/>
      <c r="EKQ14" s="131"/>
      <c r="EKR14" s="131"/>
      <c r="EKS14" s="131"/>
      <c r="EKT14" s="131"/>
      <c r="EKU14" s="131"/>
      <c r="EKV14" s="131"/>
      <c r="EKW14" s="131"/>
      <c r="EKX14" s="131"/>
      <c r="EKY14" s="131"/>
      <c r="EKZ14" s="131"/>
      <c r="ELA14" s="131"/>
      <c r="ELB14" s="131"/>
      <c r="ELC14" s="131"/>
      <c r="ELD14" s="131"/>
      <c r="ELE14" s="131"/>
      <c r="ELF14" s="131"/>
      <c r="ELG14" s="131"/>
      <c r="ELH14" s="131"/>
      <c r="ELI14" s="131"/>
      <c r="ELJ14" s="131"/>
      <c r="ELK14" s="131"/>
      <c r="ELL14" s="131"/>
      <c r="ELM14" s="131"/>
      <c r="ELN14" s="131"/>
      <c r="ELO14" s="131"/>
      <c r="ELP14" s="131"/>
      <c r="ELQ14" s="131"/>
      <c r="ELR14" s="131"/>
      <c r="ELS14" s="131"/>
      <c r="ELT14" s="131"/>
      <c r="ELU14" s="131"/>
      <c r="ELV14" s="131"/>
      <c r="ELW14" s="131"/>
      <c r="ELX14" s="131"/>
      <c r="ELY14" s="131"/>
      <c r="ELZ14" s="131"/>
      <c r="EMA14" s="131"/>
      <c r="EMB14" s="131"/>
      <c r="EMC14" s="131"/>
      <c r="EMD14" s="131"/>
      <c r="EME14" s="131"/>
      <c r="EMF14" s="131"/>
      <c r="EMG14" s="131"/>
      <c r="EMH14" s="131"/>
      <c r="EMI14" s="131"/>
      <c r="EMJ14" s="131"/>
      <c r="EMK14" s="131"/>
      <c r="EML14" s="131"/>
      <c r="EMM14" s="131"/>
      <c r="EMN14" s="131"/>
      <c r="EMO14" s="131"/>
      <c r="EMP14" s="131"/>
      <c r="EMQ14" s="131"/>
      <c r="EMR14" s="131"/>
      <c r="EMS14" s="131"/>
      <c r="EMT14" s="131"/>
      <c r="EMU14" s="131"/>
      <c r="EMV14" s="131"/>
      <c r="EMW14" s="131"/>
      <c r="EMX14" s="131"/>
      <c r="EMY14" s="131"/>
      <c r="EMZ14" s="131"/>
      <c r="ENA14" s="131"/>
      <c r="ENB14" s="131"/>
      <c r="ENC14" s="131"/>
      <c r="END14" s="131"/>
      <c r="ENE14" s="131"/>
      <c r="ENF14" s="131"/>
      <c r="ENG14" s="131"/>
      <c r="ENH14" s="131"/>
      <c r="ENI14" s="131"/>
      <c r="ENJ14" s="131"/>
      <c r="ENK14" s="131"/>
      <c r="ENL14" s="131"/>
      <c r="ENM14" s="131"/>
      <c r="ENN14" s="131"/>
      <c r="ENO14" s="131"/>
      <c r="ENP14" s="131"/>
      <c r="ENQ14" s="131"/>
      <c r="ENR14" s="131"/>
      <c r="ENS14" s="131"/>
      <c r="ENT14" s="131"/>
      <c r="ENU14" s="131"/>
      <c r="ENV14" s="131"/>
      <c r="ENW14" s="131"/>
      <c r="ENX14" s="131"/>
      <c r="ENY14" s="131"/>
      <c r="ENZ14" s="131"/>
      <c r="EOA14" s="131"/>
      <c r="EOB14" s="131"/>
      <c r="EOC14" s="131"/>
      <c r="EOD14" s="131"/>
      <c r="EOE14" s="131"/>
      <c r="EOF14" s="131"/>
      <c r="EOG14" s="131"/>
      <c r="EOH14" s="131"/>
      <c r="EOI14" s="131"/>
      <c r="EOJ14" s="131"/>
      <c r="EOK14" s="131"/>
      <c r="EOL14" s="131"/>
      <c r="EOM14" s="131"/>
      <c r="EON14" s="131"/>
      <c r="EOO14" s="131"/>
      <c r="EOP14" s="131"/>
      <c r="EOQ14" s="131"/>
      <c r="EOR14" s="131"/>
      <c r="EOS14" s="131"/>
      <c r="EOT14" s="131"/>
      <c r="EOU14" s="131"/>
      <c r="EOV14" s="131"/>
      <c r="EOW14" s="131"/>
      <c r="EOX14" s="131"/>
      <c r="EOY14" s="131"/>
      <c r="EOZ14" s="131"/>
      <c r="EPA14" s="131"/>
      <c r="EPB14" s="131"/>
      <c r="EPC14" s="131"/>
      <c r="EPD14" s="131"/>
      <c r="EPE14" s="131"/>
      <c r="EPF14" s="131"/>
      <c r="EPG14" s="131"/>
      <c r="EPH14" s="131"/>
      <c r="EPI14" s="131"/>
      <c r="EPJ14" s="131"/>
      <c r="EPK14" s="131"/>
      <c r="EPL14" s="131"/>
      <c r="EPM14" s="131"/>
      <c r="EPN14" s="131"/>
      <c r="EPO14" s="131"/>
      <c r="EPP14" s="131"/>
      <c r="EPQ14" s="131"/>
      <c r="EPR14" s="131"/>
      <c r="EPS14" s="131"/>
      <c r="EPT14" s="131"/>
      <c r="EPU14" s="131"/>
      <c r="EPV14" s="131"/>
      <c r="EPW14" s="131"/>
      <c r="EPX14" s="131"/>
      <c r="EPY14" s="131"/>
      <c r="EPZ14" s="131"/>
      <c r="EQA14" s="131"/>
      <c r="EQB14" s="131"/>
      <c r="EQC14" s="131"/>
      <c r="EQD14" s="131"/>
      <c r="EQE14" s="131"/>
      <c r="EQF14" s="131"/>
      <c r="EQG14" s="131"/>
      <c r="EQH14" s="131"/>
      <c r="EQI14" s="131"/>
      <c r="EQJ14" s="131"/>
      <c r="EQK14" s="131"/>
      <c r="EQL14" s="131"/>
      <c r="EQM14" s="131"/>
      <c r="EQN14" s="131"/>
      <c r="EQO14" s="131"/>
      <c r="EQP14" s="131"/>
      <c r="EQQ14" s="131"/>
      <c r="EQR14" s="131"/>
      <c r="EQS14" s="131"/>
      <c r="EQT14" s="131"/>
      <c r="EQU14" s="131"/>
      <c r="EQV14" s="131"/>
      <c r="EQW14" s="131"/>
      <c r="EQX14" s="131"/>
      <c r="EQY14" s="131"/>
      <c r="EQZ14" s="131"/>
      <c r="ERA14" s="131"/>
      <c r="ERB14" s="131"/>
      <c r="ERC14" s="131"/>
      <c r="ERD14" s="131"/>
      <c r="ERE14" s="131"/>
      <c r="ERF14" s="131"/>
      <c r="ERG14" s="131"/>
      <c r="ERH14" s="131"/>
      <c r="ERI14" s="131"/>
      <c r="ERJ14" s="131"/>
      <c r="ERK14" s="131"/>
      <c r="ERL14" s="131"/>
      <c r="ERM14" s="131"/>
      <c r="ERN14" s="131"/>
      <c r="ERO14" s="131"/>
      <c r="ERP14" s="131"/>
      <c r="ERQ14" s="131"/>
      <c r="ERR14" s="131"/>
      <c r="ERS14" s="131"/>
      <c r="ERT14" s="131"/>
      <c r="ERU14" s="131"/>
      <c r="ERV14" s="131"/>
      <c r="ERW14" s="131"/>
      <c r="ERX14" s="131"/>
      <c r="ERY14" s="131"/>
      <c r="ERZ14" s="131"/>
      <c r="ESA14" s="131"/>
      <c r="ESB14" s="131"/>
      <c r="ESC14" s="131"/>
      <c r="ESD14" s="131"/>
      <c r="ESE14" s="131"/>
      <c r="ESF14" s="131"/>
      <c r="ESG14" s="131"/>
      <c r="ESH14" s="131"/>
      <c r="ESI14" s="131"/>
      <c r="ESJ14" s="131"/>
      <c r="ESK14" s="131"/>
      <c r="ESL14" s="131"/>
      <c r="ESM14" s="131"/>
      <c r="ESN14" s="131"/>
      <c r="ESO14" s="131"/>
      <c r="ESP14" s="131"/>
      <c r="ESQ14" s="131"/>
      <c r="ESR14" s="131"/>
      <c r="ESS14" s="131"/>
      <c r="EST14" s="131"/>
      <c r="ESU14" s="131"/>
      <c r="ESV14" s="131"/>
      <c r="ESW14" s="131"/>
      <c r="ESX14" s="131"/>
      <c r="ESY14" s="131"/>
      <c r="ESZ14" s="131"/>
      <c r="ETA14" s="131"/>
      <c r="ETB14" s="131"/>
      <c r="ETC14" s="131"/>
      <c r="ETD14" s="131"/>
      <c r="ETE14" s="131"/>
      <c r="ETF14" s="131"/>
      <c r="ETG14" s="131"/>
      <c r="ETH14" s="131"/>
      <c r="ETI14" s="131"/>
      <c r="ETJ14" s="131"/>
      <c r="ETK14" s="131"/>
      <c r="ETL14" s="131"/>
      <c r="ETM14" s="131"/>
      <c r="ETN14" s="131"/>
      <c r="ETO14" s="131"/>
      <c r="ETP14" s="131"/>
      <c r="ETQ14" s="131"/>
      <c r="ETR14" s="131"/>
      <c r="ETS14" s="131"/>
      <c r="ETT14" s="131"/>
      <c r="ETU14" s="131"/>
      <c r="ETV14" s="131"/>
      <c r="ETW14" s="131"/>
      <c r="ETX14" s="131"/>
      <c r="ETY14" s="131"/>
      <c r="ETZ14" s="131"/>
      <c r="EUA14" s="131"/>
      <c r="EUB14" s="131"/>
      <c r="EUC14" s="131"/>
      <c r="EUD14" s="131"/>
      <c r="EUE14" s="131"/>
      <c r="EUF14" s="131"/>
      <c r="EUG14" s="131"/>
      <c r="EUH14" s="131"/>
      <c r="EUI14" s="131"/>
      <c r="EUJ14" s="131"/>
      <c r="EUK14" s="131"/>
      <c r="EUL14" s="131"/>
      <c r="EUM14" s="131"/>
      <c r="EUN14" s="131"/>
      <c r="EUO14" s="131"/>
      <c r="EUP14" s="131"/>
      <c r="EUQ14" s="131"/>
      <c r="EUR14" s="131"/>
      <c r="EUS14" s="131"/>
      <c r="EUT14" s="131"/>
      <c r="EUU14" s="131"/>
      <c r="EUV14" s="131"/>
      <c r="EUW14" s="131"/>
      <c r="EUX14" s="131"/>
      <c r="EUY14" s="131"/>
      <c r="EUZ14" s="131"/>
      <c r="EVA14" s="131"/>
      <c r="EVB14" s="131"/>
      <c r="EVC14" s="131"/>
      <c r="EVD14" s="131"/>
      <c r="EVE14" s="131"/>
      <c r="EVF14" s="131"/>
      <c r="EVG14" s="131"/>
      <c r="EVH14" s="131"/>
      <c r="EVI14" s="131"/>
      <c r="EVJ14" s="131"/>
      <c r="EVK14" s="131"/>
      <c r="EVL14" s="131"/>
      <c r="EVM14" s="131"/>
      <c r="EVN14" s="131"/>
      <c r="EVO14" s="131"/>
      <c r="EVP14" s="131"/>
      <c r="EVQ14" s="131"/>
      <c r="EVR14" s="131"/>
      <c r="EVS14" s="131"/>
      <c r="EVT14" s="131"/>
      <c r="EVU14" s="131"/>
      <c r="EVV14" s="131"/>
      <c r="EVW14" s="131"/>
      <c r="EVX14" s="131"/>
      <c r="EVY14" s="131"/>
      <c r="EVZ14" s="131"/>
      <c r="EWA14" s="131"/>
      <c r="EWB14" s="131"/>
      <c r="EWC14" s="131"/>
      <c r="EWD14" s="131"/>
      <c r="EWE14" s="131"/>
      <c r="EWF14" s="131"/>
      <c r="EWG14" s="131"/>
      <c r="EWH14" s="131"/>
      <c r="EWI14" s="131"/>
      <c r="EWJ14" s="131"/>
      <c r="EWK14" s="131"/>
      <c r="EWL14" s="131"/>
      <c r="EWM14" s="131"/>
      <c r="EWN14" s="131"/>
      <c r="EWO14" s="131"/>
      <c r="EWP14" s="131"/>
      <c r="EWQ14" s="131"/>
      <c r="EWR14" s="131"/>
      <c r="EWS14" s="131"/>
      <c r="EWT14" s="131"/>
      <c r="EWU14" s="131"/>
      <c r="EWV14" s="131"/>
      <c r="EWW14" s="131"/>
      <c r="EWX14" s="131"/>
      <c r="EWY14" s="131"/>
      <c r="EWZ14" s="131"/>
      <c r="EXA14" s="131"/>
      <c r="EXB14" s="131"/>
      <c r="EXC14" s="131"/>
      <c r="EXD14" s="131"/>
      <c r="EXE14" s="131"/>
      <c r="EXF14" s="131"/>
      <c r="EXG14" s="131"/>
      <c r="EXH14" s="131"/>
      <c r="EXI14" s="131"/>
      <c r="EXJ14" s="131"/>
      <c r="EXK14" s="131"/>
      <c r="EXL14" s="131"/>
      <c r="EXM14" s="131"/>
      <c r="EXN14" s="131"/>
      <c r="EXO14" s="131"/>
      <c r="EXP14" s="131"/>
      <c r="EXQ14" s="131"/>
      <c r="EXR14" s="131"/>
      <c r="EXS14" s="131"/>
      <c r="EXT14" s="131"/>
      <c r="EXU14" s="131"/>
      <c r="EXV14" s="131"/>
      <c r="EXW14" s="131"/>
      <c r="EXX14" s="131"/>
      <c r="EXY14" s="131"/>
      <c r="EXZ14" s="131"/>
      <c r="EYA14" s="131"/>
      <c r="EYB14" s="131"/>
      <c r="EYC14" s="131"/>
      <c r="EYD14" s="131"/>
      <c r="EYE14" s="131"/>
      <c r="EYF14" s="131"/>
      <c r="EYG14" s="131"/>
      <c r="EYH14" s="131"/>
      <c r="EYI14" s="131"/>
      <c r="EYJ14" s="131"/>
      <c r="EYK14" s="131"/>
      <c r="EYL14" s="131"/>
      <c r="EYM14" s="131"/>
      <c r="EYN14" s="131"/>
      <c r="EYO14" s="131"/>
      <c r="EYP14" s="131"/>
      <c r="EYQ14" s="131"/>
      <c r="EYR14" s="131"/>
      <c r="EYS14" s="131"/>
      <c r="EYT14" s="131"/>
      <c r="EYU14" s="131"/>
      <c r="EYV14" s="131"/>
      <c r="EYW14" s="131"/>
      <c r="EYX14" s="131"/>
      <c r="EYY14" s="131"/>
      <c r="EYZ14" s="131"/>
      <c r="EZA14" s="131"/>
      <c r="EZB14" s="131"/>
      <c r="EZC14" s="131"/>
      <c r="EZD14" s="131"/>
      <c r="EZE14" s="131"/>
      <c r="EZF14" s="131"/>
      <c r="EZG14" s="131"/>
      <c r="EZH14" s="131"/>
      <c r="EZI14" s="131"/>
      <c r="EZJ14" s="131"/>
      <c r="EZK14" s="131"/>
      <c r="EZL14" s="131"/>
      <c r="EZM14" s="131"/>
      <c r="EZN14" s="131"/>
      <c r="EZO14" s="131"/>
      <c r="EZP14" s="131"/>
      <c r="EZQ14" s="131"/>
      <c r="EZR14" s="131"/>
      <c r="EZS14" s="131"/>
      <c r="EZT14" s="131"/>
      <c r="EZU14" s="131"/>
      <c r="EZV14" s="131"/>
      <c r="EZW14" s="131"/>
      <c r="EZX14" s="131"/>
      <c r="EZY14" s="131"/>
      <c r="EZZ14" s="131"/>
      <c r="FAA14" s="131"/>
      <c r="FAB14" s="131"/>
      <c r="FAC14" s="131"/>
      <c r="FAD14" s="131"/>
      <c r="FAE14" s="131"/>
      <c r="FAF14" s="131"/>
      <c r="FAG14" s="131"/>
      <c r="FAH14" s="131"/>
      <c r="FAI14" s="131"/>
      <c r="FAJ14" s="131"/>
      <c r="FAK14" s="131"/>
      <c r="FAL14" s="131"/>
      <c r="FAM14" s="131"/>
      <c r="FAN14" s="131"/>
      <c r="FAO14" s="131"/>
      <c r="FAP14" s="131"/>
      <c r="FAQ14" s="131"/>
      <c r="FAR14" s="131"/>
      <c r="FAS14" s="131"/>
      <c r="FAT14" s="131"/>
      <c r="FAU14" s="131"/>
      <c r="FAV14" s="131"/>
      <c r="FAW14" s="131"/>
      <c r="FAX14" s="131"/>
      <c r="FAY14" s="131"/>
      <c r="FAZ14" s="131"/>
      <c r="FBA14" s="131"/>
      <c r="FBB14" s="131"/>
      <c r="FBC14" s="131"/>
      <c r="FBD14" s="131"/>
      <c r="FBE14" s="131"/>
      <c r="FBF14" s="131"/>
      <c r="FBG14" s="131"/>
      <c r="FBH14" s="131"/>
      <c r="FBI14" s="131"/>
      <c r="FBJ14" s="131"/>
      <c r="FBK14" s="131"/>
      <c r="FBL14" s="131"/>
      <c r="FBM14" s="131"/>
      <c r="FBN14" s="131"/>
      <c r="FBO14" s="131"/>
      <c r="FBP14" s="131"/>
      <c r="FBQ14" s="131"/>
      <c r="FBR14" s="131"/>
      <c r="FBS14" s="131"/>
      <c r="FBT14" s="131"/>
      <c r="FBU14" s="131"/>
      <c r="FBV14" s="131"/>
      <c r="FBW14" s="131"/>
      <c r="FBX14" s="131"/>
      <c r="FBY14" s="131"/>
      <c r="FBZ14" s="131"/>
      <c r="FCA14" s="131"/>
      <c r="FCB14" s="131"/>
      <c r="FCC14" s="131"/>
      <c r="FCD14" s="131"/>
      <c r="FCE14" s="131"/>
      <c r="FCF14" s="131"/>
      <c r="FCG14" s="131"/>
      <c r="FCH14" s="131"/>
      <c r="FCI14" s="131"/>
      <c r="FCJ14" s="131"/>
      <c r="FCK14" s="131"/>
      <c r="FCL14" s="131"/>
      <c r="FCM14" s="131"/>
      <c r="FCN14" s="131"/>
      <c r="FCO14" s="131"/>
      <c r="FCP14" s="131"/>
      <c r="FCQ14" s="131"/>
      <c r="FCR14" s="131"/>
      <c r="FCS14" s="131"/>
      <c r="FCT14" s="131"/>
      <c r="FCU14" s="131"/>
      <c r="FCV14" s="131"/>
      <c r="FCW14" s="131"/>
      <c r="FCX14" s="131"/>
      <c r="FCY14" s="131"/>
      <c r="FCZ14" s="131"/>
      <c r="FDA14" s="131"/>
      <c r="FDB14" s="131"/>
      <c r="FDC14" s="131"/>
      <c r="FDD14" s="131"/>
      <c r="FDE14" s="131"/>
      <c r="FDF14" s="131"/>
      <c r="FDG14" s="131"/>
      <c r="FDH14" s="131"/>
      <c r="FDI14" s="131"/>
      <c r="FDJ14" s="131"/>
      <c r="FDK14" s="131"/>
      <c r="FDL14" s="131"/>
      <c r="FDM14" s="131"/>
      <c r="FDN14" s="131"/>
      <c r="FDO14" s="131"/>
      <c r="FDP14" s="131"/>
      <c r="FDQ14" s="131"/>
      <c r="FDR14" s="131"/>
      <c r="FDS14" s="131"/>
      <c r="FDT14" s="131"/>
      <c r="FDU14" s="131"/>
      <c r="FDV14" s="131"/>
      <c r="FDW14" s="131"/>
      <c r="FDX14" s="131"/>
      <c r="FDY14" s="131"/>
      <c r="FDZ14" s="131"/>
      <c r="FEA14" s="131"/>
      <c r="FEB14" s="131"/>
      <c r="FEC14" s="131"/>
      <c r="FED14" s="131"/>
      <c r="FEE14" s="131"/>
      <c r="FEF14" s="131"/>
      <c r="FEG14" s="131"/>
      <c r="FEH14" s="131"/>
      <c r="FEI14" s="131"/>
      <c r="FEJ14" s="131"/>
      <c r="FEK14" s="131"/>
      <c r="FEL14" s="131"/>
      <c r="FEM14" s="131"/>
      <c r="FEN14" s="131"/>
      <c r="FEO14" s="131"/>
      <c r="FEP14" s="131"/>
      <c r="FEQ14" s="131"/>
      <c r="FER14" s="131"/>
      <c r="FES14" s="131"/>
      <c r="FET14" s="131"/>
      <c r="FEU14" s="131"/>
      <c r="FEV14" s="131"/>
      <c r="FEW14" s="131"/>
      <c r="FEX14" s="131"/>
      <c r="FEY14" s="131"/>
      <c r="FEZ14" s="131"/>
      <c r="FFA14" s="131"/>
      <c r="FFB14" s="131"/>
      <c r="FFC14" s="131"/>
      <c r="FFD14" s="131"/>
      <c r="FFE14" s="131"/>
      <c r="FFF14" s="131"/>
      <c r="FFG14" s="131"/>
      <c r="FFH14" s="131"/>
      <c r="FFI14" s="131"/>
      <c r="FFJ14" s="131"/>
      <c r="FFK14" s="131"/>
      <c r="FFL14" s="131"/>
      <c r="FFM14" s="131"/>
      <c r="FFN14" s="131"/>
      <c r="FFO14" s="131"/>
      <c r="FFP14" s="131"/>
      <c r="FFQ14" s="131"/>
      <c r="FFR14" s="131"/>
      <c r="FFS14" s="131"/>
      <c r="FFT14" s="131"/>
      <c r="FFU14" s="131"/>
      <c r="FFV14" s="131"/>
      <c r="FFW14" s="131"/>
      <c r="FFX14" s="131"/>
      <c r="FFY14" s="131"/>
      <c r="FFZ14" s="131"/>
      <c r="FGA14" s="131"/>
      <c r="FGB14" s="131"/>
      <c r="FGC14" s="131"/>
      <c r="FGD14" s="131"/>
      <c r="FGE14" s="131"/>
      <c r="FGF14" s="131"/>
      <c r="FGG14" s="131"/>
      <c r="FGH14" s="131"/>
      <c r="FGI14" s="131"/>
      <c r="FGJ14" s="131"/>
      <c r="FGK14" s="131"/>
      <c r="FGL14" s="131"/>
      <c r="FGM14" s="131"/>
      <c r="FGN14" s="131"/>
      <c r="FGO14" s="131"/>
      <c r="FGP14" s="131"/>
      <c r="FGQ14" s="131"/>
      <c r="FGR14" s="131"/>
      <c r="FGS14" s="131"/>
      <c r="FGT14" s="131"/>
      <c r="FGU14" s="131"/>
      <c r="FGV14" s="131"/>
      <c r="FGW14" s="131"/>
      <c r="FGX14" s="131"/>
      <c r="FGY14" s="131"/>
      <c r="FGZ14" s="131"/>
      <c r="FHA14" s="131"/>
      <c r="FHB14" s="131"/>
      <c r="FHC14" s="131"/>
      <c r="FHD14" s="131"/>
      <c r="FHE14" s="131"/>
      <c r="FHF14" s="131"/>
      <c r="FHG14" s="131"/>
      <c r="FHH14" s="131"/>
      <c r="FHI14" s="131"/>
      <c r="FHJ14" s="131"/>
      <c r="FHK14" s="131"/>
      <c r="FHL14" s="131"/>
      <c r="FHM14" s="131"/>
      <c r="FHN14" s="131"/>
      <c r="FHO14" s="131"/>
      <c r="FHP14" s="131"/>
      <c r="FHQ14" s="131"/>
      <c r="FHR14" s="131"/>
      <c r="FHS14" s="131"/>
      <c r="FHT14" s="131"/>
      <c r="FHU14" s="131"/>
      <c r="FHV14" s="131"/>
      <c r="FHW14" s="131"/>
      <c r="FHX14" s="131"/>
      <c r="FHY14" s="131"/>
      <c r="FHZ14" s="131"/>
      <c r="FIA14" s="131"/>
      <c r="FIB14" s="131"/>
      <c r="FIC14" s="131"/>
      <c r="FID14" s="131"/>
      <c r="FIE14" s="131"/>
      <c r="FIF14" s="131"/>
      <c r="FIG14" s="131"/>
      <c r="FIH14" s="131"/>
      <c r="FII14" s="131"/>
      <c r="FIJ14" s="131"/>
      <c r="FIK14" s="131"/>
      <c r="FIL14" s="131"/>
      <c r="FIM14" s="131"/>
      <c r="FIN14" s="131"/>
      <c r="FIO14" s="131"/>
      <c r="FIP14" s="131"/>
      <c r="FIQ14" s="131"/>
      <c r="FIR14" s="131"/>
      <c r="FIS14" s="131"/>
      <c r="FIT14" s="131"/>
      <c r="FIU14" s="131"/>
      <c r="FIV14" s="131"/>
      <c r="FIW14" s="131"/>
      <c r="FIX14" s="131"/>
      <c r="FIY14" s="131"/>
      <c r="FIZ14" s="131"/>
      <c r="FJA14" s="131"/>
      <c r="FJB14" s="131"/>
      <c r="FJC14" s="131"/>
      <c r="FJD14" s="131"/>
      <c r="FJE14" s="131"/>
      <c r="FJF14" s="131"/>
      <c r="FJG14" s="131"/>
      <c r="FJH14" s="131"/>
      <c r="FJI14" s="131"/>
      <c r="FJJ14" s="131"/>
      <c r="FJK14" s="131"/>
      <c r="FJL14" s="131"/>
      <c r="FJM14" s="131"/>
      <c r="FJN14" s="131"/>
      <c r="FJO14" s="131"/>
      <c r="FJP14" s="131"/>
      <c r="FJQ14" s="131"/>
      <c r="FJR14" s="131"/>
      <c r="FJS14" s="131"/>
      <c r="FJT14" s="131"/>
      <c r="FJU14" s="131"/>
      <c r="FJV14" s="131"/>
      <c r="FJW14" s="131"/>
      <c r="FJX14" s="131"/>
      <c r="FJY14" s="131"/>
      <c r="FJZ14" s="131"/>
      <c r="FKA14" s="131"/>
      <c r="FKB14" s="131"/>
      <c r="FKC14" s="131"/>
      <c r="FKD14" s="131"/>
      <c r="FKE14" s="131"/>
      <c r="FKF14" s="131"/>
      <c r="FKG14" s="131"/>
      <c r="FKH14" s="131"/>
      <c r="FKI14" s="131"/>
      <c r="FKJ14" s="131"/>
      <c r="FKK14" s="131"/>
      <c r="FKL14" s="131"/>
      <c r="FKM14" s="131"/>
      <c r="FKN14" s="131"/>
      <c r="FKO14" s="131"/>
      <c r="FKP14" s="131"/>
      <c r="FKQ14" s="131"/>
      <c r="FKR14" s="131"/>
      <c r="FKS14" s="131"/>
      <c r="FKT14" s="131"/>
      <c r="FKU14" s="131"/>
      <c r="FKV14" s="131"/>
      <c r="FKW14" s="131"/>
      <c r="FKX14" s="131"/>
      <c r="FKY14" s="131"/>
      <c r="FKZ14" s="131"/>
      <c r="FLA14" s="131"/>
      <c r="FLB14" s="131"/>
      <c r="FLC14" s="131"/>
      <c r="FLD14" s="131"/>
      <c r="FLE14" s="131"/>
      <c r="FLF14" s="131"/>
      <c r="FLG14" s="131"/>
      <c r="FLH14" s="131"/>
      <c r="FLI14" s="131"/>
      <c r="FLJ14" s="131"/>
      <c r="FLK14" s="131"/>
      <c r="FLL14" s="131"/>
      <c r="FLM14" s="131"/>
      <c r="FLN14" s="131"/>
      <c r="FLO14" s="131"/>
      <c r="FLP14" s="131"/>
      <c r="FLQ14" s="131"/>
      <c r="FLR14" s="131"/>
      <c r="FLS14" s="131"/>
      <c r="FLT14" s="131"/>
      <c r="FLU14" s="131"/>
      <c r="FLV14" s="131"/>
      <c r="FLW14" s="131"/>
      <c r="FLX14" s="131"/>
      <c r="FLY14" s="131"/>
      <c r="FLZ14" s="131"/>
      <c r="FMA14" s="131"/>
      <c r="FMB14" s="131"/>
      <c r="FMC14" s="131"/>
      <c r="FMD14" s="131"/>
      <c r="FME14" s="131"/>
      <c r="FMF14" s="131"/>
      <c r="FMG14" s="131"/>
      <c r="FMH14" s="131"/>
      <c r="FMI14" s="131"/>
      <c r="FMJ14" s="131"/>
      <c r="FMK14" s="131"/>
      <c r="FML14" s="131"/>
      <c r="FMM14" s="131"/>
      <c r="FMN14" s="131"/>
      <c r="FMO14" s="131"/>
      <c r="FMP14" s="131"/>
      <c r="FMQ14" s="131"/>
      <c r="FMR14" s="131"/>
      <c r="FMS14" s="131"/>
      <c r="FMT14" s="131"/>
      <c r="FMU14" s="131"/>
      <c r="FMV14" s="131"/>
      <c r="FMW14" s="131"/>
      <c r="FMX14" s="131"/>
      <c r="FMY14" s="131"/>
      <c r="FMZ14" s="131"/>
      <c r="FNA14" s="131"/>
      <c r="FNB14" s="131"/>
      <c r="FNC14" s="131"/>
      <c r="FND14" s="131"/>
      <c r="FNE14" s="131"/>
      <c r="FNF14" s="131"/>
      <c r="FNG14" s="131"/>
      <c r="FNH14" s="131"/>
      <c r="FNI14" s="131"/>
      <c r="FNJ14" s="131"/>
      <c r="FNK14" s="131"/>
      <c r="FNL14" s="131"/>
      <c r="FNM14" s="131"/>
      <c r="FNN14" s="131"/>
      <c r="FNO14" s="131"/>
      <c r="FNP14" s="131"/>
      <c r="FNQ14" s="131"/>
      <c r="FNR14" s="131"/>
      <c r="FNS14" s="131"/>
      <c r="FNT14" s="131"/>
      <c r="FNU14" s="131"/>
      <c r="FNV14" s="131"/>
      <c r="FNW14" s="131"/>
      <c r="FNX14" s="131"/>
      <c r="FNY14" s="131"/>
      <c r="FNZ14" s="131"/>
      <c r="FOA14" s="131"/>
      <c r="FOB14" s="131"/>
      <c r="FOC14" s="131"/>
      <c r="FOD14" s="131"/>
      <c r="FOE14" s="131"/>
      <c r="FOF14" s="131"/>
      <c r="FOG14" s="131"/>
      <c r="FOH14" s="131"/>
      <c r="FOI14" s="131"/>
      <c r="FOJ14" s="131"/>
      <c r="FOK14" s="131"/>
      <c r="FOL14" s="131"/>
      <c r="FOM14" s="131"/>
      <c r="FON14" s="131"/>
      <c r="FOO14" s="131"/>
      <c r="FOP14" s="131"/>
      <c r="FOQ14" s="131"/>
      <c r="FOR14" s="131"/>
      <c r="FOS14" s="131"/>
      <c r="FOT14" s="131"/>
      <c r="FOU14" s="131"/>
      <c r="FOV14" s="131"/>
      <c r="FOW14" s="131"/>
      <c r="FOX14" s="131"/>
      <c r="FOY14" s="131"/>
      <c r="FOZ14" s="131"/>
      <c r="FPA14" s="131"/>
      <c r="FPB14" s="131"/>
      <c r="FPC14" s="131"/>
      <c r="FPD14" s="131"/>
      <c r="FPE14" s="131"/>
      <c r="FPF14" s="131"/>
      <c r="FPG14" s="131"/>
      <c r="FPH14" s="131"/>
      <c r="FPI14" s="131"/>
      <c r="FPJ14" s="131"/>
      <c r="FPK14" s="131"/>
      <c r="FPL14" s="131"/>
      <c r="FPM14" s="131"/>
      <c r="FPN14" s="131"/>
      <c r="FPO14" s="131"/>
      <c r="FPP14" s="131"/>
      <c r="FPQ14" s="131"/>
      <c r="FPR14" s="131"/>
      <c r="FPS14" s="131"/>
      <c r="FPT14" s="131"/>
      <c r="FPU14" s="131"/>
      <c r="FPV14" s="131"/>
      <c r="FPW14" s="131"/>
      <c r="FPX14" s="131"/>
      <c r="FPY14" s="131"/>
      <c r="FPZ14" s="131"/>
      <c r="FQA14" s="131"/>
      <c r="FQB14" s="131"/>
      <c r="FQC14" s="131"/>
      <c r="FQD14" s="131"/>
      <c r="FQE14" s="131"/>
      <c r="FQF14" s="131"/>
      <c r="FQG14" s="131"/>
      <c r="FQH14" s="131"/>
      <c r="FQI14" s="131"/>
      <c r="FQJ14" s="131"/>
      <c r="FQK14" s="131"/>
      <c r="FQL14" s="131"/>
      <c r="FQM14" s="131"/>
      <c r="FQN14" s="131"/>
      <c r="FQO14" s="131"/>
      <c r="FQP14" s="131"/>
      <c r="FQQ14" s="131"/>
      <c r="FQR14" s="131"/>
      <c r="FQS14" s="131"/>
      <c r="FQT14" s="131"/>
      <c r="FQU14" s="131"/>
      <c r="FQV14" s="131"/>
      <c r="FQW14" s="131"/>
      <c r="FQX14" s="131"/>
      <c r="FQY14" s="131"/>
      <c r="FQZ14" s="131"/>
      <c r="FRA14" s="131"/>
      <c r="FRB14" s="131"/>
      <c r="FRC14" s="131"/>
      <c r="FRD14" s="131"/>
      <c r="FRE14" s="131"/>
      <c r="FRF14" s="131"/>
      <c r="FRG14" s="131"/>
      <c r="FRH14" s="131"/>
      <c r="FRI14" s="131"/>
      <c r="FRJ14" s="131"/>
      <c r="FRK14" s="131"/>
      <c r="FRL14" s="131"/>
      <c r="FRM14" s="131"/>
      <c r="FRN14" s="131"/>
      <c r="FRO14" s="131"/>
      <c r="FRP14" s="131"/>
      <c r="FRQ14" s="131"/>
      <c r="FRR14" s="131"/>
      <c r="FRS14" s="131"/>
      <c r="FRT14" s="131"/>
      <c r="FRU14" s="131"/>
      <c r="FRV14" s="131"/>
      <c r="FRW14" s="131"/>
      <c r="FRX14" s="131"/>
      <c r="FRY14" s="131"/>
      <c r="FRZ14" s="131"/>
      <c r="FSA14" s="131"/>
      <c r="FSB14" s="131"/>
      <c r="FSC14" s="131"/>
      <c r="FSD14" s="131"/>
      <c r="FSE14" s="131"/>
      <c r="FSF14" s="131"/>
      <c r="FSG14" s="131"/>
      <c r="FSH14" s="131"/>
      <c r="FSI14" s="131"/>
      <c r="FSJ14" s="131"/>
      <c r="FSK14" s="131"/>
      <c r="FSL14" s="131"/>
      <c r="FSM14" s="131"/>
      <c r="FSN14" s="131"/>
      <c r="FSO14" s="131"/>
      <c r="FSP14" s="131"/>
      <c r="FSQ14" s="131"/>
      <c r="FSR14" s="131"/>
      <c r="FSS14" s="131"/>
      <c r="FST14" s="131"/>
      <c r="FSU14" s="131"/>
      <c r="FSV14" s="131"/>
      <c r="FSW14" s="131"/>
      <c r="FSX14" s="131"/>
      <c r="FSY14" s="131"/>
      <c r="FSZ14" s="131"/>
      <c r="FTA14" s="131"/>
      <c r="FTB14" s="131"/>
      <c r="FTC14" s="131"/>
      <c r="FTD14" s="131"/>
      <c r="FTE14" s="131"/>
      <c r="FTF14" s="131"/>
      <c r="FTG14" s="131"/>
      <c r="FTH14" s="131"/>
      <c r="FTI14" s="131"/>
      <c r="FTJ14" s="131"/>
      <c r="FTK14" s="131"/>
      <c r="FTL14" s="131"/>
      <c r="FTM14" s="131"/>
      <c r="FTN14" s="131"/>
      <c r="FTO14" s="131"/>
      <c r="FTP14" s="131"/>
      <c r="FTQ14" s="131"/>
      <c r="FTR14" s="131"/>
      <c r="FTS14" s="131"/>
      <c r="FTT14" s="131"/>
      <c r="FTU14" s="131"/>
      <c r="FTV14" s="131"/>
      <c r="FTW14" s="131"/>
      <c r="FTX14" s="131"/>
      <c r="FTY14" s="131"/>
      <c r="FTZ14" s="131"/>
      <c r="FUA14" s="131"/>
      <c r="FUB14" s="131"/>
      <c r="FUC14" s="131"/>
      <c r="FUD14" s="131"/>
      <c r="FUE14" s="131"/>
      <c r="FUF14" s="131"/>
      <c r="FUG14" s="131"/>
      <c r="FUH14" s="131"/>
      <c r="FUI14" s="131"/>
      <c r="FUJ14" s="131"/>
      <c r="FUK14" s="131"/>
      <c r="FUL14" s="131"/>
      <c r="FUM14" s="131"/>
      <c r="FUN14" s="131"/>
      <c r="FUO14" s="131"/>
      <c r="FUP14" s="131"/>
      <c r="FUQ14" s="131"/>
      <c r="FUR14" s="131"/>
      <c r="FUS14" s="131"/>
      <c r="FUT14" s="131"/>
      <c r="FUU14" s="131"/>
      <c r="FUV14" s="131"/>
      <c r="FUW14" s="131"/>
      <c r="FUX14" s="131"/>
      <c r="FUY14" s="131"/>
      <c r="FUZ14" s="131"/>
      <c r="FVA14" s="131"/>
      <c r="FVB14" s="131"/>
      <c r="FVC14" s="131"/>
      <c r="FVD14" s="131"/>
      <c r="FVE14" s="131"/>
      <c r="FVF14" s="131"/>
      <c r="FVG14" s="131"/>
      <c r="FVH14" s="131"/>
      <c r="FVI14" s="131"/>
      <c r="FVJ14" s="131"/>
      <c r="FVK14" s="131"/>
      <c r="FVL14" s="131"/>
      <c r="FVM14" s="131"/>
      <c r="FVN14" s="131"/>
      <c r="FVO14" s="131"/>
      <c r="FVP14" s="131"/>
      <c r="FVQ14" s="131"/>
      <c r="FVR14" s="131"/>
      <c r="FVS14" s="131"/>
      <c r="FVT14" s="131"/>
      <c r="FVU14" s="131"/>
      <c r="FVV14" s="131"/>
      <c r="FVW14" s="131"/>
      <c r="FVX14" s="131"/>
      <c r="FVY14" s="131"/>
      <c r="FVZ14" s="131"/>
      <c r="FWA14" s="131"/>
      <c r="FWB14" s="131"/>
      <c r="FWC14" s="131"/>
      <c r="FWD14" s="131"/>
      <c r="FWE14" s="131"/>
      <c r="FWF14" s="131"/>
      <c r="FWG14" s="131"/>
      <c r="FWH14" s="131"/>
      <c r="FWI14" s="131"/>
      <c r="FWJ14" s="131"/>
      <c r="FWK14" s="131"/>
      <c r="FWL14" s="131"/>
      <c r="FWM14" s="131"/>
      <c r="FWN14" s="131"/>
      <c r="FWO14" s="131"/>
      <c r="FWP14" s="131"/>
      <c r="FWQ14" s="131"/>
      <c r="FWR14" s="131"/>
      <c r="FWS14" s="131"/>
      <c r="FWT14" s="131"/>
      <c r="FWU14" s="131"/>
      <c r="FWV14" s="131"/>
      <c r="FWW14" s="131"/>
      <c r="FWX14" s="131"/>
      <c r="FWY14" s="131"/>
      <c r="FWZ14" s="131"/>
      <c r="FXA14" s="131"/>
      <c r="FXB14" s="131"/>
      <c r="FXC14" s="131"/>
      <c r="FXD14" s="131"/>
      <c r="FXE14" s="131"/>
      <c r="FXF14" s="131"/>
      <c r="FXG14" s="131"/>
      <c r="FXH14" s="131"/>
      <c r="FXI14" s="131"/>
      <c r="FXJ14" s="131"/>
      <c r="FXK14" s="131"/>
      <c r="FXL14" s="131"/>
      <c r="FXM14" s="131"/>
      <c r="FXN14" s="131"/>
      <c r="FXO14" s="131"/>
      <c r="FXP14" s="131"/>
      <c r="FXQ14" s="131"/>
      <c r="FXR14" s="131"/>
      <c r="FXS14" s="131"/>
      <c r="FXT14" s="131"/>
      <c r="FXU14" s="131"/>
      <c r="FXV14" s="131"/>
      <c r="FXW14" s="131"/>
      <c r="FXX14" s="131"/>
      <c r="FXY14" s="131"/>
      <c r="FXZ14" s="131"/>
      <c r="FYA14" s="131"/>
      <c r="FYB14" s="131"/>
      <c r="FYC14" s="131"/>
      <c r="FYD14" s="131"/>
      <c r="FYE14" s="131"/>
      <c r="FYF14" s="131"/>
      <c r="FYG14" s="131"/>
      <c r="FYH14" s="131"/>
      <c r="FYI14" s="131"/>
      <c r="FYJ14" s="131"/>
      <c r="FYK14" s="131"/>
      <c r="FYL14" s="131"/>
      <c r="FYM14" s="131"/>
      <c r="FYN14" s="131"/>
      <c r="FYO14" s="131"/>
      <c r="FYP14" s="131"/>
      <c r="FYQ14" s="131"/>
      <c r="FYR14" s="131"/>
      <c r="FYS14" s="131"/>
      <c r="FYT14" s="131"/>
      <c r="FYU14" s="131"/>
      <c r="FYV14" s="131"/>
      <c r="FYW14" s="131"/>
      <c r="FYX14" s="131"/>
      <c r="FYY14" s="131"/>
      <c r="FYZ14" s="131"/>
      <c r="FZA14" s="131"/>
      <c r="FZB14" s="131"/>
      <c r="FZC14" s="131"/>
      <c r="FZD14" s="131"/>
      <c r="FZE14" s="131"/>
      <c r="FZF14" s="131"/>
      <c r="FZG14" s="131"/>
      <c r="FZH14" s="131"/>
      <c r="FZI14" s="131"/>
      <c r="FZJ14" s="131"/>
      <c r="FZK14" s="131"/>
      <c r="FZL14" s="131"/>
      <c r="FZM14" s="131"/>
      <c r="FZN14" s="131"/>
      <c r="FZO14" s="131"/>
      <c r="FZP14" s="131"/>
      <c r="FZQ14" s="131"/>
      <c r="FZR14" s="131"/>
      <c r="FZS14" s="131"/>
      <c r="FZT14" s="131"/>
      <c r="FZU14" s="131"/>
      <c r="FZV14" s="131"/>
      <c r="FZW14" s="131"/>
      <c r="FZX14" s="131"/>
      <c r="FZY14" s="131"/>
      <c r="FZZ14" s="131"/>
      <c r="GAA14" s="131"/>
      <c r="GAB14" s="131"/>
      <c r="GAC14" s="131"/>
      <c r="GAD14" s="131"/>
      <c r="GAE14" s="131"/>
      <c r="GAF14" s="131"/>
      <c r="GAG14" s="131"/>
      <c r="GAH14" s="131"/>
      <c r="GAI14" s="131"/>
      <c r="GAJ14" s="131"/>
      <c r="GAK14" s="131"/>
      <c r="GAL14" s="131"/>
      <c r="GAM14" s="131"/>
      <c r="GAN14" s="131"/>
      <c r="GAO14" s="131"/>
      <c r="GAP14" s="131"/>
      <c r="GAQ14" s="131"/>
      <c r="GAR14" s="131"/>
      <c r="GAS14" s="131"/>
      <c r="GAT14" s="131"/>
      <c r="GAU14" s="131"/>
      <c r="GAV14" s="131"/>
      <c r="GAW14" s="131"/>
      <c r="GAX14" s="131"/>
      <c r="GAY14" s="131"/>
      <c r="GAZ14" s="131"/>
      <c r="GBA14" s="131"/>
      <c r="GBB14" s="131"/>
      <c r="GBC14" s="131"/>
      <c r="GBD14" s="131"/>
      <c r="GBE14" s="131"/>
      <c r="GBF14" s="131"/>
      <c r="GBG14" s="131"/>
      <c r="GBH14" s="131"/>
      <c r="GBI14" s="131"/>
      <c r="GBJ14" s="131"/>
      <c r="GBK14" s="131"/>
      <c r="GBL14" s="131"/>
      <c r="GBM14" s="131"/>
      <c r="GBN14" s="131"/>
      <c r="GBO14" s="131"/>
      <c r="GBP14" s="131"/>
      <c r="GBQ14" s="131"/>
      <c r="GBR14" s="131"/>
      <c r="GBS14" s="131"/>
      <c r="GBT14" s="131"/>
      <c r="GBU14" s="131"/>
      <c r="GBV14" s="131"/>
      <c r="GBW14" s="131"/>
      <c r="GBX14" s="131"/>
      <c r="GBY14" s="131"/>
      <c r="GBZ14" s="131"/>
      <c r="GCA14" s="131"/>
      <c r="GCB14" s="131"/>
      <c r="GCC14" s="131"/>
      <c r="GCD14" s="131"/>
      <c r="GCE14" s="131"/>
      <c r="GCF14" s="131"/>
      <c r="GCG14" s="131"/>
      <c r="GCH14" s="131"/>
      <c r="GCI14" s="131"/>
      <c r="GCJ14" s="131"/>
      <c r="GCK14" s="131"/>
      <c r="GCL14" s="131"/>
      <c r="GCM14" s="131"/>
      <c r="GCN14" s="131"/>
      <c r="GCO14" s="131"/>
      <c r="GCP14" s="131"/>
      <c r="GCQ14" s="131"/>
      <c r="GCR14" s="131"/>
      <c r="GCS14" s="131"/>
      <c r="GCT14" s="131"/>
      <c r="GCU14" s="131"/>
      <c r="GCV14" s="131"/>
      <c r="GCW14" s="131"/>
      <c r="GCX14" s="131"/>
      <c r="GCY14" s="131"/>
      <c r="GCZ14" s="131"/>
      <c r="GDA14" s="131"/>
      <c r="GDB14" s="131"/>
      <c r="GDC14" s="131"/>
      <c r="GDD14" s="131"/>
      <c r="GDE14" s="131"/>
      <c r="GDF14" s="131"/>
      <c r="GDG14" s="131"/>
      <c r="GDH14" s="131"/>
      <c r="GDI14" s="131"/>
      <c r="GDJ14" s="131"/>
      <c r="GDK14" s="131"/>
      <c r="GDL14" s="131"/>
      <c r="GDM14" s="131"/>
      <c r="GDN14" s="131"/>
      <c r="GDO14" s="131"/>
      <c r="GDP14" s="131"/>
      <c r="GDQ14" s="131"/>
      <c r="GDR14" s="131"/>
      <c r="GDS14" s="131"/>
      <c r="GDT14" s="131"/>
      <c r="GDU14" s="131"/>
      <c r="GDV14" s="131"/>
      <c r="GDW14" s="131"/>
      <c r="GDX14" s="131"/>
      <c r="GDY14" s="131"/>
      <c r="GDZ14" s="131"/>
      <c r="GEA14" s="131"/>
      <c r="GEB14" s="131"/>
      <c r="GEC14" s="131"/>
      <c r="GED14" s="131"/>
      <c r="GEE14" s="131"/>
      <c r="GEF14" s="131"/>
      <c r="GEG14" s="131"/>
      <c r="GEH14" s="131"/>
      <c r="GEI14" s="131"/>
      <c r="GEJ14" s="131"/>
      <c r="GEK14" s="131"/>
      <c r="GEL14" s="131"/>
      <c r="GEM14" s="131"/>
      <c r="GEN14" s="131"/>
      <c r="GEO14" s="131"/>
      <c r="GEP14" s="131"/>
      <c r="GEQ14" s="131"/>
      <c r="GER14" s="131"/>
      <c r="GES14" s="131"/>
      <c r="GET14" s="131"/>
      <c r="GEU14" s="131"/>
      <c r="GEV14" s="131"/>
      <c r="GEW14" s="131"/>
      <c r="GEX14" s="131"/>
      <c r="GEY14" s="131"/>
      <c r="GEZ14" s="131"/>
      <c r="GFA14" s="131"/>
      <c r="GFB14" s="131"/>
      <c r="GFC14" s="131"/>
      <c r="GFD14" s="131"/>
      <c r="GFE14" s="131"/>
      <c r="GFF14" s="131"/>
      <c r="GFG14" s="131"/>
      <c r="GFH14" s="131"/>
      <c r="GFI14" s="131"/>
      <c r="GFJ14" s="131"/>
      <c r="GFK14" s="131"/>
      <c r="GFL14" s="131"/>
      <c r="GFM14" s="131"/>
      <c r="GFN14" s="131"/>
      <c r="GFO14" s="131"/>
      <c r="GFP14" s="131"/>
      <c r="GFQ14" s="131"/>
      <c r="GFR14" s="131"/>
      <c r="GFS14" s="131"/>
      <c r="GFT14" s="131"/>
      <c r="GFU14" s="131"/>
      <c r="GFV14" s="131"/>
      <c r="GFW14" s="131"/>
      <c r="GFX14" s="131"/>
      <c r="GFY14" s="131"/>
      <c r="GFZ14" s="131"/>
      <c r="GGA14" s="131"/>
      <c r="GGB14" s="131"/>
      <c r="GGC14" s="131"/>
      <c r="GGD14" s="131"/>
      <c r="GGE14" s="131"/>
      <c r="GGF14" s="131"/>
      <c r="GGG14" s="131"/>
      <c r="GGH14" s="131"/>
      <c r="GGI14" s="131"/>
      <c r="GGJ14" s="131"/>
      <c r="GGK14" s="131"/>
      <c r="GGL14" s="131"/>
      <c r="GGM14" s="131"/>
      <c r="GGN14" s="131"/>
      <c r="GGO14" s="131"/>
      <c r="GGP14" s="131"/>
      <c r="GGQ14" s="131"/>
      <c r="GGR14" s="131"/>
      <c r="GGS14" s="131"/>
      <c r="GGT14" s="131"/>
      <c r="GGU14" s="131"/>
      <c r="GGV14" s="131"/>
      <c r="GGW14" s="131"/>
      <c r="GGX14" s="131"/>
      <c r="GGY14" s="131"/>
      <c r="GGZ14" s="131"/>
      <c r="GHA14" s="131"/>
      <c r="GHB14" s="131"/>
      <c r="GHC14" s="131"/>
      <c r="GHD14" s="131"/>
      <c r="GHE14" s="131"/>
      <c r="GHF14" s="131"/>
      <c r="GHG14" s="131"/>
      <c r="GHH14" s="131"/>
      <c r="GHI14" s="131"/>
      <c r="GHJ14" s="131"/>
      <c r="GHK14" s="131"/>
      <c r="GHL14" s="131"/>
      <c r="GHM14" s="131"/>
      <c r="GHN14" s="131"/>
      <c r="GHO14" s="131"/>
      <c r="GHP14" s="131"/>
      <c r="GHQ14" s="131"/>
      <c r="GHR14" s="131"/>
      <c r="GHS14" s="131"/>
      <c r="GHT14" s="131"/>
      <c r="GHU14" s="131"/>
      <c r="GHV14" s="131"/>
      <c r="GHW14" s="131"/>
      <c r="GHX14" s="131"/>
      <c r="GHY14" s="131"/>
      <c r="GHZ14" s="131"/>
      <c r="GIA14" s="131"/>
      <c r="GIB14" s="131"/>
      <c r="GIC14" s="131"/>
      <c r="GID14" s="131"/>
      <c r="GIE14" s="131"/>
      <c r="GIF14" s="131"/>
      <c r="GIG14" s="131"/>
      <c r="GIH14" s="131"/>
      <c r="GII14" s="131"/>
      <c r="GIJ14" s="131"/>
      <c r="GIK14" s="131"/>
      <c r="GIL14" s="131"/>
      <c r="GIM14" s="131"/>
      <c r="GIN14" s="131"/>
      <c r="GIO14" s="131"/>
      <c r="GIP14" s="131"/>
      <c r="GIQ14" s="131"/>
      <c r="GIR14" s="131"/>
      <c r="GIS14" s="131"/>
      <c r="GIT14" s="131"/>
      <c r="GIU14" s="131"/>
      <c r="GIV14" s="131"/>
      <c r="GIW14" s="131"/>
      <c r="GIX14" s="131"/>
      <c r="GIY14" s="131"/>
      <c r="GIZ14" s="131"/>
      <c r="GJA14" s="131"/>
      <c r="GJB14" s="131"/>
      <c r="GJC14" s="131"/>
      <c r="GJD14" s="131"/>
      <c r="GJE14" s="131"/>
      <c r="GJF14" s="131"/>
      <c r="GJG14" s="131"/>
      <c r="GJH14" s="131"/>
      <c r="GJI14" s="131"/>
      <c r="GJJ14" s="131"/>
      <c r="GJK14" s="131"/>
      <c r="GJL14" s="131"/>
      <c r="GJM14" s="131"/>
      <c r="GJN14" s="131"/>
      <c r="GJO14" s="131"/>
      <c r="GJP14" s="131"/>
      <c r="GJQ14" s="131"/>
      <c r="GJR14" s="131"/>
      <c r="GJS14" s="131"/>
      <c r="GJT14" s="131"/>
      <c r="GJU14" s="131"/>
      <c r="GJV14" s="131"/>
      <c r="GJW14" s="131"/>
      <c r="GJX14" s="131"/>
      <c r="GJY14" s="131"/>
      <c r="GJZ14" s="131"/>
      <c r="GKA14" s="131"/>
      <c r="GKB14" s="131"/>
      <c r="GKC14" s="131"/>
      <c r="GKD14" s="131"/>
      <c r="GKE14" s="131"/>
      <c r="GKF14" s="131"/>
      <c r="GKG14" s="131"/>
      <c r="GKH14" s="131"/>
      <c r="GKI14" s="131"/>
      <c r="GKJ14" s="131"/>
      <c r="GKK14" s="131"/>
      <c r="GKL14" s="131"/>
      <c r="GKM14" s="131"/>
      <c r="GKN14" s="131"/>
      <c r="GKO14" s="131"/>
      <c r="GKP14" s="131"/>
      <c r="GKQ14" s="131"/>
      <c r="GKR14" s="131"/>
      <c r="GKS14" s="131"/>
      <c r="GKT14" s="131"/>
      <c r="GKU14" s="131"/>
      <c r="GKV14" s="131"/>
      <c r="GKW14" s="131"/>
      <c r="GKX14" s="131"/>
      <c r="GKY14" s="131"/>
      <c r="GKZ14" s="131"/>
      <c r="GLA14" s="131"/>
      <c r="GLB14" s="131"/>
      <c r="GLC14" s="131"/>
      <c r="GLD14" s="131"/>
      <c r="GLE14" s="131"/>
      <c r="GLF14" s="131"/>
      <c r="GLG14" s="131"/>
      <c r="GLH14" s="131"/>
      <c r="GLI14" s="131"/>
      <c r="GLJ14" s="131"/>
      <c r="GLK14" s="131"/>
      <c r="GLL14" s="131"/>
      <c r="GLM14" s="131"/>
      <c r="GLN14" s="131"/>
      <c r="GLO14" s="131"/>
      <c r="GLP14" s="131"/>
      <c r="GLQ14" s="131"/>
      <c r="GLR14" s="131"/>
      <c r="GLS14" s="131"/>
      <c r="GLT14" s="131"/>
      <c r="GLU14" s="131"/>
      <c r="GLV14" s="131"/>
      <c r="GLW14" s="131"/>
      <c r="GLX14" s="131"/>
      <c r="GLY14" s="131"/>
      <c r="GLZ14" s="131"/>
      <c r="GMA14" s="131"/>
      <c r="GMB14" s="131"/>
      <c r="GMC14" s="131"/>
      <c r="GMD14" s="131"/>
      <c r="GME14" s="131"/>
      <c r="GMF14" s="131"/>
      <c r="GMG14" s="131"/>
      <c r="GMH14" s="131"/>
      <c r="GMI14" s="131"/>
      <c r="GMJ14" s="131"/>
      <c r="GMK14" s="131"/>
      <c r="GML14" s="131"/>
      <c r="GMM14" s="131"/>
      <c r="GMN14" s="131"/>
      <c r="GMO14" s="131"/>
      <c r="GMP14" s="131"/>
      <c r="GMQ14" s="131"/>
      <c r="GMR14" s="131"/>
      <c r="GMS14" s="131"/>
      <c r="GMT14" s="131"/>
      <c r="GMU14" s="131"/>
      <c r="GMV14" s="131"/>
      <c r="GMW14" s="131"/>
      <c r="GMX14" s="131"/>
      <c r="GMY14" s="131"/>
      <c r="GMZ14" s="131"/>
      <c r="GNA14" s="131"/>
      <c r="GNB14" s="131"/>
      <c r="GNC14" s="131"/>
      <c r="GND14" s="131"/>
      <c r="GNE14" s="131"/>
      <c r="GNF14" s="131"/>
      <c r="GNG14" s="131"/>
      <c r="GNH14" s="131"/>
      <c r="GNI14" s="131"/>
      <c r="GNJ14" s="131"/>
      <c r="GNK14" s="131"/>
      <c r="GNL14" s="131"/>
      <c r="GNM14" s="131"/>
      <c r="GNN14" s="131"/>
      <c r="GNO14" s="131"/>
      <c r="GNP14" s="131"/>
      <c r="GNQ14" s="131"/>
      <c r="GNR14" s="131"/>
      <c r="GNS14" s="131"/>
      <c r="GNT14" s="131"/>
      <c r="GNU14" s="131"/>
      <c r="GNV14" s="131"/>
      <c r="GNW14" s="131"/>
      <c r="GNX14" s="131"/>
      <c r="GNY14" s="131"/>
      <c r="GNZ14" s="131"/>
      <c r="GOA14" s="131"/>
      <c r="GOB14" s="131"/>
      <c r="GOC14" s="131"/>
      <c r="GOD14" s="131"/>
      <c r="GOE14" s="131"/>
      <c r="GOF14" s="131"/>
      <c r="GOG14" s="131"/>
      <c r="GOH14" s="131"/>
      <c r="GOI14" s="131"/>
      <c r="GOJ14" s="131"/>
      <c r="GOK14" s="131"/>
      <c r="GOL14" s="131"/>
      <c r="GOM14" s="131"/>
      <c r="GON14" s="131"/>
      <c r="GOO14" s="131"/>
      <c r="GOP14" s="131"/>
      <c r="GOQ14" s="131"/>
      <c r="GOR14" s="131"/>
      <c r="GOS14" s="131"/>
      <c r="GOT14" s="131"/>
      <c r="GOU14" s="131"/>
      <c r="GOV14" s="131"/>
      <c r="GOW14" s="131"/>
      <c r="GOX14" s="131"/>
      <c r="GOY14" s="131"/>
      <c r="GOZ14" s="131"/>
      <c r="GPA14" s="131"/>
      <c r="GPB14" s="131"/>
      <c r="GPC14" s="131"/>
      <c r="GPD14" s="131"/>
      <c r="GPE14" s="131"/>
      <c r="GPF14" s="131"/>
      <c r="GPG14" s="131"/>
      <c r="GPH14" s="131"/>
      <c r="GPI14" s="131"/>
      <c r="GPJ14" s="131"/>
      <c r="GPK14" s="131"/>
      <c r="GPL14" s="131"/>
      <c r="GPM14" s="131"/>
      <c r="GPN14" s="131"/>
      <c r="GPO14" s="131"/>
      <c r="GPP14" s="131"/>
      <c r="GPQ14" s="131"/>
      <c r="GPR14" s="131"/>
      <c r="GPS14" s="131"/>
      <c r="GPT14" s="131"/>
      <c r="GPU14" s="131"/>
      <c r="GPV14" s="131"/>
      <c r="GPW14" s="131"/>
      <c r="GPX14" s="131"/>
      <c r="GPY14" s="131"/>
      <c r="GPZ14" s="131"/>
      <c r="GQA14" s="131"/>
      <c r="GQB14" s="131"/>
      <c r="GQC14" s="131"/>
      <c r="GQD14" s="131"/>
      <c r="GQE14" s="131"/>
      <c r="GQF14" s="131"/>
      <c r="GQG14" s="131"/>
      <c r="GQH14" s="131"/>
      <c r="GQI14" s="131"/>
      <c r="GQJ14" s="131"/>
      <c r="GQK14" s="131"/>
      <c r="GQL14" s="131"/>
      <c r="GQM14" s="131"/>
      <c r="GQN14" s="131"/>
      <c r="GQO14" s="131"/>
      <c r="GQP14" s="131"/>
      <c r="GQQ14" s="131"/>
      <c r="GQR14" s="131"/>
      <c r="GQS14" s="131"/>
      <c r="GQT14" s="131"/>
      <c r="GQU14" s="131"/>
      <c r="GQV14" s="131"/>
      <c r="GQW14" s="131"/>
      <c r="GQX14" s="131"/>
      <c r="GQY14" s="131"/>
      <c r="GQZ14" s="131"/>
      <c r="GRA14" s="131"/>
      <c r="GRB14" s="131"/>
      <c r="GRC14" s="131"/>
      <c r="GRD14" s="131"/>
      <c r="GRE14" s="131"/>
      <c r="GRF14" s="131"/>
      <c r="GRG14" s="131"/>
      <c r="GRH14" s="131"/>
      <c r="GRI14" s="131"/>
      <c r="GRJ14" s="131"/>
      <c r="GRK14" s="131"/>
      <c r="GRL14" s="131"/>
      <c r="GRM14" s="131"/>
      <c r="GRN14" s="131"/>
      <c r="GRO14" s="131"/>
      <c r="GRP14" s="131"/>
      <c r="GRQ14" s="131"/>
      <c r="GRR14" s="131"/>
      <c r="GRS14" s="131"/>
      <c r="GRT14" s="131"/>
      <c r="GRU14" s="131"/>
      <c r="GRV14" s="131"/>
      <c r="GRW14" s="131"/>
      <c r="GRX14" s="131"/>
      <c r="GRY14" s="131"/>
      <c r="GRZ14" s="131"/>
      <c r="GSA14" s="131"/>
      <c r="GSB14" s="131"/>
      <c r="GSC14" s="131"/>
      <c r="GSD14" s="131"/>
      <c r="GSE14" s="131"/>
      <c r="GSF14" s="131"/>
      <c r="GSG14" s="131"/>
      <c r="GSH14" s="131"/>
      <c r="GSI14" s="131"/>
      <c r="GSJ14" s="131"/>
      <c r="GSK14" s="131"/>
      <c r="GSL14" s="131"/>
      <c r="GSM14" s="131"/>
      <c r="GSN14" s="131"/>
      <c r="GSO14" s="131"/>
      <c r="GSP14" s="131"/>
      <c r="GSQ14" s="131"/>
      <c r="GSR14" s="131"/>
      <c r="GSS14" s="131"/>
      <c r="GST14" s="131"/>
      <c r="GSU14" s="131"/>
      <c r="GSV14" s="131"/>
      <c r="GSW14" s="131"/>
      <c r="GSX14" s="131"/>
      <c r="GSY14" s="131"/>
      <c r="GSZ14" s="131"/>
      <c r="GTA14" s="131"/>
      <c r="GTB14" s="131"/>
      <c r="GTC14" s="131"/>
      <c r="GTD14" s="131"/>
      <c r="GTE14" s="131"/>
      <c r="GTF14" s="131"/>
      <c r="GTG14" s="131"/>
      <c r="GTH14" s="131"/>
      <c r="GTI14" s="131"/>
      <c r="GTJ14" s="131"/>
      <c r="GTK14" s="131"/>
      <c r="GTL14" s="131"/>
      <c r="GTM14" s="131"/>
      <c r="GTN14" s="131"/>
      <c r="GTO14" s="131"/>
      <c r="GTP14" s="131"/>
      <c r="GTQ14" s="131"/>
      <c r="GTR14" s="131"/>
      <c r="GTS14" s="131"/>
      <c r="GTT14" s="131"/>
      <c r="GTU14" s="131"/>
      <c r="GTV14" s="131"/>
      <c r="GTW14" s="131"/>
      <c r="GTX14" s="131"/>
      <c r="GTY14" s="131"/>
      <c r="GTZ14" s="131"/>
      <c r="GUA14" s="131"/>
      <c r="GUB14" s="131"/>
      <c r="GUC14" s="131"/>
      <c r="GUD14" s="131"/>
      <c r="GUE14" s="131"/>
      <c r="GUF14" s="131"/>
      <c r="GUG14" s="131"/>
      <c r="GUH14" s="131"/>
      <c r="GUI14" s="131"/>
      <c r="GUJ14" s="131"/>
      <c r="GUK14" s="131"/>
      <c r="GUL14" s="131"/>
      <c r="GUM14" s="131"/>
      <c r="GUN14" s="131"/>
      <c r="GUO14" s="131"/>
      <c r="GUP14" s="131"/>
      <c r="GUQ14" s="131"/>
      <c r="GUR14" s="131"/>
      <c r="GUS14" s="131"/>
      <c r="GUT14" s="131"/>
      <c r="GUU14" s="131"/>
      <c r="GUV14" s="131"/>
      <c r="GUW14" s="131"/>
      <c r="GUX14" s="131"/>
      <c r="GUY14" s="131"/>
      <c r="GUZ14" s="131"/>
      <c r="GVA14" s="131"/>
      <c r="GVB14" s="131"/>
      <c r="GVC14" s="131"/>
      <c r="GVD14" s="131"/>
      <c r="GVE14" s="131"/>
      <c r="GVF14" s="131"/>
      <c r="GVG14" s="131"/>
      <c r="GVH14" s="131"/>
      <c r="GVI14" s="131"/>
      <c r="GVJ14" s="131"/>
      <c r="GVK14" s="131"/>
      <c r="GVL14" s="131"/>
      <c r="GVM14" s="131"/>
      <c r="GVN14" s="131"/>
      <c r="GVO14" s="131"/>
      <c r="GVP14" s="131"/>
      <c r="GVQ14" s="131"/>
      <c r="GVR14" s="131"/>
      <c r="GVS14" s="131"/>
      <c r="GVT14" s="131"/>
      <c r="GVU14" s="131"/>
      <c r="GVV14" s="131"/>
      <c r="GVW14" s="131"/>
      <c r="GVX14" s="131"/>
      <c r="GVY14" s="131"/>
      <c r="GVZ14" s="131"/>
      <c r="GWA14" s="131"/>
      <c r="GWB14" s="131"/>
      <c r="GWC14" s="131"/>
      <c r="GWD14" s="131"/>
      <c r="GWE14" s="131"/>
      <c r="GWF14" s="131"/>
      <c r="GWG14" s="131"/>
      <c r="GWH14" s="131"/>
      <c r="GWI14" s="131"/>
      <c r="GWJ14" s="131"/>
      <c r="GWK14" s="131"/>
      <c r="GWL14" s="131"/>
      <c r="GWM14" s="131"/>
      <c r="GWN14" s="131"/>
      <c r="GWO14" s="131"/>
      <c r="GWP14" s="131"/>
      <c r="GWQ14" s="131"/>
      <c r="GWR14" s="131"/>
      <c r="GWS14" s="131"/>
      <c r="GWT14" s="131"/>
      <c r="GWU14" s="131"/>
      <c r="GWV14" s="131"/>
      <c r="GWW14" s="131"/>
      <c r="GWX14" s="131"/>
      <c r="GWY14" s="131"/>
      <c r="GWZ14" s="131"/>
      <c r="GXA14" s="131"/>
      <c r="GXB14" s="131"/>
      <c r="GXC14" s="131"/>
      <c r="GXD14" s="131"/>
      <c r="GXE14" s="131"/>
      <c r="GXF14" s="131"/>
      <c r="GXG14" s="131"/>
      <c r="GXH14" s="131"/>
      <c r="GXI14" s="131"/>
      <c r="GXJ14" s="131"/>
      <c r="GXK14" s="131"/>
      <c r="GXL14" s="131"/>
      <c r="GXM14" s="131"/>
      <c r="GXN14" s="131"/>
      <c r="GXO14" s="131"/>
      <c r="GXP14" s="131"/>
      <c r="GXQ14" s="131"/>
      <c r="GXR14" s="131"/>
      <c r="GXS14" s="131"/>
      <c r="GXT14" s="131"/>
      <c r="GXU14" s="131"/>
      <c r="GXV14" s="131"/>
      <c r="GXW14" s="131"/>
      <c r="GXX14" s="131"/>
      <c r="GXY14" s="131"/>
      <c r="GXZ14" s="131"/>
      <c r="GYA14" s="131"/>
      <c r="GYB14" s="131"/>
      <c r="GYC14" s="131"/>
      <c r="GYD14" s="131"/>
      <c r="GYE14" s="131"/>
      <c r="GYF14" s="131"/>
      <c r="GYG14" s="131"/>
      <c r="GYH14" s="131"/>
      <c r="GYI14" s="131"/>
      <c r="GYJ14" s="131"/>
      <c r="GYK14" s="131"/>
      <c r="GYL14" s="131"/>
      <c r="GYM14" s="131"/>
      <c r="GYN14" s="131"/>
      <c r="GYO14" s="131"/>
      <c r="GYP14" s="131"/>
      <c r="GYQ14" s="131"/>
      <c r="GYR14" s="131"/>
      <c r="GYS14" s="131"/>
      <c r="GYT14" s="131"/>
      <c r="GYU14" s="131"/>
      <c r="GYV14" s="131"/>
      <c r="GYW14" s="131"/>
      <c r="GYX14" s="131"/>
      <c r="GYY14" s="131"/>
      <c r="GYZ14" s="131"/>
      <c r="GZA14" s="131"/>
      <c r="GZB14" s="131"/>
      <c r="GZC14" s="131"/>
      <c r="GZD14" s="131"/>
      <c r="GZE14" s="131"/>
      <c r="GZF14" s="131"/>
      <c r="GZG14" s="131"/>
      <c r="GZH14" s="131"/>
      <c r="GZI14" s="131"/>
      <c r="GZJ14" s="131"/>
      <c r="GZK14" s="131"/>
      <c r="GZL14" s="131"/>
      <c r="GZM14" s="131"/>
      <c r="GZN14" s="131"/>
      <c r="GZO14" s="131"/>
      <c r="GZP14" s="131"/>
      <c r="GZQ14" s="131"/>
      <c r="GZR14" s="131"/>
      <c r="GZS14" s="131"/>
      <c r="GZT14" s="131"/>
      <c r="GZU14" s="131"/>
      <c r="GZV14" s="131"/>
      <c r="GZW14" s="131"/>
      <c r="GZX14" s="131"/>
      <c r="GZY14" s="131"/>
      <c r="GZZ14" s="131"/>
      <c r="HAA14" s="131"/>
      <c r="HAB14" s="131"/>
      <c r="HAC14" s="131"/>
      <c r="HAD14" s="131"/>
      <c r="HAE14" s="131"/>
      <c r="HAF14" s="131"/>
      <c r="HAG14" s="131"/>
      <c r="HAH14" s="131"/>
      <c r="HAI14" s="131"/>
      <c r="HAJ14" s="131"/>
      <c r="HAK14" s="131"/>
      <c r="HAL14" s="131"/>
      <c r="HAM14" s="131"/>
      <c r="HAN14" s="131"/>
      <c r="HAO14" s="131"/>
      <c r="HAP14" s="131"/>
      <c r="HAQ14" s="131"/>
      <c r="HAR14" s="131"/>
      <c r="HAS14" s="131"/>
      <c r="HAT14" s="131"/>
      <c r="HAU14" s="131"/>
      <c r="HAV14" s="131"/>
      <c r="HAW14" s="131"/>
      <c r="HAX14" s="131"/>
      <c r="HAY14" s="131"/>
      <c r="HAZ14" s="131"/>
      <c r="HBA14" s="131"/>
      <c r="HBB14" s="131"/>
      <c r="HBC14" s="131"/>
      <c r="HBD14" s="131"/>
      <c r="HBE14" s="131"/>
      <c r="HBF14" s="131"/>
      <c r="HBG14" s="131"/>
      <c r="HBH14" s="131"/>
      <c r="HBI14" s="131"/>
      <c r="HBJ14" s="131"/>
      <c r="HBK14" s="131"/>
      <c r="HBL14" s="131"/>
      <c r="HBM14" s="131"/>
      <c r="HBN14" s="131"/>
      <c r="HBO14" s="131"/>
      <c r="HBP14" s="131"/>
      <c r="HBQ14" s="131"/>
      <c r="HBR14" s="131"/>
      <c r="HBS14" s="131"/>
      <c r="HBT14" s="131"/>
      <c r="HBU14" s="131"/>
      <c r="HBV14" s="131"/>
      <c r="HBW14" s="131"/>
      <c r="HBX14" s="131"/>
      <c r="HBY14" s="131"/>
      <c r="HBZ14" s="131"/>
      <c r="HCA14" s="131"/>
      <c r="HCB14" s="131"/>
      <c r="HCC14" s="131"/>
      <c r="HCD14" s="131"/>
      <c r="HCE14" s="131"/>
      <c r="HCF14" s="131"/>
      <c r="HCG14" s="131"/>
      <c r="HCH14" s="131"/>
      <c r="HCI14" s="131"/>
      <c r="HCJ14" s="131"/>
      <c r="HCK14" s="131"/>
      <c r="HCL14" s="131"/>
      <c r="HCM14" s="131"/>
      <c r="HCN14" s="131"/>
      <c r="HCO14" s="131"/>
      <c r="HCP14" s="131"/>
      <c r="HCQ14" s="131"/>
      <c r="HCR14" s="131"/>
      <c r="HCS14" s="131"/>
      <c r="HCT14" s="131"/>
      <c r="HCU14" s="131"/>
      <c r="HCV14" s="131"/>
      <c r="HCW14" s="131"/>
      <c r="HCX14" s="131"/>
      <c r="HCY14" s="131"/>
      <c r="HCZ14" s="131"/>
      <c r="HDA14" s="131"/>
      <c r="HDB14" s="131"/>
      <c r="HDC14" s="131"/>
      <c r="HDD14" s="131"/>
      <c r="HDE14" s="131"/>
      <c r="HDF14" s="131"/>
      <c r="HDG14" s="131"/>
      <c r="HDH14" s="131"/>
      <c r="HDI14" s="131"/>
      <c r="HDJ14" s="131"/>
      <c r="HDK14" s="131"/>
      <c r="HDL14" s="131"/>
      <c r="HDM14" s="131"/>
      <c r="HDN14" s="131"/>
      <c r="HDO14" s="131"/>
      <c r="HDP14" s="131"/>
      <c r="HDQ14" s="131"/>
      <c r="HDR14" s="131"/>
      <c r="HDS14" s="131"/>
      <c r="HDT14" s="131"/>
      <c r="HDU14" s="131"/>
      <c r="HDV14" s="131"/>
      <c r="HDW14" s="131"/>
      <c r="HDX14" s="131"/>
      <c r="HDY14" s="131"/>
      <c r="HDZ14" s="131"/>
      <c r="HEA14" s="131"/>
      <c r="HEB14" s="131"/>
      <c r="HEC14" s="131"/>
      <c r="HED14" s="131"/>
      <c r="HEE14" s="131"/>
      <c r="HEF14" s="131"/>
      <c r="HEG14" s="131"/>
      <c r="HEH14" s="131"/>
      <c r="HEI14" s="131"/>
      <c r="HEJ14" s="131"/>
      <c r="HEK14" s="131"/>
      <c r="HEL14" s="131"/>
      <c r="HEM14" s="131"/>
      <c r="HEN14" s="131"/>
      <c r="HEO14" s="131"/>
      <c r="HEP14" s="131"/>
      <c r="HEQ14" s="131"/>
      <c r="HER14" s="131"/>
      <c r="HES14" s="131"/>
      <c r="HET14" s="131"/>
      <c r="HEU14" s="131"/>
      <c r="HEV14" s="131"/>
      <c r="HEW14" s="131"/>
      <c r="HEX14" s="131"/>
      <c r="HEY14" s="131"/>
      <c r="HEZ14" s="131"/>
      <c r="HFA14" s="131"/>
      <c r="HFB14" s="131"/>
      <c r="HFC14" s="131"/>
      <c r="HFD14" s="131"/>
      <c r="HFE14" s="131"/>
      <c r="HFF14" s="131"/>
      <c r="HFG14" s="131"/>
      <c r="HFH14" s="131"/>
      <c r="HFI14" s="131"/>
      <c r="HFJ14" s="131"/>
      <c r="HFK14" s="131"/>
      <c r="HFL14" s="131"/>
      <c r="HFM14" s="131"/>
      <c r="HFN14" s="131"/>
      <c r="HFO14" s="131"/>
      <c r="HFP14" s="131"/>
      <c r="HFQ14" s="131"/>
      <c r="HFR14" s="131"/>
      <c r="HFS14" s="131"/>
      <c r="HFT14" s="131"/>
      <c r="HFU14" s="131"/>
      <c r="HFV14" s="131"/>
      <c r="HFW14" s="131"/>
      <c r="HFX14" s="131"/>
      <c r="HFY14" s="131"/>
      <c r="HFZ14" s="131"/>
      <c r="HGA14" s="131"/>
      <c r="HGB14" s="131"/>
      <c r="HGC14" s="131"/>
      <c r="HGD14" s="131"/>
      <c r="HGE14" s="131"/>
      <c r="HGF14" s="131"/>
      <c r="HGG14" s="131"/>
      <c r="HGH14" s="131"/>
      <c r="HGI14" s="131"/>
      <c r="HGJ14" s="131"/>
      <c r="HGK14" s="131"/>
      <c r="HGL14" s="131"/>
      <c r="HGM14" s="131"/>
      <c r="HGN14" s="131"/>
      <c r="HGO14" s="131"/>
      <c r="HGP14" s="131"/>
      <c r="HGQ14" s="131"/>
      <c r="HGR14" s="131"/>
      <c r="HGS14" s="131"/>
      <c r="HGT14" s="131"/>
      <c r="HGU14" s="131"/>
      <c r="HGV14" s="131"/>
      <c r="HGW14" s="131"/>
      <c r="HGX14" s="131"/>
      <c r="HGY14" s="131"/>
      <c r="HGZ14" s="131"/>
      <c r="HHA14" s="131"/>
      <c r="HHB14" s="131"/>
      <c r="HHC14" s="131"/>
      <c r="HHD14" s="131"/>
      <c r="HHE14" s="131"/>
      <c r="HHF14" s="131"/>
      <c r="HHG14" s="131"/>
      <c r="HHH14" s="131"/>
      <c r="HHI14" s="131"/>
      <c r="HHJ14" s="131"/>
      <c r="HHK14" s="131"/>
      <c r="HHL14" s="131"/>
      <c r="HHM14" s="131"/>
      <c r="HHN14" s="131"/>
      <c r="HHO14" s="131"/>
      <c r="HHP14" s="131"/>
      <c r="HHQ14" s="131"/>
      <c r="HHR14" s="131"/>
      <c r="HHS14" s="131"/>
      <c r="HHT14" s="131"/>
      <c r="HHU14" s="131"/>
      <c r="HHV14" s="131"/>
      <c r="HHW14" s="131"/>
      <c r="HHX14" s="131"/>
      <c r="HHY14" s="131"/>
      <c r="HHZ14" s="131"/>
      <c r="HIA14" s="131"/>
      <c r="HIB14" s="131"/>
      <c r="HIC14" s="131"/>
      <c r="HID14" s="131"/>
      <c r="HIE14" s="131"/>
      <c r="HIF14" s="131"/>
      <c r="HIG14" s="131"/>
      <c r="HIH14" s="131"/>
      <c r="HII14" s="131"/>
      <c r="HIJ14" s="131"/>
      <c r="HIK14" s="131"/>
      <c r="HIL14" s="131"/>
      <c r="HIM14" s="131"/>
      <c r="HIN14" s="131"/>
      <c r="HIO14" s="131"/>
      <c r="HIP14" s="131"/>
      <c r="HIQ14" s="131"/>
      <c r="HIR14" s="131"/>
      <c r="HIS14" s="131"/>
      <c r="HIT14" s="131"/>
      <c r="HIU14" s="131"/>
      <c r="HIV14" s="131"/>
      <c r="HIW14" s="131"/>
      <c r="HIX14" s="131"/>
      <c r="HIY14" s="131"/>
      <c r="HIZ14" s="131"/>
      <c r="HJA14" s="131"/>
      <c r="HJB14" s="131"/>
      <c r="HJC14" s="131"/>
      <c r="HJD14" s="131"/>
      <c r="HJE14" s="131"/>
      <c r="HJF14" s="131"/>
      <c r="HJG14" s="131"/>
      <c r="HJH14" s="131"/>
      <c r="HJI14" s="131"/>
      <c r="HJJ14" s="131"/>
      <c r="HJK14" s="131"/>
      <c r="HJL14" s="131"/>
      <c r="HJM14" s="131"/>
      <c r="HJN14" s="131"/>
      <c r="HJO14" s="131"/>
      <c r="HJP14" s="131"/>
      <c r="HJQ14" s="131"/>
      <c r="HJR14" s="131"/>
      <c r="HJS14" s="131"/>
      <c r="HJT14" s="131"/>
      <c r="HJU14" s="131"/>
      <c r="HJV14" s="131"/>
      <c r="HJW14" s="131"/>
      <c r="HJX14" s="131"/>
      <c r="HJY14" s="131"/>
      <c r="HJZ14" s="131"/>
      <c r="HKA14" s="131"/>
      <c r="HKB14" s="131"/>
      <c r="HKC14" s="131"/>
      <c r="HKD14" s="131"/>
      <c r="HKE14" s="131"/>
      <c r="HKF14" s="131"/>
      <c r="HKG14" s="131"/>
      <c r="HKH14" s="131"/>
      <c r="HKI14" s="131"/>
      <c r="HKJ14" s="131"/>
      <c r="HKK14" s="131"/>
      <c r="HKL14" s="131"/>
      <c r="HKM14" s="131"/>
      <c r="HKN14" s="131"/>
      <c r="HKO14" s="131"/>
      <c r="HKP14" s="131"/>
      <c r="HKQ14" s="131"/>
      <c r="HKR14" s="131"/>
      <c r="HKS14" s="131"/>
      <c r="HKT14" s="131"/>
      <c r="HKU14" s="131"/>
      <c r="HKV14" s="131"/>
      <c r="HKW14" s="131"/>
      <c r="HKX14" s="131"/>
      <c r="HKY14" s="131"/>
      <c r="HKZ14" s="131"/>
      <c r="HLA14" s="131"/>
      <c r="HLB14" s="131"/>
      <c r="HLC14" s="131"/>
      <c r="HLD14" s="131"/>
      <c r="HLE14" s="131"/>
      <c r="HLF14" s="131"/>
      <c r="HLG14" s="131"/>
      <c r="HLH14" s="131"/>
      <c r="HLI14" s="131"/>
      <c r="HLJ14" s="131"/>
      <c r="HLK14" s="131"/>
      <c r="HLL14" s="131"/>
      <c r="HLM14" s="131"/>
      <c r="HLN14" s="131"/>
      <c r="HLO14" s="131"/>
      <c r="HLP14" s="131"/>
      <c r="HLQ14" s="131"/>
      <c r="HLR14" s="131"/>
      <c r="HLS14" s="131"/>
      <c r="HLT14" s="131"/>
      <c r="HLU14" s="131"/>
      <c r="HLV14" s="131"/>
      <c r="HLW14" s="131"/>
      <c r="HLX14" s="131"/>
      <c r="HLY14" s="131"/>
      <c r="HLZ14" s="131"/>
      <c r="HMA14" s="131"/>
      <c r="HMB14" s="131"/>
      <c r="HMC14" s="131"/>
      <c r="HMD14" s="131"/>
      <c r="HME14" s="131"/>
      <c r="HMF14" s="131"/>
      <c r="HMG14" s="131"/>
      <c r="HMH14" s="131"/>
      <c r="HMI14" s="131"/>
      <c r="HMJ14" s="131"/>
      <c r="HMK14" s="131"/>
      <c r="HML14" s="131"/>
      <c r="HMM14" s="131"/>
      <c r="HMN14" s="131"/>
      <c r="HMO14" s="131"/>
      <c r="HMP14" s="131"/>
      <c r="HMQ14" s="131"/>
      <c r="HMR14" s="131"/>
      <c r="HMS14" s="131"/>
      <c r="HMT14" s="131"/>
      <c r="HMU14" s="131"/>
      <c r="HMV14" s="131"/>
      <c r="HMW14" s="131"/>
      <c r="HMX14" s="131"/>
      <c r="HMY14" s="131"/>
      <c r="HMZ14" s="131"/>
      <c r="HNA14" s="131"/>
      <c r="HNB14" s="131"/>
      <c r="HNC14" s="131"/>
      <c r="HND14" s="131"/>
      <c r="HNE14" s="131"/>
      <c r="HNF14" s="131"/>
      <c r="HNG14" s="131"/>
      <c r="HNH14" s="131"/>
      <c r="HNI14" s="131"/>
      <c r="HNJ14" s="131"/>
      <c r="HNK14" s="131"/>
      <c r="HNL14" s="131"/>
      <c r="HNM14" s="131"/>
      <c r="HNN14" s="131"/>
      <c r="HNO14" s="131"/>
      <c r="HNP14" s="131"/>
      <c r="HNQ14" s="131"/>
      <c r="HNR14" s="131"/>
      <c r="HNS14" s="131"/>
      <c r="HNT14" s="131"/>
      <c r="HNU14" s="131"/>
      <c r="HNV14" s="131"/>
      <c r="HNW14" s="131"/>
      <c r="HNX14" s="131"/>
      <c r="HNY14" s="131"/>
      <c r="HNZ14" s="131"/>
      <c r="HOA14" s="131"/>
      <c r="HOB14" s="131"/>
      <c r="HOC14" s="131"/>
      <c r="HOD14" s="131"/>
      <c r="HOE14" s="131"/>
      <c r="HOF14" s="131"/>
      <c r="HOG14" s="131"/>
      <c r="HOH14" s="131"/>
      <c r="HOI14" s="131"/>
      <c r="HOJ14" s="131"/>
      <c r="HOK14" s="131"/>
      <c r="HOL14" s="131"/>
      <c r="HOM14" s="131"/>
      <c r="HON14" s="131"/>
      <c r="HOO14" s="131"/>
      <c r="HOP14" s="131"/>
      <c r="HOQ14" s="131"/>
      <c r="HOR14" s="131"/>
      <c r="HOS14" s="131"/>
      <c r="HOT14" s="131"/>
      <c r="HOU14" s="131"/>
      <c r="HOV14" s="131"/>
      <c r="HOW14" s="131"/>
      <c r="HOX14" s="131"/>
      <c r="HOY14" s="131"/>
      <c r="HOZ14" s="131"/>
      <c r="HPA14" s="131"/>
      <c r="HPB14" s="131"/>
      <c r="HPC14" s="131"/>
      <c r="HPD14" s="131"/>
      <c r="HPE14" s="131"/>
      <c r="HPF14" s="131"/>
      <c r="HPG14" s="131"/>
      <c r="HPH14" s="131"/>
      <c r="HPI14" s="131"/>
      <c r="HPJ14" s="131"/>
      <c r="HPK14" s="131"/>
      <c r="HPL14" s="131"/>
      <c r="HPM14" s="131"/>
      <c r="HPN14" s="131"/>
      <c r="HPO14" s="131"/>
      <c r="HPP14" s="131"/>
      <c r="HPQ14" s="131"/>
      <c r="HPR14" s="131"/>
      <c r="HPS14" s="131"/>
      <c r="HPT14" s="131"/>
      <c r="HPU14" s="131"/>
      <c r="HPV14" s="131"/>
      <c r="HPW14" s="131"/>
      <c r="HPX14" s="131"/>
      <c r="HPY14" s="131"/>
      <c r="HPZ14" s="131"/>
      <c r="HQA14" s="131"/>
      <c r="HQB14" s="131"/>
      <c r="HQC14" s="131"/>
      <c r="HQD14" s="131"/>
      <c r="HQE14" s="131"/>
      <c r="HQF14" s="131"/>
      <c r="HQG14" s="131"/>
      <c r="HQH14" s="131"/>
      <c r="HQI14" s="131"/>
      <c r="HQJ14" s="131"/>
      <c r="HQK14" s="131"/>
      <c r="HQL14" s="131"/>
      <c r="HQM14" s="131"/>
      <c r="HQN14" s="131"/>
      <c r="HQO14" s="131"/>
      <c r="HQP14" s="131"/>
      <c r="HQQ14" s="131"/>
      <c r="HQR14" s="131"/>
      <c r="HQS14" s="131"/>
      <c r="HQT14" s="131"/>
      <c r="HQU14" s="131"/>
      <c r="HQV14" s="131"/>
      <c r="HQW14" s="131"/>
      <c r="HQX14" s="131"/>
      <c r="HQY14" s="131"/>
      <c r="HQZ14" s="131"/>
      <c r="HRA14" s="131"/>
      <c r="HRB14" s="131"/>
      <c r="HRC14" s="131"/>
      <c r="HRD14" s="131"/>
      <c r="HRE14" s="131"/>
      <c r="HRF14" s="131"/>
      <c r="HRG14" s="131"/>
      <c r="HRH14" s="131"/>
      <c r="HRI14" s="131"/>
      <c r="HRJ14" s="131"/>
      <c r="HRK14" s="131"/>
      <c r="HRL14" s="131"/>
      <c r="HRM14" s="131"/>
      <c r="HRN14" s="131"/>
      <c r="HRO14" s="131"/>
      <c r="HRP14" s="131"/>
      <c r="HRQ14" s="131"/>
      <c r="HRR14" s="131"/>
      <c r="HRS14" s="131"/>
      <c r="HRT14" s="131"/>
      <c r="HRU14" s="131"/>
      <c r="HRV14" s="131"/>
      <c r="HRW14" s="131"/>
      <c r="HRX14" s="131"/>
      <c r="HRY14" s="131"/>
      <c r="HRZ14" s="131"/>
      <c r="HSA14" s="131"/>
      <c r="HSB14" s="131"/>
      <c r="HSC14" s="131"/>
      <c r="HSD14" s="131"/>
      <c r="HSE14" s="131"/>
      <c r="HSF14" s="131"/>
      <c r="HSG14" s="131"/>
      <c r="HSH14" s="131"/>
      <c r="HSI14" s="131"/>
      <c r="HSJ14" s="131"/>
      <c r="HSK14" s="131"/>
      <c r="HSL14" s="131"/>
      <c r="HSM14" s="131"/>
      <c r="HSN14" s="131"/>
      <c r="HSO14" s="131"/>
      <c r="HSP14" s="131"/>
      <c r="HSQ14" s="131"/>
      <c r="HSR14" s="131"/>
      <c r="HSS14" s="131"/>
      <c r="HST14" s="131"/>
      <c r="HSU14" s="131"/>
      <c r="HSV14" s="131"/>
      <c r="HSW14" s="131"/>
      <c r="HSX14" s="131"/>
      <c r="HSY14" s="131"/>
      <c r="HSZ14" s="131"/>
      <c r="HTA14" s="131"/>
      <c r="HTB14" s="131"/>
      <c r="HTC14" s="131"/>
      <c r="HTD14" s="131"/>
      <c r="HTE14" s="131"/>
      <c r="HTF14" s="131"/>
      <c r="HTG14" s="131"/>
      <c r="HTH14" s="131"/>
      <c r="HTI14" s="131"/>
      <c r="HTJ14" s="131"/>
      <c r="HTK14" s="131"/>
      <c r="HTL14" s="131"/>
      <c r="HTM14" s="131"/>
      <c r="HTN14" s="131"/>
      <c r="HTO14" s="131"/>
      <c r="HTP14" s="131"/>
      <c r="HTQ14" s="131"/>
      <c r="HTR14" s="131"/>
      <c r="HTS14" s="131"/>
      <c r="HTT14" s="131"/>
      <c r="HTU14" s="131"/>
      <c r="HTV14" s="131"/>
      <c r="HTW14" s="131"/>
      <c r="HTX14" s="131"/>
      <c r="HTY14" s="131"/>
      <c r="HTZ14" s="131"/>
      <c r="HUA14" s="131"/>
      <c r="HUB14" s="131"/>
      <c r="HUC14" s="131"/>
      <c r="HUD14" s="131"/>
      <c r="HUE14" s="131"/>
      <c r="HUF14" s="131"/>
      <c r="HUG14" s="131"/>
      <c r="HUH14" s="131"/>
      <c r="HUI14" s="131"/>
      <c r="HUJ14" s="131"/>
      <c r="HUK14" s="131"/>
      <c r="HUL14" s="131"/>
      <c r="HUM14" s="131"/>
      <c r="HUN14" s="131"/>
      <c r="HUO14" s="131"/>
      <c r="HUP14" s="131"/>
      <c r="HUQ14" s="131"/>
      <c r="HUR14" s="131"/>
      <c r="HUS14" s="131"/>
      <c r="HUT14" s="131"/>
      <c r="HUU14" s="131"/>
      <c r="HUV14" s="131"/>
      <c r="HUW14" s="131"/>
      <c r="HUX14" s="131"/>
      <c r="HUY14" s="131"/>
      <c r="HUZ14" s="131"/>
      <c r="HVA14" s="131"/>
      <c r="HVB14" s="131"/>
      <c r="HVC14" s="131"/>
      <c r="HVD14" s="131"/>
      <c r="HVE14" s="131"/>
      <c r="HVF14" s="131"/>
      <c r="HVG14" s="131"/>
      <c r="HVH14" s="131"/>
      <c r="HVI14" s="131"/>
      <c r="HVJ14" s="131"/>
      <c r="HVK14" s="131"/>
      <c r="HVL14" s="131"/>
      <c r="HVM14" s="131"/>
      <c r="HVN14" s="131"/>
      <c r="HVO14" s="131"/>
      <c r="HVP14" s="131"/>
      <c r="HVQ14" s="131"/>
      <c r="HVR14" s="131"/>
      <c r="HVS14" s="131"/>
      <c r="HVT14" s="131"/>
      <c r="HVU14" s="131"/>
      <c r="HVV14" s="131"/>
      <c r="HVW14" s="131"/>
      <c r="HVX14" s="131"/>
      <c r="HVY14" s="131"/>
      <c r="HVZ14" s="131"/>
      <c r="HWA14" s="131"/>
      <c r="HWB14" s="131"/>
      <c r="HWC14" s="131"/>
      <c r="HWD14" s="131"/>
      <c r="HWE14" s="131"/>
      <c r="HWF14" s="131"/>
      <c r="HWG14" s="131"/>
      <c r="HWH14" s="131"/>
      <c r="HWI14" s="131"/>
      <c r="HWJ14" s="131"/>
      <c r="HWK14" s="131"/>
      <c r="HWL14" s="131"/>
      <c r="HWM14" s="131"/>
      <c r="HWN14" s="131"/>
      <c r="HWO14" s="131"/>
      <c r="HWP14" s="131"/>
      <c r="HWQ14" s="131"/>
      <c r="HWR14" s="131"/>
      <c r="HWS14" s="131"/>
      <c r="HWT14" s="131"/>
      <c r="HWU14" s="131"/>
      <c r="HWV14" s="131"/>
      <c r="HWW14" s="131"/>
      <c r="HWX14" s="131"/>
      <c r="HWY14" s="131"/>
      <c r="HWZ14" s="131"/>
      <c r="HXA14" s="131"/>
      <c r="HXB14" s="131"/>
      <c r="HXC14" s="131"/>
      <c r="HXD14" s="131"/>
      <c r="HXE14" s="131"/>
      <c r="HXF14" s="131"/>
      <c r="HXG14" s="131"/>
      <c r="HXH14" s="131"/>
      <c r="HXI14" s="131"/>
      <c r="HXJ14" s="131"/>
      <c r="HXK14" s="131"/>
      <c r="HXL14" s="131"/>
      <c r="HXM14" s="131"/>
      <c r="HXN14" s="131"/>
      <c r="HXO14" s="131"/>
      <c r="HXP14" s="131"/>
      <c r="HXQ14" s="131"/>
      <c r="HXR14" s="131"/>
      <c r="HXS14" s="131"/>
      <c r="HXT14" s="131"/>
      <c r="HXU14" s="131"/>
      <c r="HXV14" s="131"/>
      <c r="HXW14" s="131"/>
      <c r="HXX14" s="131"/>
      <c r="HXY14" s="131"/>
      <c r="HXZ14" s="131"/>
      <c r="HYA14" s="131"/>
      <c r="HYB14" s="131"/>
      <c r="HYC14" s="131"/>
      <c r="HYD14" s="131"/>
      <c r="HYE14" s="131"/>
      <c r="HYF14" s="131"/>
      <c r="HYG14" s="131"/>
      <c r="HYH14" s="131"/>
      <c r="HYI14" s="131"/>
      <c r="HYJ14" s="131"/>
      <c r="HYK14" s="131"/>
      <c r="HYL14" s="131"/>
      <c r="HYM14" s="131"/>
      <c r="HYN14" s="131"/>
      <c r="HYO14" s="131"/>
      <c r="HYP14" s="131"/>
      <c r="HYQ14" s="131"/>
      <c r="HYR14" s="131"/>
      <c r="HYS14" s="131"/>
      <c r="HYT14" s="131"/>
      <c r="HYU14" s="131"/>
      <c r="HYV14" s="131"/>
      <c r="HYW14" s="131"/>
      <c r="HYX14" s="131"/>
      <c r="HYY14" s="131"/>
      <c r="HYZ14" s="131"/>
      <c r="HZA14" s="131"/>
      <c r="HZB14" s="131"/>
      <c r="HZC14" s="131"/>
      <c r="HZD14" s="131"/>
      <c r="HZE14" s="131"/>
      <c r="HZF14" s="131"/>
      <c r="HZG14" s="131"/>
      <c r="HZH14" s="131"/>
      <c r="HZI14" s="131"/>
      <c r="HZJ14" s="131"/>
      <c r="HZK14" s="131"/>
      <c r="HZL14" s="131"/>
      <c r="HZM14" s="131"/>
      <c r="HZN14" s="131"/>
      <c r="HZO14" s="131"/>
      <c r="HZP14" s="131"/>
      <c r="HZQ14" s="131"/>
      <c r="HZR14" s="131"/>
      <c r="HZS14" s="131"/>
      <c r="HZT14" s="131"/>
      <c r="HZU14" s="131"/>
      <c r="HZV14" s="131"/>
      <c r="HZW14" s="131"/>
      <c r="HZX14" s="131"/>
      <c r="HZY14" s="131"/>
      <c r="HZZ14" s="131"/>
      <c r="IAA14" s="131"/>
      <c r="IAB14" s="131"/>
      <c r="IAC14" s="131"/>
      <c r="IAD14" s="131"/>
      <c r="IAE14" s="131"/>
      <c r="IAF14" s="131"/>
      <c r="IAG14" s="131"/>
      <c r="IAH14" s="131"/>
      <c r="IAI14" s="131"/>
      <c r="IAJ14" s="131"/>
      <c r="IAK14" s="131"/>
      <c r="IAL14" s="131"/>
      <c r="IAM14" s="131"/>
      <c r="IAN14" s="131"/>
      <c r="IAO14" s="131"/>
      <c r="IAP14" s="131"/>
      <c r="IAQ14" s="131"/>
      <c r="IAR14" s="131"/>
      <c r="IAS14" s="131"/>
      <c r="IAT14" s="131"/>
      <c r="IAU14" s="131"/>
      <c r="IAV14" s="131"/>
      <c r="IAW14" s="131"/>
      <c r="IAX14" s="131"/>
      <c r="IAY14" s="131"/>
      <c r="IAZ14" s="131"/>
      <c r="IBA14" s="131"/>
      <c r="IBB14" s="131"/>
      <c r="IBC14" s="131"/>
      <c r="IBD14" s="131"/>
      <c r="IBE14" s="131"/>
      <c r="IBF14" s="131"/>
      <c r="IBG14" s="131"/>
      <c r="IBH14" s="131"/>
      <c r="IBI14" s="131"/>
      <c r="IBJ14" s="131"/>
      <c r="IBK14" s="131"/>
      <c r="IBL14" s="131"/>
      <c r="IBM14" s="131"/>
      <c r="IBN14" s="131"/>
      <c r="IBO14" s="131"/>
      <c r="IBP14" s="131"/>
      <c r="IBQ14" s="131"/>
      <c r="IBR14" s="131"/>
      <c r="IBS14" s="131"/>
      <c r="IBT14" s="131"/>
      <c r="IBU14" s="131"/>
      <c r="IBV14" s="131"/>
      <c r="IBW14" s="131"/>
      <c r="IBX14" s="131"/>
      <c r="IBY14" s="131"/>
      <c r="IBZ14" s="131"/>
      <c r="ICA14" s="131"/>
      <c r="ICB14" s="131"/>
      <c r="ICC14" s="131"/>
      <c r="ICD14" s="131"/>
      <c r="ICE14" s="131"/>
      <c r="ICF14" s="131"/>
      <c r="ICG14" s="131"/>
      <c r="ICH14" s="131"/>
      <c r="ICI14" s="131"/>
      <c r="ICJ14" s="131"/>
      <c r="ICK14" s="131"/>
      <c r="ICL14" s="131"/>
      <c r="ICM14" s="131"/>
      <c r="ICN14" s="131"/>
      <c r="ICO14" s="131"/>
      <c r="ICP14" s="131"/>
      <c r="ICQ14" s="131"/>
      <c r="ICR14" s="131"/>
      <c r="ICS14" s="131"/>
      <c r="ICT14" s="131"/>
      <c r="ICU14" s="131"/>
      <c r="ICV14" s="131"/>
      <c r="ICW14" s="131"/>
      <c r="ICX14" s="131"/>
      <c r="ICY14" s="131"/>
      <c r="ICZ14" s="131"/>
      <c r="IDA14" s="131"/>
      <c r="IDB14" s="131"/>
      <c r="IDC14" s="131"/>
      <c r="IDD14" s="131"/>
      <c r="IDE14" s="131"/>
      <c r="IDF14" s="131"/>
      <c r="IDG14" s="131"/>
      <c r="IDH14" s="131"/>
      <c r="IDI14" s="131"/>
      <c r="IDJ14" s="131"/>
      <c r="IDK14" s="131"/>
      <c r="IDL14" s="131"/>
      <c r="IDM14" s="131"/>
      <c r="IDN14" s="131"/>
      <c r="IDO14" s="131"/>
      <c r="IDP14" s="131"/>
      <c r="IDQ14" s="131"/>
      <c r="IDR14" s="131"/>
      <c r="IDS14" s="131"/>
      <c r="IDT14" s="131"/>
      <c r="IDU14" s="131"/>
      <c r="IDV14" s="131"/>
      <c r="IDW14" s="131"/>
      <c r="IDX14" s="131"/>
      <c r="IDY14" s="131"/>
      <c r="IDZ14" s="131"/>
      <c r="IEA14" s="131"/>
      <c r="IEB14" s="131"/>
      <c r="IEC14" s="131"/>
      <c r="IED14" s="131"/>
      <c r="IEE14" s="131"/>
      <c r="IEF14" s="131"/>
      <c r="IEG14" s="131"/>
      <c r="IEH14" s="131"/>
      <c r="IEI14" s="131"/>
      <c r="IEJ14" s="131"/>
      <c r="IEK14" s="131"/>
      <c r="IEL14" s="131"/>
      <c r="IEM14" s="131"/>
      <c r="IEN14" s="131"/>
      <c r="IEO14" s="131"/>
      <c r="IEP14" s="131"/>
      <c r="IEQ14" s="131"/>
      <c r="IER14" s="131"/>
      <c r="IES14" s="131"/>
      <c r="IET14" s="131"/>
      <c r="IEU14" s="131"/>
      <c r="IEV14" s="131"/>
      <c r="IEW14" s="131"/>
      <c r="IEX14" s="131"/>
      <c r="IEY14" s="131"/>
      <c r="IEZ14" s="131"/>
      <c r="IFA14" s="131"/>
      <c r="IFB14" s="131"/>
      <c r="IFC14" s="131"/>
      <c r="IFD14" s="131"/>
      <c r="IFE14" s="131"/>
      <c r="IFF14" s="131"/>
      <c r="IFG14" s="131"/>
      <c r="IFH14" s="131"/>
      <c r="IFI14" s="131"/>
      <c r="IFJ14" s="131"/>
      <c r="IFK14" s="131"/>
      <c r="IFL14" s="131"/>
      <c r="IFM14" s="131"/>
      <c r="IFN14" s="131"/>
      <c r="IFO14" s="131"/>
      <c r="IFP14" s="131"/>
      <c r="IFQ14" s="131"/>
      <c r="IFR14" s="131"/>
      <c r="IFS14" s="131"/>
      <c r="IFT14" s="131"/>
      <c r="IFU14" s="131"/>
      <c r="IFV14" s="131"/>
      <c r="IFW14" s="131"/>
      <c r="IFX14" s="131"/>
      <c r="IFY14" s="131"/>
      <c r="IFZ14" s="131"/>
      <c r="IGA14" s="131"/>
      <c r="IGB14" s="131"/>
      <c r="IGC14" s="131"/>
      <c r="IGD14" s="131"/>
      <c r="IGE14" s="131"/>
      <c r="IGF14" s="131"/>
      <c r="IGG14" s="131"/>
      <c r="IGH14" s="131"/>
      <c r="IGI14" s="131"/>
      <c r="IGJ14" s="131"/>
      <c r="IGK14" s="131"/>
      <c r="IGL14" s="131"/>
      <c r="IGM14" s="131"/>
      <c r="IGN14" s="131"/>
      <c r="IGO14" s="131"/>
      <c r="IGP14" s="131"/>
      <c r="IGQ14" s="131"/>
      <c r="IGR14" s="131"/>
      <c r="IGS14" s="131"/>
      <c r="IGT14" s="131"/>
      <c r="IGU14" s="131"/>
      <c r="IGV14" s="131"/>
      <c r="IGW14" s="131"/>
      <c r="IGX14" s="131"/>
      <c r="IGY14" s="131"/>
      <c r="IGZ14" s="131"/>
      <c r="IHA14" s="131"/>
      <c r="IHB14" s="131"/>
      <c r="IHC14" s="131"/>
      <c r="IHD14" s="131"/>
      <c r="IHE14" s="131"/>
      <c r="IHF14" s="131"/>
      <c r="IHG14" s="131"/>
      <c r="IHH14" s="131"/>
      <c r="IHI14" s="131"/>
      <c r="IHJ14" s="131"/>
      <c r="IHK14" s="131"/>
      <c r="IHL14" s="131"/>
      <c r="IHM14" s="131"/>
      <c r="IHN14" s="131"/>
      <c r="IHO14" s="131"/>
      <c r="IHP14" s="131"/>
      <c r="IHQ14" s="131"/>
      <c r="IHR14" s="131"/>
      <c r="IHS14" s="131"/>
      <c r="IHT14" s="131"/>
      <c r="IHU14" s="131"/>
      <c r="IHV14" s="131"/>
      <c r="IHW14" s="131"/>
      <c r="IHX14" s="131"/>
      <c r="IHY14" s="131"/>
      <c r="IHZ14" s="131"/>
      <c r="IIA14" s="131"/>
      <c r="IIB14" s="131"/>
      <c r="IIC14" s="131"/>
      <c r="IID14" s="131"/>
      <c r="IIE14" s="131"/>
      <c r="IIF14" s="131"/>
      <c r="IIG14" s="131"/>
      <c r="IIH14" s="131"/>
      <c r="III14" s="131"/>
      <c r="IIJ14" s="131"/>
      <c r="IIK14" s="131"/>
      <c r="IIL14" s="131"/>
      <c r="IIM14" s="131"/>
      <c r="IIN14" s="131"/>
      <c r="IIO14" s="131"/>
      <c r="IIP14" s="131"/>
      <c r="IIQ14" s="131"/>
      <c r="IIR14" s="131"/>
      <c r="IIS14" s="131"/>
      <c r="IIT14" s="131"/>
      <c r="IIU14" s="131"/>
      <c r="IIV14" s="131"/>
      <c r="IIW14" s="131"/>
      <c r="IIX14" s="131"/>
      <c r="IIY14" s="131"/>
      <c r="IIZ14" s="131"/>
      <c r="IJA14" s="131"/>
      <c r="IJB14" s="131"/>
      <c r="IJC14" s="131"/>
      <c r="IJD14" s="131"/>
      <c r="IJE14" s="131"/>
      <c r="IJF14" s="131"/>
      <c r="IJG14" s="131"/>
      <c r="IJH14" s="131"/>
      <c r="IJI14" s="131"/>
      <c r="IJJ14" s="131"/>
      <c r="IJK14" s="131"/>
      <c r="IJL14" s="131"/>
      <c r="IJM14" s="131"/>
      <c r="IJN14" s="131"/>
      <c r="IJO14" s="131"/>
      <c r="IJP14" s="131"/>
      <c r="IJQ14" s="131"/>
      <c r="IJR14" s="131"/>
      <c r="IJS14" s="131"/>
      <c r="IJT14" s="131"/>
      <c r="IJU14" s="131"/>
      <c r="IJV14" s="131"/>
      <c r="IJW14" s="131"/>
      <c r="IJX14" s="131"/>
      <c r="IJY14" s="131"/>
      <c r="IJZ14" s="131"/>
      <c r="IKA14" s="131"/>
      <c r="IKB14" s="131"/>
      <c r="IKC14" s="131"/>
      <c r="IKD14" s="131"/>
      <c r="IKE14" s="131"/>
      <c r="IKF14" s="131"/>
      <c r="IKG14" s="131"/>
      <c r="IKH14" s="131"/>
      <c r="IKI14" s="131"/>
      <c r="IKJ14" s="131"/>
      <c r="IKK14" s="131"/>
      <c r="IKL14" s="131"/>
      <c r="IKM14" s="131"/>
      <c r="IKN14" s="131"/>
      <c r="IKO14" s="131"/>
      <c r="IKP14" s="131"/>
      <c r="IKQ14" s="131"/>
      <c r="IKR14" s="131"/>
      <c r="IKS14" s="131"/>
      <c r="IKT14" s="131"/>
      <c r="IKU14" s="131"/>
      <c r="IKV14" s="131"/>
      <c r="IKW14" s="131"/>
      <c r="IKX14" s="131"/>
      <c r="IKY14" s="131"/>
      <c r="IKZ14" s="131"/>
      <c r="ILA14" s="131"/>
      <c r="ILB14" s="131"/>
      <c r="ILC14" s="131"/>
      <c r="ILD14" s="131"/>
      <c r="ILE14" s="131"/>
      <c r="ILF14" s="131"/>
      <c r="ILG14" s="131"/>
      <c r="ILH14" s="131"/>
      <c r="ILI14" s="131"/>
      <c r="ILJ14" s="131"/>
      <c r="ILK14" s="131"/>
      <c r="ILL14" s="131"/>
      <c r="ILM14" s="131"/>
      <c r="ILN14" s="131"/>
      <c r="ILO14" s="131"/>
      <c r="ILP14" s="131"/>
      <c r="ILQ14" s="131"/>
      <c r="ILR14" s="131"/>
      <c r="ILS14" s="131"/>
      <c r="ILT14" s="131"/>
      <c r="ILU14" s="131"/>
      <c r="ILV14" s="131"/>
      <c r="ILW14" s="131"/>
      <c r="ILX14" s="131"/>
      <c r="ILY14" s="131"/>
      <c r="ILZ14" s="131"/>
      <c r="IMA14" s="131"/>
      <c r="IMB14" s="131"/>
      <c r="IMC14" s="131"/>
      <c r="IMD14" s="131"/>
      <c r="IME14" s="131"/>
      <c r="IMF14" s="131"/>
      <c r="IMG14" s="131"/>
      <c r="IMH14" s="131"/>
      <c r="IMI14" s="131"/>
      <c r="IMJ14" s="131"/>
      <c r="IMK14" s="131"/>
      <c r="IML14" s="131"/>
      <c r="IMM14" s="131"/>
      <c r="IMN14" s="131"/>
      <c r="IMO14" s="131"/>
      <c r="IMP14" s="131"/>
      <c r="IMQ14" s="131"/>
      <c r="IMR14" s="131"/>
      <c r="IMS14" s="131"/>
      <c r="IMT14" s="131"/>
      <c r="IMU14" s="131"/>
      <c r="IMV14" s="131"/>
      <c r="IMW14" s="131"/>
      <c r="IMX14" s="131"/>
      <c r="IMY14" s="131"/>
      <c r="IMZ14" s="131"/>
      <c r="INA14" s="131"/>
      <c r="INB14" s="131"/>
      <c r="INC14" s="131"/>
      <c r="IND14" s="131"/>
      <c r="INE14" s="131"/>
      <c r="INF14" s="131"/>
      <c r="ING14" s="131"/>
      <c r="INH14" s="131"/>
      <c r="INI14" s="131"/>
      <c r="INJ14" s="131"/>
      <c r="INK14" s="131"/>
      <c r="INL14" s="131"/>
      <c r="INM14" s="131"/>
      <c r="INN14" s="131"/>
      <c r="INO14" s="131"/>
      <c r="INP14" s="131"/>
      <c r="INQ14" s="131"/>
      <c r="INR14" s="131"/>
      <c r="INS14" s="131"/>
      <c r="INT14" s="131"/>
      <c r="INU14" s="131"/>
      <c r="INV14" s="131"/>
      <c r="INW14" s="131"/>
      <c r="INX14" s="131"/>
      <c r="INY14" s="131"/>
      <c r="INZ14" s="131"/>
      <c r="IOA14" s="131"/>
      <c r="IOB14" s="131"/>
      <c r="IOC14" s="131"/>
      <c r="IOD14" s="131"/>
      <c r="IOE14" s="131"/>
      <c r="IOF14" s="131"/>
      <c r="IOG14" s="131"/>
      <c r="IOH14" s="131"/>
      <c r="IOI14" s="131"/>
      <c r="IOJ14" s="131"/>
      <c r="IOK14" s="131"/>
      <c r="IOL14" s="131"/>
      <c r="IOM14" s="131"/>
      <c r="ION14" s="131"/>
      <c r="IOO14" s="131"/>
      <c r="IOP14" s="131"/>
      <c r="IOQ14" s="131"/>
      <c r="IOR14" s="131"/>
      <c r="IOS14" s="131"/>
      <c r="IOT14" s="131"/>
      <c r="IOU14" s="131"/>
      <c r="IOV14" s="131"/>
      <c r="IOW14" s="131"/>
      <c r="IOX14" s="131"/>
      <c r="IOY14" s="131"/>
      <c r="IOZ14" s="131"/>
      <c r="IPA14" s="131"/>
      <c r="IPB14" s="131"/>
      <c r="IPC14" s="131"/>
      <c r="IPD14" s="131"/>
      <c r="IPE14" s="131"/>
      <c r="IPF14" s="131"/>
      <c r="IPG14" s="131"/>
      <c r="IPH14" s="131"/>
      <c r="IPI14" s="131"/>
      <c r="IPJ14" s="131"/>
      <c r="IPK14" s="131"/>
      <c r="IPL14" s="131"/>
      <c r="IPM14" s="131"/>
      <c r="IPN14" s="131"/>
      <c r="IPO14" s="131"/>
      <c r="IPP14" s="131"/>
      <c r="IPQ14" s="131"/>
      <c r="IPR14" s="131"/>
      <c r="IPS14" s="131"/>
      <c r="IPT14" s="131"/>
      <c r="IPU14" s="131"/>
      <c r="IPV14" s="131"/>
      <c r="IPW14" s="131"/>
      <c r="IPX14" s="131"/>
      <c r="IPY14" s="131"/>
      <c r="IPZ14" s="131"/>
      <c r="IQA14" s="131"/>
      <c r="IQB14" s="131"/>
      <c r="IQC14" s="131"/>
      <c r="IQD14" s="131"/>
      <c r="IQE14" s="131"/>
      <c r="IQF14" s="131"/>
      <c r="IQG14" s="131"/>
      <c r="IQH14" s="131"/>
      <c r="IQI14" s="131"/>
      <c r="IQJ14" s="131"/>
      <c r="IQK14" s="131"/>
      <c r="IQL14" s="131"/>
      <c r="IQM14" s="131"/>
      <c r="IQN14" s="131"/>
      <c r="IQO14" s="131"/>
      <c r="IQP14" s="131"/>
      <c r="IQQ14" s="131"/>
      <c r="IQR14" s="131"/>
      <c r="IQS14" s="131"/>
      <c r="IQT14" s="131"/>
      <c r="IQU14" s="131"/>
      <c r="IQV14" s="131"/>
      <c r="IQW14" s="131"/>
      <c r="IQX14" s="131"/>
      <c r="IQY14" s="131"/>
      <c r="IQZ14" s="131"/>
      <c r="IRA14" s="131"/>
      <c r="IRB14" s="131"/>
      <c r="IRC14" s="131"/>
      <c r="IRD14" s="131"/>
      <c r="IRE14" s="131"/>
      <c r="IRF14" s="131"/>
      <c r="IRG14" s="131"/>
      <c r="IRH14" s="131"/>
      <c r="IRI14" s="131"/>
      <c r="IRJ14" s="131"/>
      <c r="IRK14" s="131"/>
      <c r="IRL14" s="131"/>
      <c r="IRM14" s="131"/>
      <c r="IRN14" s="131"/>
      <c r="IRO14" s="131"/>
      <c r="IRP14" s="131"/>
      <c r="IRQ14" s="131"/>
      <c r="IRR14" s="131"/>
      <c r="IRS14" s="131"/>
      <c r="IRT14" s="131"/>
      <c r="IRU14" s="131"/>
      <c r="IRV14" s="131"/>
      <c r="IRW14" s="131"/>
      <c r="IRX14" s="131"/>
      <c r="IRY14" s="131"/>
      <c r="IRZ14" s="131"/>
      <c r="ISA14" s="131"/>
      <c r="ISB14" s="131"/>
      <c r="ISC14" s="131"/>
      <c r="ISD14" s="131"/>
      <c r="ISE14" s="131"/>
      <c r="ISF14" s="131"/>
      <c r="ISG14" s="131"/>
      <c r="ISH14" s="131"/>
      <c r="ISI14" s="131"/>
      <c r="ISJ14" s="131"/>
      <c r="ISK14" s="131"/>
      <c r="ISL14" s="131"/>
      <c r="ISM14" s="131"/>
      <c r="ISN14" s="131"/>
      <c r="ISO14" s="131"/>
      <c r="ISP14" s="131"/>
      <c r="ISQ14" s="131"/>
      <c r="ISR14" s="131"/>
      <c r="ISS14" s="131"/>
      <c r="IST14" s="131"/>
      <c r="ISU14" s="131"/>
      <c r="ISV14" s="131"/>
      <c r="ISW14" s="131"/>
      <c r="ISX14" s="131"/>
      <c r="ISY14" s="131"/>
      <c r="ISZ14" s="131"/>
      <c r="ITA14" s="131"/>
      <c r="ITB14" s="131"/>
      <c r="ITC14" s="131"/>
      <c r="ITD14" s="131"/>
      <c r="ITE14" s="131"/>
      <c r="ITF14" s="131"/>
      <c r="ITG14" s="131"/>
      <c r="ITH14" s="131"/>
      <c r="ITI14" s="131"/>
      <c r="ITJ14" s="131"/>
      <c r="ITK14" s="131"/>
      <c r="ITL14" s="131"/>
      <c r="ITM14" s="131"/>
      <c r="ITN14" s="131"/>
      <c r="ITO14" s="131"/>
      <c r="ITP14" s="131"/>
      <c r="ITQ14" s="131"/>
      <c r="ITR14" s="131"/>
      <c r="ITS14" s="131"/>
      <c r="ITT14" s="131"/>
      <c r="ITU14" s="131"/>
      <c r="ITV14" s="131"/>
      <c r="ITW14" s="131"/>
      <c r="ITX14" s="131"/>
      <c r="ITY14" s="131"/>
      <c r="ITZ14" s="131"/>
      <c r="IUA14" s="131"/>
      <c r="IUB14" s="131"/>
      <c r="IUC14" s="131"/>
      <c r="IUD14" s="131"/>
      <c r="IUE14" s="131"/>
      <c r="IUF14" s="131"/>
      <c r="IUG14" s="131"/>
      <c r="IUH14" s="131"/>
      <c r="IUI14" s="131"/>
      <c r="IUJ14" s="131"/>
      <c r="IUK14" s="131"/>
      <c r="IUL14" s="131"/>
      <c r="IUM14" s="131"/>
      <c r="IUN14" s="131"/>
      <c r="IUO14" s="131"/>
      <c r="IUP14" s="131"/>
      <c r="IUQ14" s="131"/>
      <c r="IUR14" s="131"/>
      <c r="IUS14" s="131"/>
      <c r="IUT14" s="131"/>
      <c r="IUU14" s="131"/>
      <c r="IUV14" s="131"/>
      <c r="IUW14" s="131"/>
      <c r="IUX14" s="131"/>
      <c r="IUY14" s="131"/>
      <c r="IUZ14" s="131"/>
      <c r="IVA14" s="131"/>
      <c r="IVB14" s="131"/>
      <c r="IVC14" s="131"/>
      <c r="IVD14" s="131"/>
      <c r="IVE14" s="131"/>
      <c r="IVF14" s="131"/>
      <c r="IVG14" s="131"/>
      <c r="IVH14" s="131"/>
      <c r="IVI14" s="131"/>
      <c r="IVJ14" s="131"/>
      <c r="IVK14" s="131"/>
      <c r="IVL14" s="131"/>
      <c r="IVM14" s="131"/>
      <c r="IVN14" s="131"/>
      <c r="IVO14" s="131"/>
      <c r="IVP14" s="131"/>
      <c r="IVQ14" s="131"/>
      <c r="IVR14" s="131"/>
      <c r="IVS14" s="131"/>
      <c r="IVT14" s="131"/>
      <c r="IVU14" s="131"/>
      <c r="IVV14" s="131"/>
      <c r="IVW14" s="131"/>
      <c r="IVX14" s="131"/>
      <c r="IVY14" s="131"/>
      <c r="IVZ14" s="131"/>
      <c r="IWA14" s="131"/>
      <c r="IWB14" s="131"/>
      <c r="IWC14" s="131"/>
      <c r="IWD14" s="131"/>
      <c r="IWE14" s="131"/>
      <c r="IWF14" s="131"/>
      <c r="IWG14" s="131"/>
      <c r="IWH14" s="131"/>
      <c r="IWI14" s="131"/>
      <c r="IWJ14" s="131"/>
      <c r="IWK14" s="131"/>
      <c r="IWL14" s="131"/>
      <c r="IWM14" s="131"/>
      <c r="IWN14" s="131"/>
      <c r="IWO14" s="131"/>
      <c r="IWP14" s="131"/>
      <c r="IWQ14" s="131"/>
      <c r="IWR14" s="131"/>
      <c r="IWS14" s="131"/>
      <c r="IWT14" s="131"/>
      <c r="IWU14" s="131"/>
      <c r="IWV14" s="131"/>
      <c r="IWW14" s="131"/>
      <c r="IWX14" s="131"/>
      <c r="IWY14" s="131"/>
      <c r="IWZ14" s="131"/>
      <c r="IXA14" s="131"/>
      <c r="IXB14" s="131"/>
      <c r="IXC14" s="131"/>
      <c r="IXD14" s="131"/>
      <c r="IXE14" s="131"/>
      <c r="IXF14" s="131"/>
      <c r="IXG14" s="131"/>
      <c r="IXH14" s="131"/>
      <c r="IXI14" s="131"/>
      <c r="IXJ14" s="131"/>
      <c r="IXK14" s="131"/>
      <c r="IXL14" s="131"/>
      <c r="IXM14" s="131"/>
      <c r="IXN14" s="131"/>
      <c r="IXO14" s="131"/>
      <c r="IXP14" s="131"/>
      <c r="IXQ14" s="131"/>
      <c r="IXR14" s="131"/>
      <c r="IXS14" s="131"/>
      <c r="IXT14" s="131"/>
      <c r="IXU14" s="131"/>
      <c r="IXV14" s="131"/>
      <c r="IXW14" s="131"/>
      <c r="IXX14" s="131"/>
      <c r="IXY14" s="131"/>
      <c r="IXZ14" s="131"/>
      <c r="IYA14" s="131"/>
      <c r="IYB14" s="131"/>
      <c r="IYC14" s="131"/>
      <c r="IYD14" s="131"/>
      <c r="IYE14" s="131"/>
      <c r="IYF14" s="131"/>
      <c r="IYG14" s="131"/>
      <c r="IYH14" s="131"/>
      <c r="IYI14" s="131"/>
      <c r="IYJ14" s="131"/>
      <c r="IYK14" s="131"/>
      <c r="IYL14" s="131"/>
      <c r="IYM14" s="131"/>
      <c r="IYN14" s="131"/>
      <c r="IYO14" s="131"/>
      <c r="IYP14" s="131"/>
      <c r="IYQ14" s="131"/>
      <c r="IYR14" s="131"/>
      <c r="IYS14" s="131"/>
      <c r="IYT14" s="131"/>
      <c r="IYU14" s="131"/>
      <c r="IYV14" s="131"/>
      <c r="IYW14" s="131"/>
      <c r="IYX14" s="131"/>
      <c r="IYY14" s="131"/>
      <c r="IYZ14" s="131"/>
      <c r="IZA14" s="131"/>
      <c r="IZB14" s="131"/>
      <c r="IZC14" s="131"/>
      <c r="IZD14" s="131"/>
      <c r="IZE14" s="131"/>
      <c r="IZF14" s="131"/>
      <c r="IZG14" s="131"/>
      <c r="IZH14" s="131"/>
      <c r="IZI14" s="131"/>
      <c r="IZJ14" s="131"/>
      <c r="IZK14" s="131"/>
      <c r="IZL14" s="131"/>
      <c r="IZM14" s="131"/>
      <c r="IZN14" s="131"/>
      <c r="IZO14" s="131"/>
      <c r="IZP14" s="131"/>
      <c r="IZQ14" s="131"/>
      <c r="IZR14" s="131"/>
      <c r="IZS14" s="131"/>
      <c r="IZT14" s="131"/>
      <c r="IZU14" s="131"/>
      <c r="IZV14" s="131"/>
      <c r="IZW14" s="131"/>
      <c r="IZX14" s="131"/>
      <c r="IZY14" s="131"/>
      <c r="IZZ14" s="131"/>
      <c r="JAA14" s="131"/>
      <c r="JAB14" s="131"/>
      <c r="JAC14" s="131"/>
      <c r="JAD14" s="131"/>
      <c r="JAE14" s="131"/>
      <c r="JAF14" s="131"/>
      <c r="JAG14" s="131"/>
      <c r="JAH14" s="131"/>
      <c r="JAI14" s="131"/>
      <c r="JAJ14" s="131"/>
      <c r="JAK14" s="131"/>
      <c r="JAL14" s="131"/>
      <c r="JAM14" s="131"/>
      <c r="JAN14" s="131"/>
      <c r="JAO14" s="131"/>
      <c r="JAP14" s="131"/>
      <c r="JAQ14" s="131"/>
      <c r="JAR14" s="131"/>
      <c r="JAS14" s="131"/>
      <c r="JAT14" s="131"/>
      <c r="JAU14" s="131"/>
      <c r="JAV14" s="131"/>
      <c r="JAW14" s="131"/>
      <c r="JAX14" s="131"/>
      <c r="JAY14" s="131"/>
      <c r="JAZ14" s="131"/>
      <c r="JBA14" s="131"/>
      <c r="JBB14" s="131"/>
      <c r="JBC14" s="131"/>
      <c r="JBD14" s="131"/>
      <c r="JBE14" s="131"/>
      <c r="JBF14" s="131"/>
      <c r="JBG14" s="131"/>
      <c r="JBH14" s="131"/>
      <c r="JBI14" s="131"/>
      <c r="JBJ14" s="131"/>
      <c r="JBK14" s="131"/>
      <c r="JBL14" s="131"/>
      <c r="JBM14" s="131"/>
      <c r="JBN14" s="131"/>
      <c r="JBO14" s="131"/>
      <c r="JBP14" s="131"/>
      <c r="JBQ14" s="131"/>
      <c r="JBR14" s="131"/>
      <c r="JBS14" s="131"/>
      <c r="JBT14" s="131"/>
      <c r="JBU14" s="131"/>
      <c r="JBV14" s="131"/>
      <c r="JBW14" s="131"/>
      <c r="JBX14" s="131"/>
      <c r="JBY14" s="131"/>
      <c r="JBZ14" s="131"/>
      <c r="JCA14" s="131"/>
      <c r="JCB14" s="131"/>
      <c r="JCC14" s="131"/>
      <c r="JCD14" s="131"/>
      <c r="JCE14" s="131"/>
      <c r="JCF14" s="131"/>
      <c r="JCG14" s="131"/>
      <c r="JCH14" s="131"/>
      <c r="JCI14" s="131"/>
      <c r="JCJ14" s="131"/>
      <c r="JCK14" s="131"/>
      <c r="JCL14" s="131"/>
      <c r="JCM14" s="131"/>
      <c r="JCN14" s="131"/>
      <c r="JCO14" s="131"/>
      <c r="JCP14" s="131"/>
      <c r="JCQ14" s="131"/>
      <c r="JCR14" s="131"/>
      <c r="JCS14" s="131"/>
      <c r="JCT14" s="131"/>
      <c r="JCU14" s="131"/>
      <c r="JCV14" s="131"/>
      <c r="JCW14" s="131"/>
      <c r="JCX14" s="131"/>
      <c r="JCY14" s="131"/>
      <c r="JCZ14" s="131"/>
      <c r="JDA14" s="131"/>
      <c r="JDB14" s="131"/>
      <c r="JDC14" s="131"/>
      <c r="JDD14" s="131"/>
      <c r="JDE14" s="131"/>
      <c r="JDF14" s="131"/>
      <c r="JDG14" s="131"/>
      <c r="JDH14" s="131"/>
      <c r="JDI14" s="131"/>
      <c r="JDJ14" s="131"/>
      <c r="JDK14" s="131"/>
      <c r="JDL14" s="131"/>
      <c r="JDM14" s="131"/>
      <c r="JDN14" s="131"/>
      <c r="JDO14" s="131"/>
      <c r="JDP14" s="131"/>
      <c r="JDQ14" s="131"/>
      <c r="JDR14" s="131"/>
      <c r="JDS14" s="131"/>
      <c r="JDT14" s="131"/>
      <c r="JDU14" s="131"/>
      <c r="JDV14" s="131"/>
      <c r="JDW14" s="131"/>
      <c r="JDX14" s="131"/>
      <c r="JDY14" s="131"/>
      <c r="JDZ14" s="131"/>
      <c r="JEA14" s="131"/>
      <c r="JEB14" s="131"/>
      <c r="JEC14" s="131"/>
      <c r="JED14" s="131"/>
      <c r="JEE14" s="131"/>
      <c r="JEF14" s="131"/>
      <c r="JEG14" s="131"/>
      <c r="JEH14" s="131"/>
      <c r="JEI14" s="131"/>
      <c r="JEJ14" s="131"/>
      <c r="JEK14" s="131"/>
      <c r="JEL14" s="131"/>
      <c r="JEM14" s="131"/>
      <c r="JEN14" s="131"/>
      <c r="JEO14" s="131"/>
      <c r="JEP14" s="131"/>
      <c r="JEQ14" s="131"/>
      <c r="JER14" s="131"/>
      <c r="JES14" s="131"/>
      <c r="JET14" s="131"/>
      <c r="JEU14" s="131"/>
      <c r="JEV14" s="131"/>
      <c r="JEW14" s="131"/>
      <c r="JEX14" s="131"/>
      <c r="JEY14" s="131"/>
      <c r="JEZ14" s="131"/>
      <c r="JFA14" s="131"/>
      <c r="JFB14" s="131"/>
      <c r="JFC14" s="131"/>
      <c r="JFD14" s="131"/>
      <c r="JFE14" s="131"/>
      <c r="JFF14" s="131"/>
      <c r="JFG14" s="131"/>
      <c r="JFH14" s="131"/>
      <c r="JFI14" s="131"/>
      <c r="JFJ14" s="131"/>
      <c r="JFK14" s="131"/>
      <c r="JFL14" s="131"/>
      <c r="JFM14" s="131"/>
      <c r="JFN14" s="131"/>
      <c r="JFO14" s="131"/>
      <c r="JFP14" s="131"/>
      <c r="JFQ14" s="131"/>
      <c r="JFR14" s="131"/>
      <c r="JFS14" s="131"/>
      <c r="JFT14" s="131"/>
      <c r="JFU14" s="131"/>
      <c r="JFV14" s="131"/>
      <c r="JFW14" s="131"/>
      <c r="JFX14" s="131"/>
      <c r="JFY14" s="131"/>
      <c r="JFZ14" s="131"/>
      <c r="JGA14" s="131"/>
      <c r="JGB14" s="131"/>
      <c r="JGC14" s="131"/>
      <c r="JGD14" s="131"/>
      <c r="JGE14" s="131"/>
      <c r="JGF14" s="131"/>
      <c r="JGG14" s="131"/>
      <c r="JGH14" s="131"/>
      <c r="JGI14" s="131"/>
      <c r="JGJ14" s="131"/>
      <c r="JGK14" s="131"/>
      <c r="JGL14" s="131"/>
      <c r="JGM14" s="131"/>
      <c r="JGN14" s="131"/>
      <c r="JGO14" s="131"/>
      <c r="JGP14" s="131"/>
      <c r="JGQ14" s="131"/>
      <c r="JGR14" s="131"/>
      <c r="JGS14" s="131"/>
      <c r="JGT14" s="131"/>
      <c r="JGU14" s="131"/>
      <c r="JGV14" s="131"/>
      <c r="JGW14" s="131"/>
      <c r="JGX14" s="131"/>
      <c r="JGY14" s="131"/>
      <c r="JGZ14" s="131"/>
      <c r="JHA14" s="131"/>
      <c r="JHB14" s="131"/>
      <c r="JHC14" s="131"/>
      <c r="JHD14" s="131"/>
      <c r="JHE14" s="131"/>
      <c r="JHF14" s="131"/>
      <c r="JHG14" s="131"/>
      <c r="JHH14" s="131"/>
      <c r="JHI14" s="131"/>
      <c r="JHJ14" s="131"/>
      <c r="JHK14" s="131"/>
      <c r="JHL14" s="131"/>
      <c r="JHM14" s="131"/>
      <c r="JHN14" s="131"/>
      <c r="JHO14" s="131"/>
      <c r="JHP14" s="131"/>
      <c r="JHQ14" s="131"/>
      <c r="JHR14" s="131"/>
      <c r="JHS14" s="131"/>
      <c r="JHT14" s="131"/>
      <c r="JHU14" s="131"/>
      <c r="JHV14" s="131"/>
      <c r="JHW14" s="131"/>
      <c r="JHX14" s="131"/>
      <c r="JHY14" s="131"/>
      <c r="JHZ14" s="131"/>
      <c r="JIA14" s="131"/>
      <c r="JIB14" s="131"/>
      <c r="JIC14" s="131"/>
      <c r="JID14" s="131"/>
      <c r="JIE14" s="131"/>
      <c r="JIF14" s="131"/>
      <c r="JIG14" s="131"/>
      <c r="JIH14" s="131"/>
      <c r="JII14" s="131"/>
      <c r="JIJ14" s="131"/>
      <c r="JIK14" s="131"/>
      <c r="JIL14" s="131"/>
      <c r="JIM14" s="131"/>
      <c r="JIN14" s="131"/>
      <c r="JIO14" s="131"/>
      <c r="JIP14" s="131"/>
      <c r="JIQ14" s="131"/>
      <c r="JIR14" s="131"/>
      <c r="JIS14" s="131"/>
      <c r="JIT14" s="131"/>
      <c r="JIU14" s="131"/>
      <c r="JIV14" s="131"/>
      <c r="JIW14" s="131"/>
      <c r="JIX14" s="131"/>
      <c r="JIY14" s="131"/>
      <c r="JIZ14" s="131"/>
      <c r="JJA14" s="131"/>
      <c r="JJB14" s="131"/>
      <c r="JJC14" s="131"/>
      <c r="JJD14" s="131"/>
      <c r="JJE14" s="131"/>
      <c r="JJF14" s="131"/>
      <c r="JJG14" s="131"/>
      <c r="JJH14" s="131"/>
      <c r="JJI14" s="131"/>
      <c r="JJJ14" s="131"/>
      <c r="JJK14" s="131"/>
      <c r="JJL14" s="131"/>
      <c r="JJM14" s="131"/>
      <c r="JJN14" s="131"/>
      <c r="JJO14" s="131"/>
      <c r="JJP14" s="131"/>
      <c r="JJQ14" s="131"/>
      <c r="JJR14" s="131"/>
      <c r="JJS14" s="131"/>
      <c r="JJT14" s="131"/>
      <c r="JJU14" s="131"/>
      <c r="JJV14" s="131"/>
      <c r="JJW14" s="131"/>
      <c r="JJX14" s="131"/>
      <c r="JJY14" s="131"/>
      <c r="JJZ14" s="131"/>
      <c r="JKA14" s="131"/>
      <c r="JKB14" s="131"/>
      <c r="JKC14" s="131"/>
      <c r="JKD14" s="131"/>
      <c r="JKE14" s="131"/>
      <c r="JKF14" s="131"/>
      <c r="JKG14" s="131"/>
      <c r="JKH14" s="131"/>
      <c r="JKI14" s="131"/>
      <c r="JKJ14" s="131"/>
      <c r="JKK14" s="131"/>
      <c r="JKL14" s="131"/>
      <c r="JKM14" s="131"/>
      <c r="JKN14" s="131"/>
      <c r="JKO14" s="131"/>
      <c r="JKP14" s="131"/>
      <c r="JKQ14" s="131"/>
      <c r="JKR14" s="131"/>
      <c r="JKS14" s="131"/>
      <c r="JKT14" s="131"/>
      <c r="JKU14" s="131"/>
      <c r="JKV14" s="131"/>
      <c r="JKW14" s="131"/>
      <c r="JKX14" s="131"/>
      <c r="JKY14" s="131"/>
      <c r="JKZ14" s="131"/>
      <c r="JLA14" s="131"/>
      <c r="JLB14" s="131"/>
      <c r="JLC14" s="131"/>
      <c r="JLD14" s="131"/>
      <c r="JLE14" s="131"/>
      <c r="JLF14" s="131"/>
      <c r="JLG14" s="131"/>
      <c r="JLH14" s="131"/>
      <c r="JLI14" s="131"/>
      <c r="JLJ14" s="131"/>
      <c r="JLK14" s="131"/>
      <c r="JLL14" s="131"/>
      <c r="JLM14" s="131"/>
      <c r="JLN14" s="131"/>
      <c r="JLO14" s="131"/>
      <c r="JLP14" s="131"/>
      <c r="JLQ14" s="131"/>
      <c r="JLR14" s="131"/>
      <c r="JLS14" s="131"/>
      <c r="JLT14" s="131"/>
      <c r="JLU14" s="131"/>
      <c r="JLV14" s="131"/>
      <c r="JLW14" s="131"/>
      <c r="JLX14" s="131"/>
      <c r="JLY14" s="131"/>
      <c r="JLZ14" s="131"/>
      <c r="JMA14" s="131"/>
      <c r="JMB14" s="131"/>
      <c r="JMC14" s="131"/>
      <c r="JMD14" s="131"/>
      <c r="JME14" s="131"/>
      <c r="JMF14" s="131"/>
      <c r="JMG14" s="131"/>
      <c r="JMH14" s="131"/>
      <c r="JMI14" s="131"/>
      <c r="JMJ14" s="131"/>
      <c r="JMK14" s="131"/>
      <c r="JML14" s="131"/>
      <c r="JMM14" s="131"/>
      <c r="JMN14" s="131"/>
      <c r="JMO14" s="131"/>
      <c r="JMP14" s="131"/>
      <c r="JMQ14" s="131"/>
      <c r="JMR14" s="131"/>
      <c r="JMS14" s="131"/>
      <c r="JMT14" s="131"/>
      <c r="JMU14" s="131"/>
      <c r="JMV14" s="131"/>
      <c r="JMW14" s="131"/>
      <c r="JMX14" s="131"/>
      <c r="JMY14" s="131"/>
      <c r="JMZ14" s="131"/>
      <c r="JNA14" s="131"/>
      <c r="JNB14" s="131"/>
      <c r="JNC14" s="131"/>
      <c r="JND14" s="131"/>
      <c r="JNE14" s="131"/>
      <c r="JNF14" s="131"/>
      <c r="JNG14" s="131"/>
      <c r="JNH14" s="131"/>
      <c r="JNI14" s="131"/>
      <c r="JNJ14" s="131"/>
      <c r="JNK14" s="131"/>
      <c r="JNL14" s="131"/>
      <c r="JNM14" s="131"/>
      <c r="JNN14" s="131"/>
      <c r="JNO14" s="131"/>
      <c r="JNP14" s="131"/>
      <c r="JNQ14" s="131"/>
      <c r="JNR14" s="131"/>
      <c r="JNS14" s="131"/>
      <c r="JNT14" s="131"/>
      <c r="JNU14" s="131"/>
      <c r="JNV14" s="131"/>
      <c r="JNW14" s="131"/>
      <c r="JNX14" s="131"/>
      <c r="JNY14" s="131"/>
      <c r="JNZ14" s="131"/>
      <c r="JOA14" s="131"/>
      <c r="JOB14" s="131"/>
      <c r="JOC14" s="131"/>
      <c r="JOD14" s="131"/>
      <c r="JOE14" s="131"/>
      <c r="JOF14" s="131"/>
      <c r="JOG14" s="131"/>
      <c r="JOH14" s="131"/>
      <c r="JOI14" s="131"/>
      <c r="JOJ14" s="131"/>
      <c r="JOK14" s="131"/>
      <c r="JOL14" s="131"/>
      <c r="JOM14" s="131"/>
      <c r="JON14" s="131"/>
      <c r="JOO14" s="131"/>
      <c r="JOP14" s="131"/>
      <c r="JOQ14" s="131"/>
      <c r="JOR14" s="131"/>
      <c r="JOS14" s="131"/>
      <c r="JOT14" s="131"/>
      <c r="JOU14" s="131"/>
      <c r="JOV14" s="131"/>
      <c r="JOW14" s="131"/>
      <c r="JOX14" s="131"/>
      <c r="JOY14" s="131"/>
      <c r="JOZ14" s="131"/>
      <c r="JPA14" s="131"/>
      <c r="JPB14" s="131"/>
      <c r="JPC14" s="131"/>
      <c r="JPD14" s="131"/>
      <c r="JPE14" s="131"/>
      <c r="JPF14" s="131"/>
      <c r="JPG14" s="131"/>
      <c r="JPH14" s="131"/>
      <c r="JPI14" s="131"/>
      <c r="JPJ14" s="131"/>
      <c r="JPK14" s="131"/>
      <c r="JPL14" s="131"/>
      <c r="JPM14" s="131"/>
      <c r="JPN14" s="131"/>
      <c r="JPO14" s="131"/>
      <c r="JPP14" s="131"/>
      <c r="JPQ14" s="131"/>
      <c r="JPR14" s="131"/>
      <c r="JPS14" s="131"/>
      <c r="JPT14" s="131"/>
      <c r="JPU14" s="131"/>
      <c r="JPV14" s="131"/>
      <c r="JPW14" s="131"/>
      <c r="JPX14" s="131"/>
      <c r="JPY14" s="131"/>
      <c r="JPZ14" s="131"/>
      <c r="JQA14" s="131"/>
      <c r="JQB14" s="131"/>
      <c r="JQC14" s="131"/>
      <c r="JQD14" s="131"/>
      <c r="JQE14" s="131"/>
      <c r="JQF14" s="131"/>
      <c r="JQG14" s="131"/>
      <c r="JQH14" s="131"/>
      <c r="JQI14" s="131"/>
      <c r="JQJ14" s="131"/>
      <c r="JQK14" s="131"/>
      <c r="JQL14" s="131"/>
      <c r="JQM14" s="131"/>
      <c r="JQN14" s="131"/>
      <c r="JQO14" s="131"/>
      <c r="JQP14" s="131"/>
      <c r="JQQ14" s="131"/>
      <c r="JQR14" s="131"/>
      <c r="JQS14" s="131"/>
      <c r="JQT14" s="131"/>
      <c r="JQU14" s="131"/>
      <c r="JQV14" s="131"/>
      <c r="JQW14" s="131"/>
      <c r="JQX14" s="131"/>
      <c r="JQY14" s="131"/>
      <c r="JQZ14" s="131"/>
      <c r="JRA14" s="131"/>
      <c r="JRB14" s="131"/>
      <c r="JRC14" s="131"/>
      <c r="JRD14" s="131"/>
      <c r="JRE14" s="131"/>
      <c r="JRF14" s="131"/>
      <c r="JRG14" s="131"/>
      <c r="JRH14" s="131"/>
      <c r="JRI14" s="131"/>
      <c r="JRJ14" s="131"/>
      <c r="JRK14" s="131"/>
      <c r="JRL14" s="131"/>
      <c r="JRM14" s="131"/>
      <c r="JRN14" s="131"/>
      <c r="JRO14" s="131"/>
      <c r="JRP14" s="131"/>
      <c r="JRQ14" s="131"/>
      <c r="JRR14" s="131"/>
      <c r="JRS14" s="131"/>
      <c r="JRT14" s="131"/>
      <c r="JRU14" s="131"/>
      <c r="JRV14" s="131"/>
      <c r="JRW14" s="131"/>
      <c r="JRX14" s="131"/>
      <c r="JRY14" s="131"/>
      <c r="JRZ14" s="131"/>
      <c r="JSA14" s="131"/>
      <c r="JSB14" s="131"/>
      <c r="JSC14" s="131"/>
      <c r="JSD14" s="131"/>
      <c r="JSE14" s="131"/>
      <c r="JSF14" s="131"/>
      <c r="JSG14" s="131"/>
      <c r="JSH14" s="131"/>
      <c r="JSI14" s="131"/>
      <c r="JSJ14" s="131"/>
      <c r="JSK14" s="131"/>
      <c r="JSL14" s="131"/>
      <c r="JSM14" s="131"/>
      <c r="JSN14" s="131"/>
      <c r="JSO14" s="131"/>
      <c r="JSP14" s="131"/>
      <c r="JSQ14" s="131"/>
      <c r="JSR14" s="131"/>
      <c r="JSS14" s="131"/>
      <c r="JST14" s="131"/>
      <c r="JSU14" s="131"/>
      <c r="JSV14" s="131"/>
      <c r="JSW14" s="131"/>
      <c r="JSX14" s="131"/>
      <c r="JSY14" s="131"/>
      <c r="JSZ14" s="131"/>
      <c r="JTA14" s="131"/>
      <c r="JTB14" s="131"/>
      <c r="JTC14" s="131"/>
      <c r="JTD14" s="131"/>
      <c r="JTE14" s="131"/>
      <c r="JTF14" s="131"/>
      <c r="JTG14" s="131"/>
      <c r="JTH14" s="131"/>
      <c r="JTI14" s="131"/>
      <c r="JTJ14" s="131"/>
      <c r="JTK14" s="131"/>
      <c r="JTL14" s="131"/>
      <c r="JTM14" s="131"/>
      <c r="JTN14" s="131"/>
      <c r="JTO14" s="131"/>
      <c r="JTP14" s="131"/>
      <c r="JTQ14" s="131"/>
      <c r="JTR14" s="131"/>
      <c r="JTS14" s="131"/>
      <c r="JTT14" s="131"/>
      <c r="JTU14" s="131"/>
      <c r="JTV14" s="131"/>
      <c r="JTW14" s="131"/>
      <c r="JTX14" s="131"/>
      <c r="JTY14" s="131"/>
      <c r="JTZ14" s="131"/>
      <c r="JUA14" s="131"/>
      <c r="JUB14" s="131"/>
      <c r="JUC14" s="131"/>
      <c r="JUD14" s="131"/>
      <c r="JUE14" s="131"/>
      <c r="JUF14" s="131"/>
      <c r="JUG14" s="131"/>
      <c r="JUH14" s="131"/>
      <c r="JUI14" s="131"/>
      <c r="JUJ14" s="131"/>
      <c r="JUK14" s="131"/>
      <c r="JUL14" s="131"/>
      <c r="JUM14" s="131"/>
      <c r="JUN14" s="131"/>
      <c r="JUO14" s="131"/>
      <c r="JUP14" s="131"/>
      <c r="JUQ14" s="131"/>
      <c r="JUR14" s="131"/>
      <c r="JUS14" s="131"/>
      <c r="JUT14" s="131"/>
      <c r="JUU14" s="131"/>
      <c r="JUV14" s="131"/>
      <c r="JUW14" s="131"/>
      <c r="JUX14" s="131"/>
      <c r="JUY14" s="131"/>
      <c r="JUZ14" s="131"/>
      <c r="JVA14" s="131"/>
      <c r="JVB14" s="131"/>
      <c r="JVC14" s="131"/>
      <c r="JVD14" s="131"/>
      <c r="JVE14" s="131"/>
      <c r="JVF14" s="131"/>
      <c r="JVG14" s="131"/>
      <c r="JVH14" s="131"/>
      <c r="JVI14" s="131"/>
      <c r="JVJ14" s="131"/>
      <c r="JVK14" s="131"/>
      <c r="JVL14" s="131"/>
      <c r="JVM14" s="131"/>
      <c r="JVN14" s="131"/>
      <c r="JVO14" s="131"/>
      <c r="JVP14" s="131"/>
      <c r="JVQ14" s="131"/>
      <c r="JVR14" s="131"/>
      <c r="JVS14" s="131"/>
      <c r="JVT14" s="131"/>
      <c r="JVU14" s="131"/>
      <c r="JVV14" s="131"/>
      <c r="JVW14" s="131"/>
      <c r="JVX14" s="131"/>
      <c r="JVY14" s="131"/>
      <c r="JVZ14" s="131"/>
      <c r="JWA14" s="131"/>
      <c r="JWB14" s="131"/>
      <c r="JWC14" s="131"/>
      <c r="JWD14" s="131"/>
      <c r="JWE14" s="131"/>
      <c r="JWF14" s="131"/>
      <c r="JWG14" s="131"/>
      <c r="JWH14" s="131"/>
      <c r="JWI14" s="131"/>
      <c r="JWJ14" s="131"/>
      <c r="JWK14" s="131"/>
      <c r="JWL14" s="131"/>
      <c r="JWM14" s="131"/>
      <c r="JWN14" s="131"/>
      <c r="JWO14" s="131"/>
      <c r="JWP14" s="131"/>
      <c r="JWQ14" s="131"/>
      <c r="JWR14" s="131"/>
      <c r="JWS14" s="131"/>
      <c r="JWT14" s="131"/>
      <c r="JWU14" s="131"/>
      <c r="JWV14" s="131"/>
      <c r="JWW14" s="131"/>
      <c r="JWX14" s="131"/>
      <c r="JWY14" s="131"/>
      <c r="JWZ14" s="131"/>
      <c r="JXA14" s="131"/>
      <c r="JXB14" s="131"/>
      <c r="JXC14" s="131"/>
      <c r="JXD14" s="131"/>
      <c r="JXE14" s="131"/>
      <c r="JXF14" s="131"/>
      <c r="JXG14" s="131"/>
      <c r="JXH14" s="131"/>
      <c r="JXI14" s="131"/>
      <c r="JXJ14" s="131"/>
      <c r="JXK14" s="131"/>
      <c r="JXL14" s="131"/>
      <c r="JXM14" s="131"/>
      <c r="JXN14" s="131"/>
      <c r="JXO14" s="131"/>
      <c r="JXP14" s="131"/>
      <c r="JXQ14" s="131"/>
      <c r="JXR14" s="131"/>
      <c r="JXS14" s="131"/>
      <c r="JXT14" s="131"/>
      <c r="JXU14" s="131"/>
      <c r="JXV14" s="131"/>
      <c r="JXW14" s="131"/>
      <c r="JXX14" s="131"/>
      <c r="JXY14" s="131"/>
      <c r="JXZ14" s="131"/>
      <c r="JYA14" s="131"/>
      <c r="JYB14" s="131"/>
      <c r="JYC14" s="131"/>
      <c r="JYD14" s="131"/>
      <c r="JYE14" s="131"/>
      <c r="JYF14" s="131"/>
      <c r="JYG14" s="131"/>
      <c r="JYH14" s="131"/>
      <c r="JYI14" s="131"/>
      <c r="JYJ14" s="131"/>
      <c r="JYK14" s="131"/>
      <c r="JYL14" s="131"/>
      <c r="JYM14" s="131"/>
      <c r="JYN14" s="131"/>
      <c r="JYO14" s="131"/>
      <c r="JYP14" s="131"/>
      <c r="JYQ14" s="131"/>
      <c r="JYR14" s="131"/>
      <c r="JYS14" s="131"/>
      <c r="JYT14" s="131"/>
      <c r="JYU14" s="131"/>
      <c r="JYV14" s="131"/>
      <c r="JYW14" s="131"/>
      <c r="JYX14" s="131"/>
      <c r="JYY14" s="131"/>
      <c r="JYZ14" s="131"/>
      <c r="JZA14" s="131"/>
      <c r="JZB14" s="131"/>
      <c r="JZC14" s="131"/>
      <c r="JZD14" s="131"/>
      <c r="JZE14" s="131"/>
      <c r="JZF14" s="131"/>
      <c r="JZG14" s="131"/>
      <c r="JZH14" s="131"/>
      <c r="JZI14" s="131"/>
      <c r="JZJ14" s="131"/>
      <c r="JZK14" s="131"/>
      <c r="JZL14" s="131"/>
      <c r="JZM14" s="131"/>
      <c r="JZN14" s="131"/>
      <c r="JZO14" s="131"/>
      <c r="JZP14" s="131"/>
      <c r="JZQ14" s="131"/>
      <c r="JZR14" s="131"/>
      <c r="JZS14" s="131"/>
      <c r="JZT14" s="131"/>
      <c r="JZU14" s="131"/>
      <c r="JZV14" s="131"/>
      <c r="JZW14" s="131"/>
      <c r="JZX14" s="131"/>
      <c r="JZY14" s="131"/>
      <c r="JZZ14" s="131"/>
      <c r="KAA14" s="131"/>
      <c r="KAB14" s="131"/>
      <c r="KAC14" s="131"/>
      <c r="KAD14" s="131"/>
      <c r="KAE14" s="131"/>
      <c r="KAF14" s="131"/>
      <c r="KAG14" s="131"/>
      <c r="KAH14" s="131"/>
      <c r="KAI14" s="131"/>
      <c r="KAJ14" s="131"/>
      <c r="KAK14" s="131"/>
      <c r="KAL14" s="131"/>
      <c r="KAM14" s="131"/>
      <c r="KAN14" s="131"/>
      <c r="KAO14" s="131"/>
      <c r="KAP14" s="131"/>
      <c r="KAQ14" s="131"/>
      <c r="KAR14" s="131"/>
      <c r="KAS14" s="131"/>
      <c r="KAT14" s="131"/>
      <c r="KAU14" s="131"/>
      <c r="KAV14" s="131"/>
      <c r="KAW14" s="131"/>
      <c r="KAX14" s="131"/>
      <c r="KAY14" s="131"/>
      <c r="KAZ14" s="131"/>
      <c r="KBA14" s="131"/>
      <c r="KBB14" s="131"/>
      <c r="KBC14" s="131"/>
      <c r="KBD14" s="131"/>
      <c r="KBE14" s="131"/>
      <c r="KBF14" s="131"/>
      <c r="KBG14" s="131"/>
      <c r="KBH14" s="131"/>
      <c r="KBI14" s="131"/>
      <c r="KBJ14" s="131"/>
      <c r="KBK14" s="131"/>
      <c r="KBL14" s="131"/>
      <c r="KBM14" s="131"/>
      <c r="KBN14" s="131"/>
      <c r="KBO14" s="131"/>
      <c r="KBP14" s="131"/>
      <c r="KBQ14" s="131"/>
      <c r="KBR14" s="131"/>
      <c r="KBS14" s="131"/>
      <c r="KBT14" s="131"/>
      <c r="KBU14" s="131"/>
      <c r="KBV14" s="131"/>
      <c r="KBW14" s="131"/>
      <c r="KBX14" s="131"/>
      <c r="KBY14" s="131"/>
      <c r="KBZ14" s="131"/>
      <c r="KCA14" s="131"/>
      <c r="KCB14" s="131"/>
      <c r="KCC14" s="131"/>
      <c r="KCD14" s="131"/>
      <c r="KCE14" s="131"/>
      <c r="KCF14" s="131"/>
      <c r="KCG14" s="131"/>
      <c r="KCH14" s="131"/>
      <c r="KCI14" s="131"/>
      <c r="KCJ14" s="131"/>
      <c r="KCK14" s="131"/>
      <c r="KCL14" s="131"/>
      <c r="KCM14" s="131"/>
      <c r="KCN14" s="131"/>
      <c r="KCO14" s="131"/>
      <c r="KCP14" s="131"/>
      <c r="KCQ14" s="131"/>
      <c r="KCR14" s="131"/>
      <c r="KCS14" s="131"/>
      <c r="KCT14" s="131"/>
      <c r="KCU14" s="131"/>
      <c r="KCV14" s="131"/>
      <c r="KCW14" s="131"/>
      <c r="KCX14" s="131"/>
      <c r="KCY14" s="131"/>
      <c r="KCZ14" s="131"/>
      <c r="KDA14" s="131"/>
      <c r="KDB14" s="131"/>
      <c r="KDC14" s="131"/>
      <c r="KDD14" s="131"/>
      <c r="KDE14" s="131"/>
      <c r="KDF14" s="131"/>
      <c r="KDG14" s="131"/>
      <c r="KDH14" s="131"/>
      <c r="KDI14" s="131"/>
      <c r="KDJ14" s="131"/>
      <c r="KDK14" s="131"/>
      <c r="KDL14" s="131"/>
      <c r="KDM14" s="131"/>
      <c r="KDN14" s="131"/>
      <c r="KDO14" s="131"/>
      <c r="KDP14" s="131"/>
      <c r="KDQ14" s="131"/>
      <c r="KDR14" s="131"/>
      <c r="KDS14" s="131"/>
      <c r="KDT14" s="131"/>
      <c r="KDU14" s="131"/>
      <c r="KDV14" s="131"/>
      <c r="KDW14" s="131"/>
      <c r="KDX14" s="131"/>
      <c r="KDY14" s="131"/>
      <c r="KDZ14" s="131"/>
      <c r="KEA14" s="131"/>
      <c r="KEB14" s="131"/>
      <c r="KEC14" s="131"/>
      <c r="KED14" s="131"/>
      <c r="KEE14" s="131"/>
      <c r="KEF14" s="131"/>
      <c r="KEG14" s="131"/>
      <c r="KEH14" s="131"/>
      <c r="KEI14" s="131"/>
      <c r="KEJ14" s="131"/>
      <c r="KEK14" s="131"/>
      <c r="KEL14" s="131"/>
      <c r="KEM14" s="131"/>
      <c r="KEN14" s="131"/>
      <c r="KEO14" s="131"/>
      <c r="KEP14" s="131"/>
      <c r="KEQ14" s="131"/>
      <c r="KER14" s="131"/>
      <c r="KES14" s="131"/>
      <c r="KET14" s="131"/>
      <c r="KEU14" s="131"/>
      <c r="KEV14" s="131"/>
      <c r="KEW14" s="131"/>
      <c r="KEX14" s="131"/>
      <c r="KEY14" s="131"/>
      <c r="KEZ14" s="131"/>
      <c r="KFA14" s="131"/>
      <c r="KFB14" s="131"/>
      <c r="KFC14" s="131"/>
      <c r="KFD14" s="131"/>
      <c r="KFE14" s="131"/>
      <c r="KFF14" s="131"/>
      <c r="KFG14" s="131"/>
      <c r="KFH14" s="131"/>
      <c r="KFI14" s="131"/>
      <c r="KFJ14" s="131"/>
      <c r="KFK14" s="131"/>
      <c r="KFL14" s="131"/>
      <c r="KFM14" s="131"/>
      <c r="KFN14" s="131"/>
      <c r="KFO14" s="131"/>
      <c r="KFP14" s="131"/>
      <c r="KFQ14" s="131"/>
      <c r="KFR14" s="131"/>
      <c r="KFS14" s="131"/>
      <c r="KFT14" s="131"/>
      <c r="KFU14" s="131"/>
      <c r="KFV14" s="131"/>
      <c r="KFW14" s="131"/>
      <c r="KFX14" s="131"/>
      <c r="KFY14" s="131"/>
      <c r="KFZ14" s="131"/>
      <c r="KGA14" s="131"/>
      <c r="KGB14" s="131"/>
      <c r="KGC14" s="131"/>
      <c r="KGD14" s="131"/>
      <c r="KGE14" s="131"/>
      <c r="KGF14" s="131"/>
      <c r="KGG14" s="131"/>
      <c r="KGH14" s="131"/>
      <c r="KGI14" s="131"/>
      <c r="KGJ14" s="131"/>
      <c r="KGK14" s="131"/>
      <c r="KGL14" s="131"/>
      <c r="KGM14" s="131"/>
      <c r="KGN14" s="131"/>
      <c r="KGO14" s="131"/>
      <c r="KGP14" s="131"/>
      <c r="KGQ14" s="131"/>
      <c r="KGR14" s="131"/>
      <c r="KGS14" s="131"/>
      <c r="KGT14" s="131"/>
      <c r="KGU14" s="131"/>
      <c r="KGV14" s="131"/>
      <c r="KGW14" s="131"/>
      <c r="KGX14" s="131"/>
      <c r="KGY14" s="131"/>
      <c r="KGZ14" s="131"/>
      <c r="KHA14" s="131"/>
      <c r="KHB14" s="131"/>
      <c r="KHC14" s="131"/>
      <c r="KHD14" s="131"/>
      <c r="KHE14" s="131"/>
      <c r="KHF14" s="131"/>
      <c r="KHG14" s="131"/>
      <c r="KHH14" s="131"/>
      <c r="KHI14" s="131"/>
      <c r="KHJ14" s="131"/>
      <c r="KHK14" s="131"/>
      <c r="KHL14" s="131"/>
      <c r="KHM14" s="131"/>
      <c r="KHN14" s="131"/>
      <c r="KHO14" s="131"/>
      <c r="KHP14" s="131"/>
      <c r="KHQ14" s="131"/>
      <c r="KHR14" s="131"/>
      <c r="KHS14" s="131"/>
      <c r="KHT14" s="131"/>
      <c r="KHU14" s="131"/>
      <c r="KHV14" s="131"/>
      <c r="KHW14" s="131"/>
      <c r="KHX14" s="131"/>
      <c r="KHY14" s="131"/>
      <c r="KHZ14" s="131"/>
      <c r="KIA14" s="131"/>
      <c r="KIB14" s="131"/>
      <c r="KIC14" s="131"/>
      <c r="KID14" s="131"/>
      <c r="KIE14" s="131"/>
      <c r="KIF14" s="131"/>
      <c r="KIG14" s="131"/>
      <c r="KIH14" s="131"/>
      <c r="KII14" s="131"/>
      <c r="KIJ14" s="131"/>
      <c r="KIK14" s="131"/>
      <c r="KIL14" s="131"/>
      <c r="KIM14" s="131"/>
      <c r="KIN14" s="131"/>
      <c r="KIO14" s="131"/>
      <c r="KIP14" s="131"/>
      <c r="KIQ14" s="131"/>
      <c r="KIR14" s="131"/>
      <c r="KIS14" s="131"/>
      <c r="KIT14" s="131"/>
      <c r="KIU14" s="131"/>
      <c r="KIV14" s="131"/>
      <c r="KIW14" s="131"/>
      <c r="KIX14" s="131"/>
      <c r="KIY14" s="131"/>
      <c r="KIZ14" s="131"/>
      <c r="KJA14" s="131"/>
      <c r="KJB14" s="131"/>
      <c r="KJC14" s="131"/>
      <c r="KJD14" s="131"/>
      <c r="KJE14" s="131"/>
      <c r="KJF14" s="131"/>
      <c r="KJG14" s="131"/>
      <c r="KJH14" s="131"/>
      <c r="KJI14" s="131"/>
      <c r="KJJ14" s="131"/>
      <c r="KJK14" s="131"/>
      <c r="KJL14" s="131"/>
      <c r="KJM14" s="131"/>
      <c r="KJN14" s="131"/>
      <c r="KJO14" s="131"/>
      <c r="KJP14" s="131"/>
      <c r="KJQ14" s="131"/>
      <c r="KJR14" s="131"/>
      <c r="KJS14" s="131"/>
      <c r="KJT14" s="131"/>
      <c r="KJU14" s="131"/>
      <c r="KJV14" s="131"/>
      <c r="KJW14" s="131"/>
      <c r="KJX14" s="131"/>
      <c r="KJY14" s="131"/>
      <c r="KJZ14" s="131"/>
      <c r="KKA14" s="131"/>
      <c r="KKB14" s="131"/>
      <c r="KKC14" s="131"/>
      <c r="KKD14" s="131"/>
      <c r="KKE14" s="131"/>
      <c r="KKF14" s="131"/>
      <c r="KKG14" s="131"/>
      <c r="KKH14" s="131"/>
      <c r="KKI14" s="131"/>
      <c r="KKJ14" s="131"/>
      <c r="KKK14" s="131"/>
      <c r="KKL14" s="131"/>
      <c r="KKM14" s="131"/>
      <c r="KKN14" s="131"/>
      <c r="KKO14" s="131"/>
      <c r="KKP14" s="131"/>
      <c r="KKQ14" s="131"/>
      <c r="KKR14" s="131"/>
      <c r="KKS14" s="131"/>
      <c r="KKT14" s="131"/>
      <c r="KKU14" s="131"/>
      <c r="KKV14" s="131"/>
      <c r="KKW14" s="131"/>
      <c r="KKX14" s="131"/>
      <c r="KKY14" s="131"/>
      <c r="KKZ14" s="131"/>
      <c r="KLA14" s="131"/>
      <c r="KLB14" s="131"/>
      <c r="KLC14" s="131"/>
      <c r="KLD14" s="131"/>
      <c r="KLE14" s="131"/>
      <c r="KLF14" s="131"/>
      <c r="KLG14" s="131"/>
      <c r="KLH14" s="131"/>
      <c r="KLI14" s="131"/>
      <c r="KLJ14" s="131"/>
      <c r="KLK14" s="131"/>
      <c r="KLL14" s="131"/>
      <c r="KLM14" s="131"/>
      <c r="KLN14" s="131"/>
      <c r="KLO14" s="131"/>
      <c r="KLP14" s="131"/>
      <c r="KLQ14" s="131"/>
      <c r="KLR14" s="131"/>
      <c r="KLS14" s="131"/>
      <c r="KLT14" s="131"/>
      <c r="KLU14" s="131"/>
      <c r="KLV14" s="131"/>
      <c r="KLW14" s="131"/>
      <c r="KLX14" s="131"/>
      <c r="KLY14" s="131"/>
      <c r="KLZ14" s="131"/>
      <c r="KMA14" s="131"/>
      <c r="KMB14" s="131"/>
      <c r="KMC14" s="131"/>
      <c r="KMD14" s="131"/>
      <c r="KME14" s="131"/>
      <c r="KMF14" s="131"/>
      <c r="KMG14" s="131"/>
      <c r="KMH14" s="131"/>
      <c r="KMI14" s="131"/>
      <c r="KMJ14" s="131"/>
      <c r="KMK14" s="131"/>
      <c r="KML14" s="131"/>
      <c r="KMM14" s="131"/>
      <c r="KMN14" s="131"/>
      <c r="KMO14" s="131"/>
      <c r="KMP14" s="131"/>
      <c r="KMQ14" s="131"/>
      <c r="KMR14" s="131"/>
      <c r="KMS14" s="131"/>
      <c r="KMT14" s="131"/>
      <c r="KMU14" s="131"/>
      <c r="KMV14" s="131"/>
      <c r="KMW14" s="131"/>
      <c r="KMX14" s="131"/>
      <c r="KMY14" s="131"/>
      <c r="KMZ14" s="131"/>
      <c r="KNA14" s="131"/>
      <c r="KNB14" s="131"/>
      <c r="KNC14" s="131"/>
      <c r="KND14" s="131"/>
      <c r="KNE14" s="131"/>
      <c r="KNF14" s="131"/>
      <c r="KNG14" s="131"/>
      <c r="KNH14" s="131"/>
      <c r="KNI14" s="131"/>
      <c r="KNJ14" s="131"/>
      <c r="KNK14" s="131"/>
      <c r="KNL14" s="131"/>
      <c r="KNM14" s="131"/>
      <c r="KNN14" s="131"/>
      <c r="KNO14" s="131"/>
      <c r="KNP14" s="131"/>
      <c r="KNQ14" s="131"/>
      <c r="KNR14" s="131"/>
      <c r="KNS14" s="131"/>
      <c r="KNT14" s="131"/>
      <c r="KNU14" s="131"/>
      <c r="KNV14" s="131"/>
      <c r="KNW14" s="131"/>
      <c r="KNX14" s="131"/>
      <c r="KNY14" s="131"/>
      <c r="KNZ14" s="131"/>
      <c r="KOA14" s="131"/>
      <c r="KOB14" s="131"/>
      <c r="KOC14" s="131"/>
      <c r="KOD14" s="131"/>
      <c r="KOE14" s="131"/>
      <c r="KOF14" s="131"/>
      <c r="KOG14" s="131"/>
      <c r="KOH14" s="131"/>
      <c r="KOI14" s="131"/>
      <c r="KOJ14" s="131"/>
      <c r="KOK14" s="131"/>
      <c r="KOL14" s="131"/>
      <c r="KOM14" s="131"/>
      <c r="KON14" s="131"/>
      <c r="KOO14" s="131"/>
      <c r="KOP14" s="131"/>
      <c r="KOQ14" s="131"/>
      <c r="KOR14" s="131"/>
      <c r="KOS14" s="131"/>
      <c r="KOT14" s="131"/>
      <c r="KOU14" s="131"/>
      <c r="KOV14" s="131"/>
      <c r="KOW14" s="131"/>
      <c r="KOX14" s="131"/>
      <c r="KOY14" s="131"/>
      <c r="KOZ14" s="131"/>
      <c r="KPA14" s="131"/>
      <c r="KPB14" s="131"/>
      <c r="KPC14" s="131"/>
      <c r="KPD14" s="131"/>
      <c r="KPE14" s="131"/>
      <c r="KPF14" s="131"/>
      <c r="KPG14" s="131"/>
      <c r="KPH14" s="131"/>
      <c r="KPI14" s="131"/>
      <c r="KPJ14" s="131"/>
      <c r="KPK14" s="131"/>
      <c r="KPL14" s="131"/>
      <c r="KPM14" s="131"/>
      <c r="KPN14" s="131"/>
      <c r="KPO14" s="131"/>
      <c r="KPP14" s="131"/>
      <c r="KPQ14" s="131"/>
      <c r="KPR14" s="131"/>
      <c r="KPS14" s="131"/>
      <c r="KPT14" s="131"/>
      <c r="KPU14" s="131"/>
      <c r="KPV14" s="131"/>
      <c r="KPW14" s="131"/>
      <c r="KPX14" s="131"/>
      <c r="KPY14" s="131"/>
      <c r="KPZ14" s="131"/>
      <c r="KQA14" s="131"/>
      <c r="KQB14" s="131"/>
      <c r="KQC14" s="131"/>
      <c r="KQD14" s="131"/>
      <c r="KQE14" s="131"/>
      <c r="KQF14" s="131"/>
      <c r="KQG14" s="131"/>
      <c r="KQH14" s="131"/>
      <c r="KQI14" s="131"/>
      <c r="KQJ14" s="131"/>
      <c r="KQK14" s="131"/>
      <c r="KQL14" s="131"/>
      <c r="KQM14" s="131"/>
      <c r="KQN14" s="131"/>
      <c r="KQO14" s="131"/>
      <c r="KQP14" s="131"/>
      <c r="KQQ14" s="131"/>
      <c r="KQR14" s="131"/>
      <c r="KQS14" s="131"/>
      <c r="KQT14" s="131"/>
      <c r="KQU14" s="131"/>
      <c r="KQV14" s="131"/>
      <c r="KQW14" s="131"/>
      <c r="KQX14" s="131"/>
      <c r="KQY14" s="131"/>
      <c r="KQZ14" s="131"/>
      <c r="KRA14" s="131"/>
      <c r="KRB14" s="131"/>
      <c r="KRC14" s="131"/>
      <c r="KRD14" s="131"/>
      <c r="KRE14" s="131"/>
      <c r="KRF14" s="131"/>
      <c r="KRG14" s="131"/>
      <c r="KRH14" s="131"/>
      <c r="KRI14" s="131"/>
      <c r="KRJ14" s="131"/>
      <c r="KRK14" s="131"/>
      <c r="KRL14" s="131"/>
      <c r="KRM14" s="131"/>
      <c r="KRN14" s="131"/>
      <c r="KRO14" s="131"/>
      <c r="KRP14" s="131"/>
      <c r="KRQ14" s="131"/>
      <c r="KRR14" s="131"/>
      <c r="KRS14" s="131"/>
      <c r="KRT14" s="131"/>
      <c r="KRU14" s="131"/>
      <c r="KRV14" s="131"/>
      <c r="KRW14" s="131"/>
      <c r="KRX14" s="131"/>
      <c r="KRY14" s="131"/>
      <c r="KRZ14" s="131"/>
      <c r="KSA14" s="131"/>
      <c r="KSB14" s="131"/>
      <c r="KSC14" s="131"/>
      <c r="KSD14" s="131"/>
      <c r="KSE14" s="131"/>
      <c r="KSF14" s="131"/>
      <c r="KSG14" s="131"/>
      <c r="KSH14" s="131"/>
      <c r="KSI14" s="131"/>
      <c r="KSJ14" s="131"/>
      <c r="KSK14" s="131"/>
      <c r="KSL14" s="131"/>
      <c r="KSM14" s="131"/>
      <c r="KSN14" s="131"/>
      <c r="KSO14" s="131"/>
      <c r="KSP14" s="131"/>
      <c r="KSQ14" s="131"/>
      <c r="KSR14" s="131"/>
      <c r="KSS14" s="131"/>
      <c r="KST14" s="131"/>
      <c r="KSU14" s="131"/>
      <c r="KSV14" s="131"/>
      <c r="KSW14" s="131"/>
      <c r="KSX14" s="131"/>
      <c r="KSY14" s="131"/>
      <c r="KSZ14" s="131"/>
      <c r="KTA14" s="131"/>
      <c r="KTB14" s="131"/>
      <c r="KTC14" s="131"/>
      <c r="KTD14" s="131"/>
      <c r="KTE14" s="131"/>
      <c r="KTF14" s="131"/>
      <c r="KTG14" s="131"/>
      <c r="KTH14" s="131"/>
      <c r="KTI14" s="131"/>
      <c r="KTJ14" s="131"/>
      <c r="KTK14" s="131"/>
      <c r="KTL14" s="131"/>
      <c r="KTM14" s="131"/>
      <c r="KTN14" s="131"/>
      <c r="KTO14" s="131"/>
      <c r="KTP14" s="131"/>
      <c r="KTQ14" s="131"/>
      <c r="KTR14" s="131"/>
      <c r="KTS14" s="131"/>
      <c r="KTT14" s="131"/>
      <c r="KTU14" s="131"/>
      <c r="KTV14" s="131"/>
      <c r="KTW14" s="131"/>
      <c r="KTX14" s="131"/>
      <c r="KTY14" s="131"/>
      <c r="KTZ14" s="131"/>
      <c r="KUA14" s="131"/>
      <c r="KUB14" s="131"/>
      <c r="KUC14" s="131"/>
      <c r="KUD14" s="131"/>
      <c r="KUE14" s="131"/>
      <c r="KUF14" s="131"/>
      <c r="KUG14" s="131"/>
      <c r="KUH14" s="131"/>
      <c r="KUI14" s="131"/>
      <c r="KUJ14" s="131"/>
      <c r="KUK14" s="131"/>
      <c r="KUL14" s="131"/>
      <c r="KUM14" s="131"/>
      <c r="KUN14" s="131"/>
      <c r="KUO14" s="131"/>
      <c r="KUP14" s="131"/>
      <c r="KUQ14" s="131"/>
      <c r="KUR14" s="131"/>
      <c r="KUS14" s="131"/>
      <c r="KUT14" s="131"/>
      <c r="KUU14" s="131"/>
      <c r="KUV14" s="131"/>
      <c r="KUW14" s="131"/>
      <c r="KUX14" s="131"/>
      <c r="KUY14" s="131"/>
      <c r="KUZ14" s="131"/>
      <c r="KVA14" s="131"/>
      <c r="KVB14" s="131"/>
      <c r="KVC14" s="131"/>
      <c r="KVD14" s="131"/>
      <c r="KVE14" s="131"/>
      <c r="KVF14" s="131"/>
      <c r="KVG14" s="131"/>
      <c r="KVH14" s="131"/>
      <c r="KVI14" s="131"/>
      <c r="KVJ14" s="131"/>
      <c r="KVK14" s="131"/>
      <c r="KVL14" s="131"/>
      <c r="KVM14" s="131"/>
      <c r="KVN14" s="131"/>
      <c r="KVO14" s="131"/>
      <c r="KVP14" s="131"/>
      <c r="KVQ14" s="131"/>
      <c r="KVR14" s="131"/>
      <c r="KVS14" s="131"/>
      <c r="KVT14" s="131"/>
      <c r="KVU14" s="131"/>
      <c r="KVV14" s="131"/>
      <c r="KVW14" s="131"/>
      <c r="KVX14" s="131"/>
      <c r="KVY14" s="131"/>
      <c r="KVZ14" s="131"/>
      <c r="KWA14" s="131"/>
      <c r="KWB14" s="131"/>
      <c r="KWC14" s="131"/>
      <c r="KWD14" s="131"/>
      <c r="KWE14" s="131"/>
      <c r="KWF14" s="131"/>
      <c r="KWG14" s="131"/>
      <c r="KWH14" s="131"/>
      <c r="KWI14" s="131"/>
      <c r="KWJ14" s="131"/>
      <c r="KWK14" s="131"/>
      <c r="KWL14" s="131"/>
      <c r="KWM14" s="131"/>
      <c r="KWN14" s="131"/>
      <c r="KWO14" s="131"/>
      <c r="KWP14" s="131"/>
      <c r="KWQ14" s="131"/>
      <c r="KWR14" s="131"/>
      <c r="KWS14" s="131"/>
      <c r="KWT14" s="131"/>
      <c r="KWU14" s="131"/>
      <c r="KWV14" s="131"/>
      <c r="KWW14" s="131"/>
      <c r="KWX14" s="131"/>
      <c r="KWY14" s="131"/>
      <c r="KWZ14" s="131"/>
      <c r="KXA14" s="131"/>
      <c r="KXB14" s="131"/>
      <c r="KXC14" s="131"/>
      <c r="KXD14" s="131"/>
      <c r="KXE14" s="131"/>
      <c r="KXF14" s="131"/>
      <c r="KXG14" s="131"/>
      <c r="KXH14" s="131"/>
      <c r="KXI14" s="131"/>
      <c r="KXJ14" s="131"/>
      <c r="KXK14" s="131"/>
      <c r="KXL14" s="131"/>
      <c r="KXM14" s="131"/>
      <c r="KXN14" s="131"/>
      <c r="KXO14" s="131"/>
      <c r="KXP14" s="131"/>
      <c r="KXQ14" s="131"/>
      <c r="KXR14" s="131"/>
      <c r="KXS14" s="131"/>
      <c r="KXT14" s="131"/>
      <c r="KXU14" s="131"/>
      <c r="KXV14" s="131"/>
      <c r="KXW14" s="131"/>
      <c r="KXX14" s="131"/>
      <c r="KXY14" s="131"/>
      <c r="KXZ14" s="131"/>
      <c r="KYA14" s="131"/>
      <c r="KYB14" s="131"/>
      <c r="KYC14" s="131"/>
      <c r="KYD14" s="131"/>
      <c r="KYE14" s="131"/>
      <c r="KYF14" s="131"/>
      <c r="KYG14" s="131"/>
      <c r="KYH14" s="131"/>
      <c r="KYI14" s="131"/>
      <c r="KYJ14" s="131"/>
      <c r="KYK14" s="131"/>
      <c r="KYL14" s="131"/>
      <c r="KYM14" s="131"/>
      <c r="KYN14" s="131"/>
      <c r="KYO14" s="131"/>
      <c r="KYP14" s="131"/>
      <c r="KYQ14" s="131"/>
      <c r="KYR14" s="131"/>
      <c r="KYS14" s="131"/>
      <c r="KYT14" s="131"/>
      <c r="KYU14" s="131"/>
      <c r="KYV14" s="131"/>
      <c r="KYW14" s="131"/>
      <c r="KYX14" s="131"/>
      <c r="KYY14" s="131"/>
      <c r="KYZ14" s="131"/>
      <c r="KZA14" s="131"/>
      <c r="KZB14" s="131"/>
      <c r="KZC14" s="131"/>
      <c r="KZD14" s="131"/>
      <c r="KZE14" s="131"/>
      <c r="KZF14" s="131"/>
      <c r="KZG14" s="131"/>
      <c r="KZH14" s="131"/>
      <c r="KZI14" s="131"/>
      <c r="KZJ14" s="131"/>
      <c r="KZK14" s="131"/>
      <c r="KZL14" s="131"/>
      <c r="KZM14" s="131"/>
      <c r="KZN14" s="131"/>
      <c r="KZO14" s="131"/>
      <c r="KZP14" s="131"/>
      <c r="KZQ14" s="131"/>
      <c r="KZR14" s="131"/>
      <c r="KZS14" s="131"/>
      <c r="KZT14" s="131"/>
      <c r="KZU14" s="131"/>
      <c r="KZV14" s="131"/>
      <c r="KZW14" s="131"/>
      <c r="KZX14" s="131"/>
      <c r="KZY14" s="131"/>
      <c r="KZZ14" s="131"/>
      <c r="LAA14" s="131"/>
      <c r="LAB14" s="131"/>
      <c r="LAC14" s="131"/>
      <c r="LAD14" s="131"/>
      <c r="LAE14" s="131"/>
      <c r="LAF14" s="131"/>
      <c r="LAG14" s="131"/>
      <c r="LAH14" s="131"/>
      <c r="LAI14" s="131"/>
      <c r="LAJ14" s="131"/>
      <c r="LAK14" s="131"/>
      <c r="LAL14" s="131"/>
      <c r="LAM14" s="131"/>
      <c r="LAN14" s="131"/>
      <c r="LAO14" s="131"/>
      <c r="LAP14" s="131"/>
      <c r="LAQ14" s="131"/>
      <c r="LAR14" s="131"/>
      <c r="LAS14" s="131"/>
      <c r="LAT14" s="131"/>
      <c r="LAU14" s="131"/>
      <c r="LAV14" s="131"/>
      <c r="LAW14" s="131"/>
      <c r="LAX14" s="131"/>
      <c r="LAY14" s="131"/>
      <c r="LAZ14" s="131"/>
      <c r="LBA14" s="131"/>
      <c r="LBB14" s="131"/>
      <c r="LBC14" s="131"/>
      <c r="LBD14" s="131"/>
      <c r="LBE14" s="131"/>
      <c r="LBF14" s="131"/>
      <c r="LBG14" s="131"/>
      <c r="LBH14" s="131"/>
      <c r="LBI14" s="131"/>
      <c r="LBJ14" s="131"/>
      <c r="LBK14" s="131"/>
      <c r="LBL14" s="131"/>
      <c r="LBM14" s="131"/>
      <c r="LBN14" s="131"/>
      <c r="LBO14" s="131"/>
      <c r="LBP14" s="131"/>
      <c r="LBQ14" s="131"/>
      <c r="LBR14" s="131"/>
      <c r="LBS14" s="131"/>
      <c r="LBT14" s="131"/>
      <c r="LBU14" s="131"/>
      <c r="LBV14" s="131"/>
      <c r="LBW14" s="131"/>
      <c r="LBX14" s="131"/>
      <c r="LBY14" s="131"/>
      <c r="LBZ14" s="131"/>
      <c r="LCA14" s="131"/>
      <c r="LCB14" s="131"/>
      <c r="LCC14" s="131"/>
      <c r="LCD14" s="131"/>
      <c r="LCE14" s="131"/>
      <c r="LCF14" s="131"/>
      <c r="LCG14" s="131"/>
      <c r="LCH14" s="131"/>
      <c r="LCI14" s="131"/>
      <c r="LCJ14" s="131"/>
      <c r="LCK14" s="131"/>
      <c r="LCL14" s="131"/>
      <c r="LCM14" s="131"/>
      <c r="LCN14" s="131"/>
      <c r="LCO14" s="131"/>
      <c r="LCP14" s="131"/>
      <c r="LCQ14" s="131"/>
      <c r="LCR14" s="131"/>
      <c r="LCS14" s="131"/>
      <c r="LCT14" s="131"/>
      <c r="LCU14" s="131"/>
      <c r="LCV14" s="131"/>
      <c r="LCW14" s="131"/>
      <c r="LCX14" s="131"/>
      <c r="LCY14" s="131"/>
      <c r="LCZ14" s="131"/>
      <c r="LDA14" s="131"/>
      <c r="LDB14" s="131"/>
      <c r="LDC14" s="131"/>
      <c r="LDD14" s="131"/>
      <c r="LDE14" s="131"/>
      <c r="LDF14" s="131"/>
      <c r="LDG14" s="131"/>
      <c r="LDH14" s="131"/>
      <c r="LDI14" s="131"/>
      <c r="LDJ14" s="131"/>
      <c r="LDK14" s="131"/>
      <c r="LDL14" s="131"/>
      <c r="LDM14" s="131"/>
      <c r="LDN14" s="131"/>
      <c r="LDO14" s="131"/>
      <c r="LDP14" s="131"/>
      <c r="LDQ14" s="131"/>
      <c r="LDR14" s="131"/>
      <c r="LDS14" s="131"/>
      <c r="LDT14" s="131"/>
      <c r="LDU14" s="131"/>
      <c r="LDV14" s="131"/>
      <c r="LDW14" s="131"/>
      <c r="LDX14" s="131"/>
      <c r="LDY14" s="131"/>
      <c r="LDZ14" s="131"/>
      <c r="LEA14" s="131"/>
      <c r="LEB14" s="131"/>
      <c r="LEC14" s="131"/>
      <c r="LED14" s="131"/>
      <c r="LEE14" s="131"/>
      <c r="LEF14" s="131"/>
      <c r="LEG14" s="131"/>
      <c r="LEH14" s="131"/>
      <c r="LEI14" s="131"/>
      <c r="LEJ14" s="131"/>
      <c r="LEK14" s="131"/>
      <c r="LEL14" s="131"/>
      <c r="LEM14" s="131"/>
      <c r="LEN14" s="131"/>
      <c r="LEO14" s="131"/>
      <c r="LEP14" s="131"/>
      <c r="LEQ14" s="131"/>
      <c r="LER14" s="131"/>
      <c r="LES14" s="131"/>
      <c r="LET14" s="131"/>
      <c r="LEU14" s="131"/>
      <c r="LEV14" s="131"/>
      <c r="LEW14" s="131"/>
      <c r="LEX14" s="131"/>
      <c r="LEY14" s="131"/>
      <c r="LEZ14" s="131"/>
      <c r="LFA14" s="131"/>
      <c r="LFB14" s="131"/>
      <c r="LFC14" s="131"/>
      <c r="LFD14" s="131"/>
      <c r="LFE14" s="131"/>
      <c r="LFF14" s="131"/>
      <c r="LFG14" s="131"/>
      <c r="LFH14" s="131"/>
      <c r="LFI14" s="131"/>
      <c r="LFJ14" s="131"/>
      <c r="LFK14" s="131"/>
      <c r="LFL14" s="131"/>
      <c r="LFM14" s="131"/>
      <c r="LFN14" s="131"/>
      <c r="LFO14" s="131"/>
      <c r="LFP14" s="131"/>
      <c r="LFQ14" s="131"/>
      <c r="LFR14" s="131"/>
      <c r="LFS14" s="131"/>
      <c r="LFT14" s="131"/>
      <c r="LFU14" s="131"/>
      <c r="LFV14" s="131"/>
      <c r="LFW14" s="131"/>
      <c r="LFX14" s="131"/>
      <c r="LFY14" s="131"/>
      <c r="LFZ14" s="131"/>
      <c r="LGA14" s="131"/>
      <c r="LGB14" s="131"/>
      <c r="LGC14" s="131"/>
      <c r="LGD14" s="131"/>
      <c r="LGE14" s="131"/>
      <c r="LGF14" s="131"/>
      <c r="LGG14" s="131"/>
      <c r="LGH14" s="131"/>
      <c r="LGI14" s="131"/>
      <c r="LGJ14" s="131"/>
      <c r="LGK14" s="131"/>
      <c r="LGL14" s="131"/>
      <c r="LGM14" s="131"/>
      <c r="LGN14" s="131"/>
      <c r="LGO14" s="131"/>
      <c r="LGP14" s="131"/>
      <c r="LGQ14" s="131"/>
      <c r="LGR14" s="131"/>
      <c r="LGS14" s="131"/>
      <c r="LGT14" s="131"/>
      <c r="LGU14" s="131"/>
      <c r="LGV14" s="131"/>
      <c r="LGW14" s="131"/>
      <c r="LGX14" s="131"/>
      <c r="LGY14" s="131"/>
      <c r="LGZ14" s="131"/>
      <c r="LHA14" s="131"/>
      <c r="LHB14" s="131"/>
      <c r="LHC14" s="131"/>
      <c r="LHD14" s="131"/>
      <c r="LHE14" s="131"/>
      <c r="LHF14" s="131"/>
      <c r="LHG14" s="131"/>
      <c r="LHH14" s="131"/>
      <c r="LHI14" s="131"/>
      <c r="LHJ14" s="131"/>
      <c r="LHK14" s="131"/>
      <c r="LHL14" s="131"/>
      <c r="LHM14" s="131"/>
      <c r="LHN14" s="131"/>
      <c r="LHO14" s="131"/>
      <c r="LHP14" s="131"/>
      <c r="LHQ14" s="131"/>
      <c r="LHR14" s="131"/>
      <c r="LHS14" s="131"/>
      <c r="LHT14" s="131"/>
      <c r="LHU14" s="131"/>
      <c r="LHV14" s="131"/>
      <c r="LHW14" s="131"/>
      <c r="LHX14" s="131"/>
      <c r="LHY14" s="131"/>
      <c r="LHZ14" s="131"/>
      <c r="LIA14" s="131"/>
      <c r="LIB14" s="131"/>
      <c r="LIC14" s="131"/>
      <c r="LID14" s="131"/>
      <c r="LIE14" s="131"/>
      <c r="LIF14" s="131"/>
      <c r="LIG14" s="131"/>
      <c r="LIH14" s="131"/>
      <c r="LII14" s="131"/>
      <c r="LIJ14" s="131"/>
      <c r="LIK14" s="131"/>
      <c r="LIL14" s="131"/>
      <c r="LIM14" s="131"/>
      <c r="LIN14" s="131"/>
      <c r="LIO14" s="131"/>
      <c r="LIP14" s="131"/>
      <c r="LIQ14" s="131"/>
      <c r="LIR14" s="131"/>
      <c r="LIS14" s="131"/>
      <c r="LIT14" s="131"/>
      <c r="LIU14" s="131"/>
      <c r="LIV14" s="131"/>
      <c r="LIW14" s="131"/>
      <c r="LIX14" s="131"/>
      <c r="LIY14" s="131"/>
      <c r="LIZ14" s="131"/>
      <c r="LJA14" s="131"/>
      <c r="LJB14" s="131"/>
      <c r="LJC14" s="131"/>
      <c r="LJD14" s="131"/>
      <c r="LJE14" s="131"/>
      <c r="LJF14" s="131"/>
      <c r="LJG14" s="131"/>
      <c r="LJH14" s="131"/>
      <c r="LJI14" s="131"/>
      <c r="LJJ14" s="131"/>
      <c r="LJK14" s="131"/>
      <c r="LJL14" s="131"/>
      <c r="LJM14" s="131"/>
      <c r="LJN14" s="131"/>
      <c r="LJO14" s="131"/>
      <c r="LJP14" s="131"/>
      <c r="LJQ14" s="131"/>
      <c r="LJR14" s="131"/>
      <c r="LJS14" s="131"/>
      <c r="LJT14" s="131"/>
      <c r="LJU14" s="131"/>
      <c r="LJV14" s="131"/>
      <c r="LJW14" s="131"/>
      <c r="LJX14" s="131"/>
      <c r="LJY14" s="131"/>
      <c r="LJZ14" s="131"/>
      <c r="LKA14" s="131"/>
      <c r="LKB14" s="131"/>
      <c r="LKC14" s="131"/>
      <c r="LKD14" s="131"/>
      <c r="LKE14" s="131"/>
      <c r="LKF14" s="131"/>
      <c r="LKG14" s="131"/>
      <c r="LKH14" s="131"/>
      <c r="LKI14" s="131"/>
      <c r="LKJ14" s="131"/>
      <c r="LKK14" s="131"/>
      <c r="LKL14" s="131"/>
      <c r="LKM14" s="131"/>
      <c r="LKN14" s="131"/>
      <c r="LKO14" s="131"/>
      <c r="LKP14" s="131"/>
      <c r="LKQ14" s="131"/>
      <c r="LKR14" s="131"/>
      <c r="LKS14" s="131"/>
      <c r="LKT14" s="131"/>
      <c r="LKU14" s="131"/>
      <c r="LKV14" s="131"/>
      <c r="LKW14" s="131"/>
      <c r="LKX14" s="131"/>
      <c r="LKY14" s="131"/>
      <c r="LKZ14" s="131"/>
      <c r="LLA14" s="131"/>
      <c r="LLB14" s="131"/>
      <c r="LLC14" s="131"/>
      <c r="LLD14" s="131"/>
      <c r="LLE14" s="131"/>
      <c r="LLF14" s="131"/>
      <c r="LLG14" s="131"/>
      <c r="LLH14" s="131"/>
      <c r="LLI14" s="131"/>
      <c r="LLJ14" s="131"/>
      <c r="LLK14" s="131"/>
      <c r="LLL14" s="131"/>
      <c r="LLM14" s="131"/>
      <c r="LLN14" s="131"/>
      <c r="LLO14" s="131"/>
      <c r="LLP14" s="131"/>
      <c r="LLQ14" s="131"/>
      <c r="LLR14" s="131"/>
      <c r="LLS14" s="131"/>
      <c r="LLT14" s="131"/>
      <c r="LLU14" s="131"/>
      <c r="LLV14" s="131"/>
      <c r="LLW14" s="131"/>
      <c r="LLX14" s="131"/>
      <c r="LLY14" s="131"/>
      <c r="LLZ14" s="131"/>
      <c r="LMA14" s="131"/>
      <c r="LMB14" s="131"/>
      <c r="LMC14" s="131"/>
      <c r="LMD14" s="131"/>
      <c r="LME14" s="131"/>
      <c r="LMF14" s="131"/>
      <c r="LMG14" s="131"/>
      <c r="LMH14" s="131"/>
      <c r="LMI14" s="131"/>
      <c r="LMJ14" s="131"/>
      <c r="LMK14" s="131"/>
      <c r="LML14" s="131"/>
      <c r="LMM14" s="131"/>
      <c r="LMN14" s="131"/>
      <c r="LMO14" s="131"/>
      <c r="LMP14" s="131"/>
      <c r="LMQ14" s="131"/>
      <c r="LMR14" s="131"/>
      <c r="LMS14" s="131"/>
      <c r="LMT14" s="131"/>
      <c r="LMU14" s="131"/>
      <c r="LMV14" s="131"/>
      <c r="LMW14" s="131"/>
      <c r="LMX14" s="131"/>
      <c r="LMY14" s="131"/>
      <c r="LMZ14" s="131"/>
      <c r="LNA14" s="131"/>
      <c r="LNB14" s="131"/>
      <c r="LNC14" s="131"/>
      <c r="LND14" s="131"/>
      <c r="LNE14" s="131"/>
      <c r="LNF14" s="131"/>
      <c r="LNG14" s="131"/>
      <c r="LNH14" s="131"/>
      <c r="LNI14" s="131"/>
      <c r="LNJ14" s="131"/>
      <c r="LNK14" s="131"/>
      <c r="LNL14" s="131"/>
      <c r="LNM14" s="131"/>
      <c r="LNN14" s="131"/>
      <c r="LNO14" s="131"/>
      <c r="LNP14" s="131"/>
      <c r="LNQ14" s="131"/>
      <c r="LNR14" s="131"/>
      <c r="LNS14" s="131"/>
      <c r="LNT14" s="131"/>
      <c r="LNU14" s="131"/>
      <c r="LNV14" s="131"/>
      <c r="LNW14" s="131"/>
      <c r="LNX14" s="131"/>
      <c r="LNY14" s="131"/>
      <c r="LNZ14" s="131"/>
      <c r="LOA14" s="131"/>
      <c r="LOB14" s="131"/>
      <c r="LOC14" s="131"/>
      <c r="LOD14" s="131"/>
      <c r="LOE14" s="131"/>
      <c r="LOF14" s="131"/>
      <c r="LOG14" s="131"/>
      <c r="LOH14" s="131"/>
      <c r="LOI14" s="131"/>
      <c r="LOJ14" s="131"/>
      <c r="LOK14" s="131"/>
      <c r="LOL14" s="131"/>
      <c r="LOM14" s="131"/>
      <c r="LON14" s="131"/>
      <c r="LOO14" s="131"/>
      <c r="LOP14" s="131"/>
      <c r="LOQ14" s="131"/>
      <c r="LOR14" s="131"/>
      <c r="LOS14" s="131"/>
      <c r="LOT14" s="131"/>
      <c r="LOU14" s="131"/>
      <c r="LOV14" s="131"/>
      <c r="LOW14" s="131"/>
      <c r="LOX14" s="131"/>
      <c r="LOY14" s="131"/>
      <c r="LOZ14" s="131"/>
      <c r="LPA14" s="131"/>
      <c r="LPB14" s="131"/>
      <c r="LPC14" s="131"/>
      <c r="LPD14" s="131"/>
      <c r="LPE14" s="131"/>
      <c r="LPF14" s="131"/>
      <c r="LPG14" s="131"/>
      <c r="LPH14" s="131"/>
      <c r="LPI14" s="131"/>
      <c r="LPJ14" s="131"/>
      <c r="LPK14" s="131"/>
      <c r="LPL14" s="131"/>
      <c r="LPM14" s="131"/>
      <c r="LPN14" s="131"/>
      <c r="LPO14" s="131"/>
      <c r="LPP14" s="131"/>
      <c r="LPQ14" s="131"/>
      <c r="LPR14" s="131"/>
      <c r="LPS14" s="131"/>
      <c r="LPT14" s="131"/>
      <c r="LPU14" s="131"/>
      <c r="LPV14" s="131"/>
      <c r="LPW14" s="131"/>
      <c r="LPX14" s="131"/>
      <c r="LPY14" s="131"/>
      <c r="LPZ14" s="131"/>
      <c r="LQA14" s="131"/>
      <c r="LQB14" s="131"/>
      <c r="LQC14" s="131"/>
      <c r="LQD14" s="131"/>
      <c r="LQE14" s="131"/>
      <c r="LQF14" s="131"/>
      <c r="LQG14" s="131"/>
      <c r="LQH14" s="131"/>
      <c r="LQI14" s="131"/>
      <c r="LQJ14" s="131"/>
      <c r="LQK14" s="131"/>
      <c r="LQL14" s="131"/>
      <c r="LQM14" s="131"/>
      <c r="LQN14" s="131"/>
      <c r="LQO14" s="131"/>
      <c r="LQP14" s="131"/>
      <c r="LQQ14" s="131"/>
      <c r="LQR14" s="131"/>
      <c r="LQS14" s="131"/>
      <c r="LQT14" s="131"/>
      <c r="LQU14" s="131"/>
      <c r="LQV14" s="131"/>
      <c r="LQW14" s="131"/>
      <c r="LQX14" s="131"/>
      <c r="LQY14" s="131"/>
      <c r="LQZ14" s="131"/>
      <c r="LRA14" s="131"/>
      <c r="LRB14" s="131"/>
      <c r="LRC14" s="131"/>
      <c r="LRD14" s="131"/>
      <c r="LRE14" s="131"/>
      <c r="LRF14" s="131"/>
      <c r="LRG14" s="131"/>
      <c r="LRH14" s="131"/>
      <c r="LRI14" s="131"/>
      <c r="LRJ14" s="131"/>
      <c r="LRK14" s="131"/>
      <c r="LRL14" s="131"/>
      <c r="LRM14" s="131"/>
      <c r="LRN14" s="131"/>
      <c r="LRO14" s="131"/>
      <c r="LRP14" s="131"/>
      <c r="LRQ14" s="131"/>
      <c r="LRR14" s="131"/>
      <c r="LRS14" s="131"/>
      <c r="LRT14" s="131"/>
      <c r="LRU14" s="131"/>
      <c r="LRV14" s="131"/>
      <c r="LRW14" s="131"/>
      <c r="LRX14" s="131"/>
      <c r="LRY14" s="131"/>
      <c r="LRZ14" s="131"/>
      <c r="LSA14" s="131"/>
      <c r="LSB14" s="131"/>
      <c r="LSC14" s="131"/>
      <c r="LSD14" s="131"/>
      <c r="LSE14" s="131"/>
      <c r="LSF14" s="131"/>
      <c r="LSG14" s="131"/>
      <c r="LSH14" s="131"/>
      <c r="LSI14" s="131"/>
      <c r="LSJ14" s="131"/>
      <c r="LSK14" s="131"/>
      <c r="LSL14" s="131"/>
      <c r="LSM14" s="131"/>
      <c r="LSN14" s="131"/>
      <c r="LSO14" s="131"/>
      <c r="LSP14" s="131"/>
      <c r="LSQ14" s="131"/>
      <c r="LSR14" s="131"/>
      <c r="LSS14" s="131"/>
      <c r="LST14" s="131"/>
      <c r="LSU14" s="131"/>
      <c r="LSV14" s="131"/>
      <c r="LSW14" s="131"/>
      <c r="LSX14" s="131"/>
      <c r="LSY14" s="131"/>
      <c r="LSZ14" s="131"/>
      <c r="LTA14" s="131"/>
      <c r="LTB14" s="131"/>
      <c r="LTC14" s="131"/>
      <c r="LTD14" s="131"/>
      <c r="LTE14" s="131"/>
      <c r="LTF14" s="131"/>
      <c r="LTG14" s="131"/>
      <c r="LTH14" s="131"/>
      <c r="LTI14" s="131"/>
      <c r="LTJ14" s="131"/>
      <c r="LTK14" s="131"/>
      <c r="LTL14" s="131"/>
      <c r="LTM14" s="131"/>
      <c r="LTN14" s="131"/>
      <c r="LTO14" s="131"/>
      <c r="LTP14" s="131"/>
      <c r="LTQ14" s="131"/>
      <c r="LTR14" s="131"/>
      <c r="LTS14" s="131"/>
      <c r="LTT14" s="131"/>
      <c r="LTU14" s="131"/>
      <c r="LTV14" s="131"/>
      <c r="LTW14" s="131"/>
      <c r="LTX14" s="131"/>
      <c r="LTY14" s="131"/>
      <c r="LTZ14" s="131"/>
      <c r="LUA14" s="131"/>
      <c r="LUB14" s="131"/>
      <c r="LUC14" s="131"/>
      <c r="LUD14" s="131"/>
      <c r="LUE14" s="131"/>
      <c r="LUF14" s="131"/>
      <c r="LUG14" s="131"/>
      <c r="LUH14" s="131"/>
      <c r="LUI14" s="131"/>
      <c r="LUJ14" s="131"/>
      <c r="LUK14" s="131"/>
      <c r="LUL14" s="131"/>
      <c r="LUM14" s="131"/>
      <c r="LUN14" s="131"/>
      <c r="LUO14" s="131"/>
      <c r="LUP14" s="131"/>
      <c r="LUQ14" s="131"/>
      <c r="LUR14" s="131"/>
      <c r="LUS14" s="131"/>
      <c r="LUT14" s="131"/>
      <c r="LUU14" s="131"/>
      <c r="LUV14" s="131"/>
      <c r="LUW14" s="131"/>
      <c r="LUX14" s="131"/>
      <c r="LUY14" s="131"/>
      <c r="LUZ14" s="131"/>
      <c r="LVA14" s="131"/>
      <c r="LVB14" s="131"/>
      <c r="LVC14" s="131"/>
      <c r="LVD14" s="131"/>
      <c r="LVE14" s="131"/>
      <c r="LVF14" s="131"/>
      <c r="LVG14" s="131"/>
      <c r="LVH14" s="131"/>
      <c r="LVI14" s="131"/>
      <c r="LVJ14" s="131"/>
      <c r="LVK14" s="131"/>
      <c r="LVL14" s="131"/>
      <c r="LVM14" s="131"/>
      <c r="LVN14" s="131"/>
      <c r="LVO14" s="131"/>
      <c r="LVP14" s="131"/>
      <c r="LVQ14" s="131"/>
      <c r="LVR14" s="131"/>
      <c r="LVS14" s="131"/>
      <c r="LVT14" s="131"/>
      <c r="LVU14" s="131"/>
      <c r="LVV14" s="131"/>
      <c r="LVW14" s="131"/>
      <c r="LVX14" s="131"/>
      <c r="LVY14" s="131"/>
      <c r="LVZ14" s="131"/>
      <c r="LWA14" s="131"/>
      <c r="LWB14" s="131"/>
      <c r="LWC14" s="131"/>
      <c r="LWD14" s="131"/>
      <c r="LWE14" s="131"/>
      <c r="LWF14" s="131"/>
      <c r="LWG14" s="131"/>
      <c r="LWH14" s="131"/>
      <c r="LWI14" s="131"/>
      <c r="LWJ14" s="131"/>
      <c r="LWK14" s="131"/>
      <c r="LWL14" s="131"/>
      <c r="LWM14" s="131"/>
      <c r="LWN14" s="131"/>
      <c r="LWO14" s="131"/>
      <c r="LWP14" s="131"/>
      <c r="LWQ14" s="131"/>
      <c r="LWR14" s="131"/>
      <c r="LWS14" s="131"/>
      <c r="LWT14" s="131"/>
      <c r="LWU14" s="131"/>
      <c r="LWV14" s="131"/>
      <c r="LWW14" s="131"/>
      <c r="LWX14" s="131"/>
      <c r="LWY14" s="131"/>
      <c r="LWZ14" s="131"/>
      <c r="LXA14" s="131"/>
      <c r="LXB14" s="131"/>
      <c r="LXC14" s="131"/>
      <c r="LXD14" s="131"/>
      <c r="LXE14" s="131"/>
      <c r="LXF14" s="131"/>
      <c r="LXG14" s="131"/>
      <c r="LXH14" s="131"/>
      <c r="LXI14" s="131"/>
      <c r="LXJ14" s="131"/>
      <c r="LXK14" s="131"/>
      <c r="LXL14" s="131"/>
      <c r="LXM14" s="131"/>
      <c r="LXN14" s="131"/>
      <c r="LXO14" s="131"/>
      <c r="LXP14" s="131"/>
      <c r="LXQ14" s="131"/>
      <c r="LXR14" s="131"/>
      <c r="LXS14" s="131"/>
      <c r="LXT14" s="131"/>
      <c r="LXU14" s="131"/>
      <c r="LXV14" s="131"/>
      <c r="LXW14" s="131"/>
      <c r="LXX14" s="131"/>
      <c r="LXY14" s="131"/>
      <c r="LXZ14" s="131"/>
      <c r="LYA14" s="131"/>
      <c r="LYB14" s="131"/>
      <c r="LYC14" s="131"/>
      <c r="LYD14" s="131"/>
      <c r="LYE14" s="131"/>
      <c r="LYF14" s="131"/>
      <c r="LYG14" s="131"/>
      <c r="LYH14" s="131"/>
      <c r="LYI14" s="131"/>
      <c r="LYJ14" s="131"/>
      <c r="LYK14" s="131"/>
      <c r="LYL14" s="131"/>
      <c r="LYM14" s="131"/>
      <c r="LYN14" s="131"/>
      <c r="LYO14" s="131"/>
      <c r="LYP14" s="131"/>
      <c r="LYQ14" s="131"/>
      <c r="LYR14" s="131"/>
      <c r="LYS14" s="131"/>
      <c r="LYT14" s="131"/>
      <c r="LYU14" s="131"/>
      <c r="LYV14" s="131"/>
      <c r="LYW14" s="131"/>
      <c r="LYX14" s="131"/>
      <c r="LYY14" s="131"/>
      <c r="LYZ14" s="131"/>
      <c r="LZA14" s="131"/>
      <c r="LZB14" s="131"/>
      <c r="LZC14" s="131"/>
      <c r="LZD14" s="131"/>
      <c r="LZE14" s="131"/>
      <c r="LZF14" s="131"/>
      <c r="LZG14" s="131"/>
      <c r="LZH14" s="131"/>
      <c r="LZI14" s="131"/>
      <c r="LZJ14" s="131"/>
      <c r="LZK14" s="131"/>
      <c r="LZL14" s="131"/>
      <c r="LZM14" s="131"/>
      <c r="LZN14" s="131"/>
      <c r="LZO14" s="131"/>
      <c r="LZP14" s="131"/>
      <c r="LZQ14" s="131"/>
      <c r="LZR14" s="131"/>
      <c r="LZS14" s="131"/>
      <c r="LZT14" s="131"/>
      <c r="LZU14" s="131"/>
      <c r="LZV14" s="131"/>
      <c r="LZW14" s="131"/>
      <c r="LZX14" s="131"/>
      <c r="LZY14" s="131"/>
      <c r="LZZ14" s="131"/>
      <c r="MAA14" s="131"/>
      <c r="MAB14" s="131"/>
      <c r="MAC14" s="131"/>
      <c r="MAD14" s="131"/>
      <c r="MAE14" s="131"/>
      <c r="MAF14" s="131"/>
      <c r="MAG14" s="131"/>
      <c r="MAH14" s="131"/>
      <c r="MAI14" s="131"/>
      <c r="MAJ14" s="131"/>
      <c r="MAK14" s="131"/>
      <c r="MAL14" s="131"/>
      <c r="MAM14" s="131"/>
      <c r="MAN14" s="131"/>
      <c r="MAO14" s="131"/>
      <c r="MAP14" s="131"/>
      <c r="MAQ14" s="131"/>
      <c r="MAR14" s="131"/>
      <c r="MAS14" s="131"/>
      <c r="MAT14" s="131"/>
      <c r="MAU14" s="131"/>
      <c r="MAV14" s="131"/>
      <c r="MAW14" s="131"/>
      <c r="MAX14" s="131"/>
      <c r="MAY14" s="131"/>
      <c r="MAZ14" s="131"/>
      <c r="MBA14" s="131"/>
      <c r="MBB14" s="131"/>
      <c r="MBC14" s="131"/>
      <c r="MBD14" s="131"/>
      <c r="MBE14" s="131"/>
      <c r="MBF14" s="131"/>
      <c r="MBG14" s="131"/>
      <c r="MBH14" s="131"/>
      <c r="MBI14" s="131"/>
      <c r="MBJ14" s="131"/>
      <c r="MBK14" s="131"/>
      <c r="MBL14" s="131"/>
      <c r="MBM14" s="131"/>
      <c r="MBN14" s="131"/>
      <c r="MBO14" s="131"/>
      <c r="MBP14" s="131"/>
      <c r="MBQ14" s="131"/>
      <c r="MBR14" s="131"/>
      <c r="MBS14" s="131"/>
      <c r="MBT14" s="131"/>
      <c r="MBU14" s="131"/>
      <c r="MBV14" s="131"/>
      <c r="MBW14" s="131"/>
      <c r="MBX14" s="131"/>
      <c r="MBY14" s="131"/>
      <c r="MBZ14" s="131"/>
      <c r="MCA14" s="131"/>
      <c r="MCB14" s="131"/>
      <c r="MCC14" s="131"/>
      <c r="MCD14" s="131"/>
      <c r="MCE14" s="131"/>
      <c r="MCF14" s="131"/>
      <c r="MCG14" s="131"/>
      <c r="MCH14" s="131"/>
      <c r="MCI14" s="131"/>
      <c r="MCJ14" s="131"/>
      <c r="MCK14" s="131"/>
      <c r="MCL14" s="131"/>
      <c r="MCM14" s="131"/>
      <c r="MCN14" s="131"/>
      <c r="MCO14" s="131"/>
      <c r="MCP14" s="131"/>
      <c r="MCQ14" s="131"/>
      <c r="MCR14" s="131"/>
      <c r="MCS14" s="131"/>
      <c r="MCT14" s="131"/>
      <c r="MCU14" s="131"/>
      <c r="MCV14" s="131"/>
      <c r="MCW14" s="131"/>
      <c r="MCX14" s="131"/>
      <c r="MCY14" s="131"/>
      <c r="MCZ14" s="131"/>
      <c r="MDA14" s="131"/>
      <c r="MDB14" s="131"/>
      <c r="MDC14" s="131"/>
      <c r="MDD14" s="131"/>
      <c r="MDE14" s="131"/>
      <c r="MDF14" s="131"/>
      <c r="MDG14" s="131"/>
      <c r="MDH14" s="131"/>
      <c r="MDI14" s="131"/>
      <c r="MDJ14" s="131"/>
      <c r="MDK14" s="131"/>
      <c r="MDL14" s="131"/>
      <c r="MDM14" s="131"/>
      <c r="MDN14" s="131"/>
      <c r="MDO14" s="131"/>
      <c r="MDP14" s="131"/>
      <c r="MDQ14" s="131"/>
      <c r="MDR14" s="131"/>
      <c r="MDS14" s="131"/>
      <c r="MDT14" s="131"/>
      <c r="MDU14" s="131"/>
      <c r="MDV14" s="131"/>
      <c r="MDW14" s="131"/>
      <c r="MDX14" s="131"/>
      <c r="MDY14" s="131"/>
      <c r="MDZ14" s="131"/>
      <c r="MEA14" s="131"/>
      <c r="MEB14" s="131"/>
      <c r="MEC14" s="131"/>
      <c r="MED14" s="131"/>
      <c r="MEE14" s="131"/>
      <c r="MEF14" s="131"/>
      <c r="MEG14" s="131"/>
      <c r="MEH14" s="131"/>
      <c r="MEI14" s="131"/>
      <c r="MEJ14" s="131"/>
      <c r="MEK14" s="131"/>
      <c r="MEL14" s="131"/>
      <c r="MEM14" s="131"/>
      <c r="MEN14" s="131"/>
      <c r="MEO14" s="131"/>
      <c r="MEP14" s="131"/>
      <c r="MEQ14" s="131"/>
      <c r="MER14" s="131"/>
      <c r="MES14" s="131"/>
      <c r="MET14" s="131"/>
      <c r="MEU14" s="131"/>
      <c r="MEV14" s="131"/>
      <c r="MEW14" s="131"/>
      <c r="MEX14" s="131"/>
      <c r="MEY14" s="131"/>
      <c r="MEZ14" s="131"/>
      <c r="MFA14" s="131"/>
      <c r="MFB14" s="131"/>
      <c r="MFC14" s="131"/>
      <c r="MFD14" s="131"/>
      <c r="MFE14" s="131"/>
      <c r="MFF14" s="131"/>
      <c r="MFG14" s="131"/>
      <c r="MFH14" s="131"/>
      <c r="MFI14" s="131"/>
      <c r="MFJ14" s="131"/>
      <c r="MFK14" s="131"/>
      <c r="MFL14" s="131"/>
      <c r="MFM14" s="131"/>
      <c r="MFN14" s="131"/>
      <c r="MFO14" s="131"/>
      <c r="MFP14" s="131"/>
      <c r="MFQ14" s="131"/>
      <c r="MFR14" s="131"/>
      <c r="MFS14" s="131"/>
      <c r="MFT14" s="131"/>
      <c r="MFU14" s="131"/>
      <c r="MFV14" s="131"/>
      <c r="MFW14" s="131"/>
      <c r="MFX14" s="131"/>
      <c r="MFY14" s="131"/>
      <c r="MFZ14" s="131"/>
      <c r="MGA14" s="131"/>
      <c r="MGB14" s="131"/>
      <c r="MGC14" s="131"/>
      <c r="MGD14" s="131"/>
      <c r="MGE14" s="131"/>
      <c r="MGF14" s="131"/>
      <c r="MGG14" s="131"/>
      <c r="MGH14" s="131"/>
      <c r="MGI14" s="131"/>
      <c r="MGJ14" s="131"/>
      <c r="MGK14" s="131"/>
      <c r="MGL14" s="131"/>
      <c r="MGM14" s="131"/>
      <c r="MGN14" s="131"/>
      <c r="MGO14" s="131"/>
      <c r="MGP14" s="131"/>
      <c r="MGQ14" s="131"/>
      <c r="MGR14" s="131"/>
      <c r="MGS14" s="131"/>
      <c r="MGT14" s="131"/>
      <c r="MGU14" s="131"/>
      <c r="MGV14" s="131"/>
      <c r="MGW14" s="131"/>
      <c r="MGX14" s="131"/>
      <c r="MGY14" s="131"/>
      <c r="MGZ14" s="131"/>
      <c r="MHA14" s="131"/>
      <c r="MHB14" s="131"/>
      <c r="MHC14" s="131"/>
      <c r="MHD14" s="131"/>
      <c r="MHE14" s="131"/>
      <c r="MHF14" s="131"/>
      <c r="MHG14" s="131"/>
      <c r="MHH14" s="131"/>
      <c r="MHI14" s="131"/>
      <c r="MHJ14" s="131"/>
      <c r="MHK14" s="131"/>
      <c r="MHL14" s="131"/>
      <c r="MHM14" s="131"/>
      <c r="MHN14" s="131"/>
      <c r="MHO14" s="131"/>
      <c r="MHP14" s="131"/>
      <c r="MHQ14" s="131"/>
      <c r="MHR14" s="131"/>
      <c r="MHS14" s="131"/>
      <c r="MHT14" s="131"/>
      <c r="MHU14" s="131"/>
      <c r="MHV14" s="131"/>
      <c r="MHW14" s="131"/>
      <c r="MHX14" s="131"/>
      <c r="MHY14" s="131"/>
      <c r="MHZ14" s="131"/>
      <c r="MIA14" s="131"/>
      <c r="MIB14" s="131"/>
      <c r="MIC14" s="131"/>
      <c r="MID14" s="131"/>
      <c r="MIE14" s="131"/>
      <c r="MIF14" s="131"/>
      <c r="MIG14" s="131"/>
      <c r="MIH14" s="131"/>
      <c r="MII14" s="131"/>
      <c r="MIJ14" s="131"/>
      <c r="MIK14" s="131"/>
      <c r="MIL14" s="131"/>
      <c r="MIM14" s="131"/>
      <c r="MIN14" s="131"/>
      <c r="MIO14" s="131"/>
      <c r="MIP14" s="131"/>
      <c r="MIQ14" s="131"/>
      <c r="MIR14" s="131"/>
      <c r="MIS14" s="131"/>
      <c r="MIT14" s="131"/>
      <c r="MIU14" s="131"/>
      <c r="MIV14" s="131"/>
      <c r="MIW14" s="131"/>
      <c r="MIX14" s="131"/>
      <c r="MIY14" s="131"/>
      <c r="MIZ14" s="131"/>
      <c r="MJA14" s="131"/>
      <c r="MJB14" s="131"/>
      <c r="MJC14" s="131"/>
      <c r="MJD14" s="131"/>
      <c r="MJE14" s="131"/>
      <c r="MJF14" s="131"/>
      <c r="MJG14" s="131"/>
      <c r="MJH14" s="131"/>
      <c r="MJI14" s="131"/>
      <c r="MJJ14" s="131"/>
      <c r="MJK14" s="131"/>
      <c r="MJL14" s="131"/>
      <c r="MJM14" s="131"/>
      <c r="MJN14" s="131"/>
      <c r="MJO14" s="131"/>
      <c r="MJP14" s="131"/>
      <c r="MJQ14" s="131"/>
      <c r="MJR14" s="131"/>
      <c r="MJS14" s="131"/>
      <c r="MJT14" s="131"/>
      <c r="MJU14" s="131"/>
      <c r="MJV14" s="131"/>
      <c r="MJW14" s="131"/>
      <c r="MJX14" s="131"/>
      <c r="MJY14" s="131"/>
      <c r="MJZ14" s="131"/>
      <c r="MKA14" s="131"/>
      <c r="MKB14" s="131"/>
      <c r="MKC14" s="131"/>
      <c r="MKD14" s="131"/>
      <c r="MKE14" s="131"/>
      <c r="MKF14" s="131"/>
      <c r="MKG14" s="131"/>
      <c r="MKH14" s="131"/>
      <c r="MKI14" s="131"/>
      <c r="MKJ14" s="131"/>
      <c r="MKK14" s="131"/>
      <c r="MKL14" s="131"/>
      <c r="MKM14" s="131"/>
      <c r="MKN14" s="131"/>
      <c r="MKO14" s="131"/>
      <c r="MKP14" s="131"/>
      <c r="MKQ14" s="131"/>
      <c r="MKR14" s="131"/>
      <c r="MKS14" s="131"/>
      <c r="MKT14" s="131"/>
      <c r="MKU14" s="131"/>
      <c r="MKV14" s="131"/>
      <c r="MKW14" s="131"/>
      <c r="MKX14" s="131"/>
      <c r="MKY14" s="131"/>
      <c r="MKZ14" s="131"/>
      <c r="MLA14" s="131"/>
      <c r="MLB14" s="131"/>
      <c r="MLC14" s="131"/>
      <c r="MLD14" s="131"/>
      <c r="MLE14" s="131"/>
      <c r="MLF14" s="131"/>
      <c r="MLG14" s="131"/>
      <c r="MLH14" s="131"/>
      <c r="MLI14" s="131"/>
      <c r="MLJ14" s="131"/>
      <c r="MLK14" s="131"/>
      <c r="MLL14" s="131"/>
      <c r="MLM14" s="131"/>
      <c r="MLN14" s="131"/>
      <c r="MLO14" s="131"/>
      <c r="MLP14" s="131"/>
      <c r="MLQ14" s="131"/>
      <c r="MLR14" s="131"/>
      <c r="MLS14" s="131"/>
      <c r="MLT14" s="131"/>
      <c r="MLU14" s="131"/>
      <c r="MLV14" s="131"/>
      <c r="MLW14" s="131"/>
      <c r="MLX14" s="131"/>
      <c r="MLY14" s="131"/>
      <c r="MLZ14" s="131"/>
      <c r="MMA14" s="131"/>
      <c r="MMB14" s="131"/>
      <c r="MMC14" s="131"/>
      <c r="MMD14" s="131"/>
      <c r="MME14" s="131"/>
      <c r="MMF14" s="131"/>
      <c r="MMG14" s="131"/>
      <c r="MMH14" s="131"/>
      <c r="MMI14" s="131"/>
      <c r="MMJ14" s="131"/>
      <c r="MMK14" s="131"/>
      <c r="MML14" s="131"/>
      <c r="MMM14" s="131"/>
      <c r="MMN14" s="131"/>
      <c r="MMO14" s="131"/>
      <c r="MMP14" s="131"/>
      <c r="MMQ14" s="131"/>
      <c r="MMR14" s="131"/>
      <c r="MMS14" s="131"/>
      <c r="MMT14" s="131"/>
      <c r="MMU14" s="131"/>
      <c r="MMV14" s="131"/>
      <c r="MMW14" s="131"/>
      <c r="MMX14" s="131"/>
      <c r="MMY14" s="131"/>
      <c r="MMZ14" s="131"/>
      <c r="MNA14" s="131"/>
      <c r="MNB14" s="131"/>
      <c r="MNC14" s="131"/>
      <c r="MND14" s="131"/>
      <c r="MNE14" s="131"/>
      <c r="MNF14" s="131"/>
      <c r="MNG14" s="131"/>
      <c r="MNH14" s="131"/>
      <c r="MNI14" s="131"/>
      <c r="MNJ14" s="131"/>
      <c r="MNK14" s="131"/>
      <c r="MNL14" s="131"/>
      <c r="MNM14" s="131"/>
      <c r="MNN14" s="131"/>
      <c r="MNO14" s="131"/>
      <c r="MNP14" s="131"/>
      <c r="MNQ14" s="131"/>
      <c r="MNR14" s="131"/>
      <c r="MNS14" s="131"/>
      <c r="MNT14" s="131"/>
      <c r="MNU14" s="131"/>
      <c r="MNV14" s="131"/>
      <c r="MNW14" s="131"/>
      <c r="MNX14" s="131"/>
      <c r="MNY14" s="131"/>
      <c r="MNZ14" s="131"/>
      <c r="MOA14" s="131"/>
      <c r="MOB14" s="131"/>
      <c r="MOC14" s="131"/>
      <c r="MOD14" s="131"/>
      <c r="MOE14" s="131"/>
      <c r="MOF14" s="131"/>
      <c r="MOG14" s="131"/>
      <c r="MOH14" s="131"/>
      <c r="MOI14" s="131"/>
      <c r="MOJ14" s="131"/>
      <c r="MOK14" s="131"/>
      <c r="MOL14" s="131"/>
      <c r="MOM14" s="131"/>
      <c r="MON14" s="131"/>
      <c r="MOO14" s="131"/>
      <c r="MOP14" s="131"/>
      <c r="MOQ14" s="131"/>
      <c r="MOR14" s="131"/>
      <c r="MOS14" s="131"/>
      <c r="MOT14" s="131"/>
      <c r="MOU14" s="131"/>
      <c r="MOV14" s="131"/>
      <c r="MOW14" s="131"/>
      <c r="MOX14" s="131"/>
      <c r="MOY14" s="131"/>
      <c r="MOZ14" s="131"/>
      <c r="MPA14" s="131"/>
      <c r="MPB14" s="131"/>
      <c r="MPC14" s="131"/>
      <c r="MPD14" s="131"/>
      <c r="MPE14" s="131"/>
      <c r="MPF14" s="131"/>
      <c r="MPG14" s="131"/>
      <c r="MPH14" s="131"/>
      <c r="MPI14" s="131"/>
      <c r="MPJ14" s="131"/>
      <c r="MPK14" s="131"/>
      <c r="MPL14" s="131"/>
      <c r="MPM14" s="131"/>
      <c r="MPN14" s="131"/>
      <c r="MPO14" s="131"/>
      <c r="MPP14" s="131"/>
      <c r="MPQ14" s="131"/>
      <c r="MPR14" s="131"/>
      <c r="MPS14" s="131"/>
      <c r="MPT14" s="131"/>
      <c r="MPU14" s="131"/>
      <c r="MPV14" s="131"/>
      <c r="MPW14" s="131"/>
      <c r="MPX14" s="131"/>
      <c r="MPY14" s="131"/>
      <c r="MPZ14" s="131"/>
      <c r="MQA14" s="131"/>
      <c r="MQB14" s="131"/>
      <c r="MQC14" s="131"/>
      <c r="MQD14" s="131"/>
      <c r="MQE14" s="131"/>
      <c r="MQF14" s="131"/>
      <c r="MQG14" s="131"/>
      <c r="MQH14" s="131"/>
      <c r="MQI14" s="131"/>
      <c r="MQJ14" s="131"/>
      <c r="MQK14" s="131"/>
      <c r="MQL14" s="131"/>
      <c r="MQM14" s="131"/>
      <c r="MQN14" s="131"/>
      <c r="MQO14" s="131"/>
      <c r="MQP14" s="131"/>
      <c r="MQQ14" s="131"/>
      <c r="MQR14" s="131"/>
      <c r="MQS14" s="131"/>
      <c r="MQT14" s="131"/>
      <c r="MQU14" s="131"/>
      <c r="MQV14" s="131"/>
      <c r="MQW14" s="131"/>
      <c r="MQX14" s="131"/>
      <c r="MQY14" s="131"/>
      <c r="MQZ14" s="131"/>
      <c r="MRA14" s="131"/>
      <c r="MRB14" s="131"/>
      <c r="MRC14" s="131"/>
      <c r="MRD14" s="131"/>
      <c r="MRE14" s="131"/>
      <c r="MRF14" s="131"/>
      <c r="MRG14" s="131"/>
      <c r="MRH14" s="131"/>
      <c r="MRI14" s="131"/>
      <c r="MRJ14" s="131"/>
      <c r="MRK14" s="131"/>
      <c r="MRL14" s="131"/>
      <c r="MRM14" s="131"/>
      <c r="MRN14" s="131"/>
      <c r="MRO14" s="131"/>
      <c r="MRP14" s="131"/>
      <c r="MRQ14" s="131"/>
      <c r="MRR14" s="131"/>
      <c r="MRS14" s="131"/>
      <c r="MRT14" s="131"/>
      <c r="MRU14" s="131"/>
      <c r="MRV14" s="131"/>
      <c r="MRW14" s="131"/>
      <c r="MRX14" s="131"/>
      <c r="MRY14" s="131"/>
      <c r="MRZ14" s="131"/>
      <c r="MSA14" s="131"/>
      <c r="MSB14" s="131"/>
      <c r="MSC14" s="131"/>
      <c r="MSD14" s="131"/>
      <c r="MSE14" s="131"/>
      <c r="MSF14" s="131"/>
      <c r="MSG14" s="131"/>
      <c r="MSH14" s="131"/>
      <c r="MSI14" s="131"/>
      <c r="MSJ14" s="131"/>
      <c r="MSK14" s="131"/>
      <c r="MSL14" s="131"/>
      <c r="MSM14" s="131"/>
      <c r="MSN14" s="131"/>
      <c r="MSO14" s="131"/>
      <c r="MSP14" s="131"/>
      <c r="MSQ14" s="131"/>
      <c r="MSR14" s="131"/>
      <c r="MSS14" s="131"/>
      <c r="MST14" s="131"/>
      <c r="MSU14" s="131"/>
      <c r="MSV14" s="131"/>
      <c r="MSW14" s="131"/>
      <c r="MSX14" s="131"/>
      <c r="MSY14" s="131"/>
      <c r="MSZ14" s="131"/>
      <c r="MTA14" s="131"/>
      <c r="MTB14" s="131"/>
      <c r="MTC14" s="131"/>
      <c r="MTD14" s="131"/>
      <c r="MTE14" s="131"/>
      <c r="MTF14" s="131"/>
      <c r="MTG14" s="131"/>
      <c r="MTH14" s="131"/>
      <c r="MTI14" s="131"/>
      <c r="MTJ14" s="131"/>
      <c r="MTK14" s="131"/>
      <c r="MTL14" s="131"/>
      <c r="MTM14" s="131"/>
      <c r="MTN14" s="131"/>
      <c r="MTO14" s="131"/>
      <c r="MTP14" s="131"/>
      <c r="MTQ14" s="131"/>
      <c r="MTR14" s="131"/>
      <c r="MTS14" s="131"/>
      <c r="MTT14" s="131"/>
      <c r="MTU14" s="131"/>
      <c r="MTV14" s="131"/>
      <c r="MTW14" s="131"/>
      <c r="MTX14" s="131"/>
      <c r="MTY14" s="131"/>
      <c r="MTZ14" s="131"/>
      <c r="MUA14" s="131"/>
      <c r="MUB14" s="131"/>
      <c r="MUC14" s="131"/>
      <c r="MUD14" s="131"/>
      <c r="MUE14" s="131"/>
      <c r="MUF14" s="131"/>
      <c r="MUG14" s="131"/>
      <c r="MUH14" s="131"/>
      <c r="MUI14" s="131"/>
      <c r="MUJ14" s="131"/>
      <c r="MUK14" s="131"/>
      <c r="MUL14" s="131"/>
      <c r="MUM14" s="131"/>
      <c r="MUN14" s="131"/>
      <c r="MUO14" s="131"/>
      <c r="MUP14" s="131"/>
      <c r="MUQ14" s="131"/>
      <c r="MUR14" s="131"/>
      <c r="MUS14" s="131"/>
      <c r="MUT14" s="131"/>
      <c r="MUU14" s="131"/>
      <c r="MUV14" s="131"/>
      <c r="MUW14" s="131"/>
      <c r="MUX14" s="131"/>
      <c r="MUY14" s="131"/>
      <c r="MUZ14" s="131"/>
      <c r="MVA14" s="131"/>
      <c r="MVB14" s="131"/>
      <c r="MVC14" s="131"/>
      <c r="MVD14" s="131"/>
      <c r="MVE14" s="131"/>
      <c r="MVF14" s="131"/>
      <c r="MVG14" s="131"/>
      <c r="MVH14" s="131"/>
      <c r="MVI14" s="131"/>
      <c r="MVJ14" s="131"/>
      <c r="MVK14" s="131"/>
      <c r="MVL14" s="131"/>
      <c r="MVM14" s="131"/>
      <c r="MVN14" s="131"/>
      <c r="MVO14" s="131"/>
      <c r="MVP14" s="131"/>
      <c r="MVQ14" s="131"/>
      <c r="MVR14" s="131"/>
      <c r="MVS14" s="131"/>
      <c r="MVT14" s="131"/>
      <c r="MVU14" s="131"/>
      <c r="MVV14" s="131"/>
      <c r="MVW14" s="131"/>
      <c r="MVX14" s="131"/>
      <c r="MVY14" s="131"/>
      <c r="MVZ14" s="131"/>
      <c r="MWA14" s="131"/>
      <c r="MWB14" s="131"/>
      <c r="MWC14" s="131"/>
      <c r="MWD14" s="131"/>
      <c r="MWE14" s="131"/>
      <c r="MWF14" s="131"/>
      <c r="MWG14" s="131"/>
      <c r="MWH14" s="131"/>
      <c r="MWI14" s="131"/>
      <c r="MWJ14" s="131"/>
      <c r="MWK14" s="131"/>
      <c r="MWL14" s="131"/>
      <c r="MWM14" s="131"/>
      <c r="MWN14" s="131"/>
      <c r="MWO14" s="131"/>
      <c r="MWP14" s="131"/>
      <c r="MWQ14" s="131"/>
      <c r="MWR14" s="131"/>
      <c r="MWS14" s="131"/>
      <c r="MWT14" s="131"/>
      <c r="MWU14" s="131"/>
      <c r="MWV14" s="131"/>
      <c r="MWW14" s="131"/>
      <c r="MWX14" s="131"/>
      <c r="MWY14" s="131"/>
      <c r="MWZ14" s="131"/>
      <c r="MXA14" s="131"/>
      <c r="MXB14" s="131"/>
      <c r="MXC14" s="131"/>
      <c r="MXD14" s="131"/>
      <c r="MXE14" s="131"/>
      <c r="MXF14" s="131"/>
      <c r="MXG14" s="131"/>
      <c r="MXH14" s="131"/>
      <c r="MXI14" s="131"/>
      <c r="MXJ14" s="131"/>
      <c r="MXK14" s="131"/>
      <c r="MXL14" s="131"/>
      <c r="MXM14" s="131"/>
      <c r="MXN14" s="131"/>
      <c r="MXO14" s="131"/>
      <c r="MXP14" s="131"/>
      <c r="MXQ14" s="131"/>
      <c r="MXR14" s="131"/>
      <c r="MXS14" s="131"/>
      <c r="MXT14" s="131"/>
      <c r="MXU14" s="131"/>
      <c r="MXV14" s="131"/>
      <c r="MXW14" s="131"/>
      <c r="MXX14" s="131"/>
      <c r="MXY14" s="131"/>
      <c r="MXZ14" s="131"/>
      <c r="MYA14" s="131"/>
      <c r="MYB14" s="131"/>
      <c r="MYC14" s="131"/>
      <c r="MYD14" s="131"/>
      <c r="MYE14" s="131"/>
      <c r="MYF14" s="131"/>
      <c r="MYG14" s="131"/>
      <c r="MYH14" s="131"/>
      <c r="MYI14" s="131"/>
      <c r="MYJ14" s="131"/>
      <c r="MYK14" s="131"/>
      <c r="MYL14" s="131"/>
      <c r="MYM14" s="131"/>
      <c r="MYN14" s="131"/>
      <c r="MYO14" s="131"/>
      <c r="MYP14" s="131"/>
      <c r="MYQ14" s="131"/>
      <c r="MYR14" s="131"/>
      <c r="MYS14" s="131"/>
      <c r="MYT14" s="131"/>
      <c r="MYU14" s="131"/>
      <c r="MYV14" s="131"/>
      <c r="MYW14" s="131"/>
      <c r="MYX14" s="131"/>
      <c r="MYY14" s="131"/>
      <c r="MYZ14" s="131"/>
      <c r="MZA14" s="131"/>
      <c r="MZB14" s="131"/>
      <c r="MZC14" s="131"/>
      <c r="MZD14" s="131"/>
      <c r="MZE14" s="131"/>
      <c r="MZF14" s="131"/>
      <c r="MZG14" s="131"/>
      <c r="MZH14" s="131"/>
      <c r="MZI14" s="131"/>
      <c r="MZJ14" s="131"/>
      <c r="MZK14" s="131"/>
      <c r="MZL14" s="131"/>
      <c r="MZM14" s="131"/>
      <c r="MZN14" s="131"/>
      <c r="MZO14" s="131"/>
      <c r="MZP14" s="131"/>
      <c r="MZQ14" s="131"/>
      <c r="MZR14" s="131"/>
      <c r="MZS14" s="131"/>
      <c r="MZT14" s="131"/>
      <c r="MZU14" s="131"/>
      <c r="MZV14" s="131"/>
      <c r="MZW14" s="131"/>
      <c r="MZX14" s="131"/>
      <c r="MZY14" s="131"/>
      <c r="MZZ14" s="131"/>
      <c r="NAA14" s="131"/>
      <c r="NAB14" s="131"/>
      <c r="NAC14" s="131"/>
      <c r="NAD14" s="131"/>
      <c r="NAE14" s="131"/>
      <c r="NAF14" s="131"/>
      <c r="NAG14" s="131"/>
      <c r="NAH14" s="131"/>
      <c r="NAI14" s="131"/>
      <c r="NAJ14" s="131"/>
      <c r="NAK14" s="131"/>
      <c r="NAL14" s="131"/>
      <c r="NAM14" s="131"/>
      <c r="NAN14" s="131"/>
      <c r="NAO14" s="131"/>
      <c r="NAP14" s="131"/>
      <c r="NAQ14" s="131"/>
      <c r="NAR14" s="131"/>
      <c r="NAS14" s="131"/>
      <c r="NAT14" s="131"/>
      <c r="NAU14" s="131"/>
      <c r="NAV14" s="131"/>
      <c r="NAW14" s="131"/>
      <c r="NAX14" s="131"/>
      <c r="NAY14" s="131"/>
      <c r="NAZ14" s="131"/>
      <c r="NBA14" s="131"/>
      <c r="NBB14" s="131"/>
      <c r="NBC14" s="131"/>
      <c r="NBD14" s="131"/>
      <c r="NBE14" s="131"/>
      <c r="NBF14" s="131"/>
      <c r="NBG14" s="131"/>
      <c r="NBH14" s="131"/>
      <c r="NBI14" s="131"/>
      <c r="NBJ14" s="131"/>
      <c r="NBK14" s="131"/>
      <c r="NBL14" s="131"/>
      <c r="NBM14" s="131"/>
      <c r="NBN14" s="131"/>
      <c r="NBO14" s="131"/>
      <c r="NBP14" s="131"/>
      <c r="NBQ14" s="131"/>
      <c r="NBR14" s="131"/>
      <c r="NBS14" s="131"/>
      <c r="NBT14" s="131"/>
      <c r="NBU14" s="131"/>
      <c r="NBV14" s="131"/>
      <c r="NBW14" s="131"/>
      <c r="NBX14" s="131"/>
      <c r="NBY14" s="131"/>
      <c r="NBZ14" s="131"/>
      <c r="NCA14" s="131"/>
      <c r="NCB14" s="131"/>
      <c r="NCC14" s="131"/>
      <c r="NCD14" s="131"/>
      <c r="NCE14" s="131"/>
      <c r="NCF14" s="131"/>
      <c r="NCG14" s="131"/>
      <c r="NCH14" s="131"/>
      <c r="NCI14" s="131"/>
      <c r="NCJ14" s="131"/>
      <c r="NCK14" s="131"/>
      <c r="NCL14" s="131"/>
      <c r="NCM14" s="131"/>
      <c r="NCN14" s="131"/>
      <c r="NCO14" s="131"/>
      <c r="NCP14" s="131"/>
      <c r="NCQ14" s="131"/>
      <c r="NCR14" s="131"/>
      <c r="NCS14" s="131"/>
      <c r="NCT14" s="131"/>
      <c r="NCU14" s="131"/>
      <c r="NCV14" s="131"/>
      <c r="NCW14" s="131"/>
      <c r="NCX14" s="131"/>
      <c r="NCY14" s="131"/>
      <c r="NCZ14" s="131"/>
      <c r="NDA14" s="131"/>
      <c r="NDB14" s="131"/>
      <c r="NDC14" s="131"/>
      <c r="NDD14" s="131"/>
      <c r="NDE14" s="131"/>
      <c r="NDF14" s="131"/>
      <c r="NDG14" s="131"/>
      <c r="NDH14" s="131"/>
      <c r="NDI14" s="131"/>
      <c r="NDJ14" s="131"/>
      <c r="NDK14" s="131"/>
      <c r="NDL14" s="131"/>
      <c r="NDM14" s="131"/>
      <c r="NDN14" s="131"/>
      <c r="NDO14" s="131"/>
      <c r="NDP14" s="131"/>
      <c r="NDQ14" s="131"/>
      <c r="NDR14" s="131"/>
      <c r="NDS14" s="131"/>
      <c r="NDT14" s="131"/>
      <c r="NDU14" s="131"/>
      <c r="NDV14" s="131"/>
      <c r="NDW14" s="131"/>
      <c r="NDX14" s="131"/>
      <c r="NDY14" s="131"/>
      <c r="NDZ14" s="131"/>
      <c r="NEA14" s="131"/>
      <c r="NEB14" s="131"/>
      <c r="NEC14" s="131"/>
      <c r="NED14" s="131"/>
      <c r="NEE14" s="131"/>
      <c r="NEF14" s="131"/>
      <c r="NEG14" s="131"/>
      <c r="NEH14" s="131"/>
      <c r="NEI14" s="131"/>
      <c r="NEJ14" s="131"/>
      <c r="NEK14" s="131"/>
      <c r="NEL14" s="131"/>
      <c r="NEM14" s="131"/>
      <c r="NEN14" s="131"/>
      <c r="NEO14" s="131"/>
      <c r="NEP14" s="131"/>
      <c r="NEQ14" s="131"/>
      <c r="NER14" s="131"/>
      <c r="NES14" s="131"/>
      <c r="NET14" s="131"/>
      <c r="NEU14" s="131"/>
      <c r="NEV14" s="131"/>
      <c r="NEW14" s="131"/>
      <c r="NEX14" s="131"/>
      <c r="NEY14" s="131"/>
      <c r="NEZ14" s="131"/>
      <c r="NFA14" s="131"/>
      <c r="NFB14" s="131"/>
      <c r="NFC14" s="131"/>
      <c r="NFD14" s="131"/>
      <c r="NFE14" s="131"/>
      <c r="NFF14" s="131"/>
      <c r="NFG14" s="131"/>
      <c r="NFH14" s="131"/>
      <c r="NFI14" s="131"/>
      <c r="NFJ14" s="131"/>
      <c r="NFK14" s="131"/>
      <c r="NFL14" s="131"/>
      <c r="NFM14" s="131"/>
      <c r="NFN14" s="131"/>
      <c r="NFO14" s="131"/>
      <c r="NFP14" s="131"/>
      <c r="NFQ14" s="131"/>
      <c r="NFR14" s="131"/>
      <c r="NFS14" s="131"/>
      <c r="NFT14" s="131"/>
      <c r="NFU14" s="131"/>
      <c r="NFV14" s="131"/>
      <c r="NFW14" s="131"/>
      <c r="NFX14" s="131"/>
      <c r="NFY14" s="131"/>
      <c r="NFZ14" s="131"/>
      <c r="NGA14" s="131"/>
      <c r="NGB14" s="131"/>
      <c r="NGC14" s="131"/>
      <c r="NGD14" s="131"/>
      <c r="NGE14" s="131"/>
      <c r="NGF14" s="131"/>
      <c r="NGG14" s="131"/>
      <c r="NGH14" s="131"/>
      <c r="NGI14" s="131"/>
      <c r="NGJ14" s="131"/>
      <c r="NGK14" s="131"/>
      <c r="NGL14" s="131"/>
      <c r="NGM14" s="131"/>
      <c r="NGN14" s="131"/>
      <c r="NGO14" s="131"/>
      <c r="NGP14" s="131"/>
      <c r="NGQ14" s="131"/>
      <c r="NGR14" s="131"/>
      <c r="NGS14" s="131"/>
      <c r="NGT14" s="131"/>
      <c r="NGU14" s="131"/>
      <c r="NGV14" s="131"/>
      <c r="NGW14" s="131"/>
      <c r="NGX14" s="131"/>
      <c r="NGY14" s="131"/>
      <c r="NGZ14" s="131"/>
      <c r="NHA14" s="131"/>
      <c r="NHB14" s="131"/>
      <c r="NHC14" s="131"/>
      <c r="NHD14" s="131"/>
      <c r="NHE14" s="131"/>
      <c r="NHF14" s="131"/>
      <c r="NHG14" s="131"/>
      <c r="NHH14" s="131"/>
      <c r="NHI14" s="131"/>
      <c r="NHJ14" s="131"/>
      <c r="NHK14" s="131"/>
      <c r="NHL14" s="131"/>
      <c r="NHM14" s="131"/>
      <c r="NHN14" s="131"/>
      <c r="NHO14" s="131"/>
      <c r="NHP14" s="131"/>
      <c r="NHQ14" s="131"/>
      <c r="NHR14" s="131"/>
      <c r="NHS14" s="131"/>
      <c r="NHT14" s="131"/>
      <c r="NHU14" s="131"/>
      <c r="NHV14" s="131"/>
      <c r="NHW14" s="131"/>
      <c r="NHX14" s="131"/>
      <c r="NHY14" s="131"/>
      <c r="NHZ14" s="131"/>
      <c r="NIA14" s="131"/>
      <c r="NIB14" s="131"/>
      <c r="NIC14" s="131"/>
      <c r="NID14" s="131"/>
      <c r="NIE14" s="131"/>
      <c r="NIF14" s="131"/>
      <c r="NIG14" s="131"/>
      <c r="NIH14" s="131"/>
      <c r="NII14" s="131"/>
      <c r="NIJ14" s="131"/>
      <c r="NIK14" s="131"/>
      <c r="NIL14" s="131"/>
      <c r="NIM14" s="131"/>
      <c r="NIN14" s="131"/>
      <c r="NIO14" s="131"/>
      <c r="NIP14" s="131"/>
      <c r="NIQ14" s="131"/>
      <c r="NIR14" s="131"/>
      <c r="NIS14" s="131"/>
      <c r="NIT14" s="131"/>
      <c r="NIU14" s="131"/>
      <c r="NIV14" s="131"/>
      <c r="NIW14" s="131"/>
      <c r="NIX14" s="131"/>
      <c r="NIY14" s="131"/>
      <c r="NIZ14" s="131"/>
      <c r="NJA14" s="131"/>
      <c r="NJB14" s="131"/>
      <c r="NJC14" s="131"/>
      <c r="NJD14" s="131"/>
      <c r="NJE14" s="131"/>
      <c r="NJF14" s="131"/>
      <c r="NJG14" s="131"/>
      <c r="NJH14" s="131"/>
      <c r="NJI14" s="131"/>
      <c r="NJJ14" s="131"/>
      <c r="NJK14" s="131"/>
      <c r="NJL14" s="131"/>
      <c r="NJM14" s="131"/>
      <c r="NJN14" s="131"/>
      <c r="NJO14" s="131"/>
      <c r="NJP14" s="131"/>
      <c r="NJQ14" s="131"/>
      <c r="NJR14" s="131"/>
      <c r="NJS14" s="131"/>
      <c r="NJT14" s="131"/>
      <c r="NJU14" s="131"/>
      <c r="NJV14" s="131"/>
      <c r="NJW14" s="131"/>
      <c r="NJX14" s="131"/>
      <c r="NJY14" s="131"/>
      <c r="NJZ14" s="131"/>
      <c r="NKA14" s="131"/>
      <c r="NKB14" s="131"/>
      <c r="NKC14" s="131"/>
      <c r="NKD14" s="131"/>
      <c r="NKE14" s="131"/>
      <c r="NKF14" s="131"/>
      <c r="NKG14" s="131"/>
      <c r="NKH14" s="131"/>
      <c r="NKI14" s="131"/>
      <c r="NKJ14" s="131"/>
      <c r="NKK14" s="131"/>
      <c r="NKL14" s="131"/>
      <c r="NKM14" s="131"/>
      <c r="NKN14" s="131"/>
      <c r="NKO14" s="131"/>
      <c r="NKP14" s="131"/>
      <c r="NKQ14" s="131"/>
      <c r="NKR14" s="131"/>
      <c r="NKS14" s="131"/>
      <c r="NKT14" s="131"/>
      <c r="NKU14" s="131"/>
      <c r="NKV14" s="131"/>
      <c r="NKW14" s="131"/>
      <c r="NKX14" s="131"/>
      <c r="NKY14" s="131"/>
      <c r="NKZ14" s="131"/>
      <c r="NLA14" s="131"/>
      <c r="NLB14" s="131"/>
      <c r="NLC14" s="131"/>
      <c r="NLD14" s="131"/>
      <c r="NLE14" s="131"/>
      <c r="NLF14" s="131"/>
      <c r="NLG14" s="131"/>
      <c r="NLH14" s="131"/>
      <c r="NLI14" s="131"/>
      <c r="NLJ14" s="131"/>
      <c r="NLK14" s="131"/>
      <c r="NLL14" s="131"/>
      <c r="NLM14" s="131"/>
      <c r="NLN14" s="131"/>
      <c r="NLO14" s="131"/>
      <c r="NLP14" s="131"/>
      <c r="NLQ14" s="131"/>
      <c r="NLR14" s="131"/>
      <c r="NLS14" s="131"/>
      <c r="NLT14" s="131"/>
      <c r="NLU14" s="131"/>
      <c r="NLV14" s="131"/>
      <c r="NLW14" s="131"/>
      <c r="NLX14" s="131"/>
      <c r="NLY14" s="131"/>
      <c r="NLZ14" s="131"/>
      <c r="NMA14" s="131"/>
      <c r="NMB14" s="131"/>
      <c r="NMC14" s="131"/>
      <c r="NMD14" s="131"/>
      <c r="NME14" s="131"/>
      <c r="NMF14" s="131"/>
      <c r="NMG14" s="131"/>
      <c r="NMH14" s="131"/>
      <c r="NMI14" s="131"/>
      <c r="NMJ14" s="131"/>
      <c r="NMK14" s="131"/>
      <c r="NML14" s="131"/>
      <c r="NMM14" s="131"/>
      <c r="NMN14" s="131"/>
      <c r="NMO14" s="131"/>
      <c r="NMP14" s="131"/>
      <c r="NMQ14" s="131"/>
      <c r="NMR14" s="131"/>
      <c r="NMS14" s="131"/>
      <c r="NMT14" s="131"/>
      <c r="NMU14" s="131"/>
      <c r="NMV14" s="131"/>
      <c r="NMW14" s="131"/>
      <c r="NMX14" s="131"/>
      <c r="NMY14" s="131"/>
      <c r="NMZ14" s="131"/>
      <c r="NNA14" s="131"/>
      <c r="NNB14" s="131"/>
      <c r="NNC14" s="131"/>
      <c r="NND14" s="131"/>
      <c r="NNE14" s="131"/>
      <c r="NNF14" s="131"/>
      <c r="NNG14" s="131"/>
      <c r="NNH14" s="131"/>
      <c r="NNI14" s="131"/>
      <c r="NNJ14" s="131"/>
      <c r="NNK14" s="131"/>
      <c r="NNL14" s="131"/>
      <c r="NNM14" s="131"/>
      <c r="NNN14" s="131"/>
      <c r="NNO14" s="131"/>
      <c r="NNP14" s="131"/>
      <c r="NNQ14" s="131"/>
      <c r="NNR14" s="131"/>
      <c r="NNS14" s="131"/>
      <c r="NNT14" s="131"/>
      <c r="NNU14" s="131"/>
      <c r="NNV14" s="131"/>
      <c r="NNW14" s="131"/>
      <c r="NNX14" s="131"/>
      <c r="NNY14" s="131"/>
      <c r="NNZ14" s="131"/>
      <c r="NOA14" s="131"/>
      <c r="NOB14" s="131"/>
      <c r="NOC14" s="131"/>
      <c r="NOD14" s="131"/>
      <c r="NOE14" s="131"/>
      <c r="NOF14" s="131"/>
      <c r="NOG14" s="131"/>
      <c r="NOH14" s="131"/>
      <c r="NOI14" s="131"/>
      <c r="NOJ14" s="131"/>
      <c r="NOK14" s="131"/>
      <c r="NOL14" s="131"/>
      <c r="NOM14" s="131"/>
      <c r="NON14" s="131"/>
      <c r="NOO14" s="131"/>
      <c r="NOP14" s="131"/>
      <c r="NOQ14" s="131"/>
      <c r="NOR14" s="131"/>
      <c r="NOS14" s="131"/>
      <c r="NOT14" s="131"/>
      <c r="NOU14" s="131"/>
      <c r="NOV14" s="131"/>
      <c r="NOW14" s="131"/>
      <c r="NOX14" s="131"/>
      <c r="NOY14" s="131"/>
      <c r="NOZ14" s="131"/>
      <c r="NPA14" s="131"/>
      <c r="NPB14" s="131"/>
      <c r="NPC14" s="131"/>
      <c r="NPD14" s="131"/>
      <c r="NPE14" s="131"/>
      <c r="NPF14" s="131"/>
      <c r="NPG14" s="131"/>
      <c r="NPH14" s="131"/>
      <c r="NPI14" s="131"/>
      <c r="NPJ14" s="131"/>
      <c r="NPK14" s="131"/>
      <c r="NPL14" s="131"/>
      <c r="NPM14" s="131"/>
      <c r="NPN14" s="131"/>
      <c r="NPO14" s="131"/>
      <c r="NPP14" s="131"/>
      <c r="NPQ14" s="131"/>
      <c r="NPR14" s="131"/>
      <c r="NPS14" s="131"/>
      <c r="NPT14" s="131"/>
      <c r="NPU14" s="131"/>
      <c r="NPV14" s="131"/>
      <c r="NPW14" s="131"/>
      <c r="NPX14" s="131"/>
      <c r="NPY14" s="131"/>
      <c r="NPZ14" s="131"/>
      <c r="NQA14" s="131"/>
      <c r="NQB14" s="131"/>
      <c r="NQC14" s="131"/>
      <c r="NQD14" s="131"/>
      <c r="NQE14" s="131"/>
      <c r="NQF14" s="131"/>
      <c r="NQG14" s="131"/>
      <c r="NQH14" s="131"/>
      <c r="NQI14" s="131"/>
      <c r="NQJ14" s="131"/>
      <c r="NQK14" s="131"/>
      <c r="NQL14" s="131"/>
      <c r="NQM14" s="131"/>
      <c r="NQN14" s="131"/>
      <c r="NQO14" s="131"/>
      <c r="NQP14" s="131"/>
      <c r="NQQ14" s="131"/>
      <c r="NQR14" s="131"/>
      <c r="NQS14" s="131"/>
      <c r="NQT14" s="131"/>
      <c r="NQU14" s="131"/>
      <c r="NQV14" s="131"/>
      <c r="NQW14" s="131"/>
      <c r="NQX14" s="131"/>
      <c r="NQY14" s="131"/>
      <c r="NQZ14" s="131"/>
      <c r="NRA14" s="131"/>
      <c r="NRB14" s="131"/>
      <c r="NRC14" s="131"/>
      <c r="NRD14" s="131"/>
      <c r="NRE14" s="131"/>
      <c r="NRF14" s="131"/>
      <c r="NRG14" s="131"/>
      <c r="NRH14" s="131"/>
      <c r="NRI14" s="131"/>
      <c r="NRJ14" s="131"/>
      <c r="NRK14" s="131"/>
      <c r="NRL14" s="131"/>
      <c r="NRM14" s="131"/>
      <c r="NRN14" s="131"/>
      <c r="NRO14" s="131"/>
      <c r="NRP14" s="131"/>
      <c r="NRQ14" s="131"/>
      <c r="NRR14" s="131"/>
      <c r="NRS14" s="131"/>
      <c r="NRT14" s="131"/>
      <c r="NRU14" s="131"/>
      <c r="NRV14" s="131"/>
      <c r="NRW14" s="131"/>
      <c r="NRX14" s="131"/>
      <c r="NRY14" s="131"/>
      <c r="NRZ14" s="131"/>
      <c r="NSA14" s="131"/>
      <c r="NSB14" s="131"/>
      <c r="NSC14" s="131"/>
      <c r="NSD14" s="131"/>
      <c r="NSE14" s="131"/>
      <c r="NSF14" s="131"/>
      <c r="NSG14" s="131"/>
      <c r="NSH14" s="131"/>
      <c r="NSI14" s="131"/>
      <c r="NSJ14" s="131"/>
      <c r="NSK14" s="131"/>
      <c r="NSL14" s="131"/>
      <c r="NSM14" s="131"/>
      <c r="NSN14" s="131"/>
      <c r="NSO14" s="131"/>
      <c r="NSP14" s="131"/>
      <c r="NSQ14" s="131"/>
      <c r="NSR14" s="131"/>
      <c r="NSS14" s="131"/>
      <c r="NST14" s="131"/>
      <c r="NSU14" s="131"/>
      <c r="NSV14" s="131"/>
      <c r="NSW14" s="131"/>
      <c r="NSX14" s="131"/>
      <c r="NSY14" s="131"/>
      <c r="NSZ14" s="131"/>
      <c r="NTA14" s="131"/>
      <c r="NTB14" s="131"/>
      <c r="NTC14" s="131"/>
      <c r="NTD14" s="131"/>
      <c r="NTE14" s="131"/>
      <c r="NTF14" s="131"/>
      <c r="NTG14" s="131"/>
      <c r="NTH14" s="131"/>
      <c r="NTI14" s="131"/>
      <c r="NTJ14" s="131"/>
      <c r="NTK14" s="131"/>
      <c r="NTL14" s="131"/>
      <c r="NTM14" s="131"/>
      <c r="NTN14" s="131"/>
      <c r="NTO14" s="131"/>
      <c r="NTP14" s="131"/>
      <c r="NTQ14" s="131"/>
      <c r="NTR14" s="131"/>
      <c r="NTS14" s="131"/>
      <c r="NTT14" s="131"/>
      <c r="NTU14" s="131"/>
      <c r="NTV14" s="131"/>
      <c r="NTW14" s="131"/>
      <c r="NTX14" s="131"/>
      <c r="NTY14" s="131"/>
      <c r="NTZ14" s="131"/>
      <c r="NUA14" s="131"/>
      <c r="NUB14" s="131"/>
      <c r="NUC14" s="131"/>
      <c r="NUD14" s="131"/>
      <c r="NUE14" s="131"/>
      <c r="NUF14" s="131"/>
      <c r="NUG14" s="131"/>
      <c r="NUH14" s="131"/>
      <c r="NUI14" s="131"/>
      <c r="NUJ14" s="131"/>
      <c r="NUK14" s="131"/>
      <c r="NUL14" s="131"/>
      <c r="NUM14" s="131"/>
      <c r="NUN14" s="131"/>
      <c r="NUO14" s="131"/>
      <c r="NUP14" s="131"/>
      <c r="NUQ14" s="131"/>
      <c r="NUR14" s="131"/>
      <c r="NUS14" s="131"/>
      <c r="NUT14" s="131"/>
      <c r="NUU14" s="131"/>
      <c r="NUV14" s="131"/>
      <c r="NUW14" s="131"/>
      <c r="NUX14" s="131"/>
      <c r="NUY14" s="131"/>
      <c r="NUZ14" s="131"/>
      <c r="NVA14" s="131"/>
      <c r="NVB14" s="131"/>
      <c r="NVC14" s="131"/>
      <c r="NVD14" s="131"/>
      <c r="NVE14" s="131"/>
      <c r="NVF14" s="131"/>
      <c r="NVG14" s="131"/>
      <c r="NVH14" s="131"/>
      <c r="NVI14" s="131"/>
      <c r="NVJ14" s="131"/>
      <c r="NVK14" s="131"/>
      <c r="NVL14" s="131"/>
      <c r="NVM14" s="131"/>
      <c r="NVN14" s="131"/>
      <c r="NVO14" s="131"/>
      <c r="NVP14" s="131"/>
      <c r="NVQ14" s="131"/>
      <c r="NVR14" s="131"/>
      <c r="NVS14" s="131"/>
      <c r="NVT14" s="131"/>
      <c r="NVU14" s="131"/>
      <c r="NVV14" s="131"/>
      <c r="NVW14" s="131"/>
      <c r="NVX14" s="131"/>
      <c r="NVY14" s="131"/>
      <c r="NVZ14" s="131"/>
      <c r="NWA14" s="131"/>
      <c r="NWB14" s="131"/>
      <c r="NWC14" s="131"/>
      <c r="NWD14" s="131"/>
      <c r="NWE14" s="131"/>
      <c r="NWF14" s="131"/>
      <c r="NWG14" s="131"/>
      <c r="NWH14" s="131"/>
      <c r="NWI14" s="131"/>
      <c r="NWJ14" s="131"/>
      <c r="NWK14" s="131"/>
      <c r="NWL14" s="131"/>
      <c r="NWM14" s="131"/>
      <c r="NWN14" s="131"/>
      <c r="NWO14" s="131"/>
      <c r="NWP14" s="131"/>
      <c r="NWQ14" s="131"/>
      <c r="NWR14" s="131"/>
      <c r="NWS14" s="131"/>
      <c r="NWT14" s="131"/>
      <c r="NWU14" s="131"/>
      <c r="NWV14" s="131"/>
      <c r="NWW14" s="131"/>
      <c r="NWX14" s="131"/>
      <c r="NWY14" s="131"/>
      <c r="NWZ14" s="131"/>
      <c r="NXA14" s="131"/>
      <c r="NXB14" s="131"/>
      <c r="NXC14" s="131"/>
      <c r="NXD14" s="131"/>
      <c r="NXE14" s="131"/>
      <c r="NXF14" s="131"/>
      <c r="NXG14" s="131"/>
      <c r="NXH14" s="131"/>
      <c r="NXI14" s="131"/>
      <c r="NXJ14" s="131"/>
      <c r="NXK14" s="131"/>
      <c r="NXL14" s="131"/>
      <c r="NXM14" s="131"/>
      <c r="NXN14" s="131"/>
      <c r="NXO14" s="131"/>
      <c r="NXP14" s="131"/>
      <c r="NXQ14" s="131"/>
      <c r="NXR14" s="131"/>
      <c r="NXS14" s="131"/>
      <c r="NXT14" s="131"/>
      <c r="NXU14" s="131"/>
      <c r="NXV14" s="131"/>
      <c r="NXW14" s="131"/>
      <c r="NXX14" s="131"/>
      <c r="NXY14" s="131"/>
      <c r="NXZ14" s="131"/>
      <c r="NYA14" s="131"/>
      <c r="NYB14" s="131"/>
      <c r="NYC14" s="131"/>
      <c r="NYD14" s="131"/>
      <c r="NYE14" s="131"/>
      <c r="NYF14" s="131"/>
      <c r="NYG14" s="131"/>
      <c r="NYH14" s="131"/>
      <c r="NYI14" s="131"/>
      <c r="NYJ14" s="131"/>
      <c r="NYK14" s="131"/>
      <c r="NYL14" s="131"/>
      <c r="NYM14" s="131"/>
      <c r="NYN14" s="131"/>
      <c r="NYO14" s="131"/>
      <c r="NYP14" s="131"/>
      <c r="NYQ14" s="131"/>
      <c r="NYR14" s="131"/>
      <c r="NYS14" s="131"/>
      <c r="NYT14" s="131"/>
      <c r="NYU14" s="131"/>
      <c r="NYV14" s="131"/>
      <c r="NYW14" s="131"/>
      <c r="NYX14" s="131"/>
      <c r="NYY14" s="131"/>
      <c r="NYZ14" s="131"/>
      <c r="NZA14" s="131"/>
      <c r="NZB14" s="131"/>
      <c r="NZC14" s="131"/>
      <c r="NZD14" s="131"/>
      <c r="NZE14" s="131"/>
      <c r="NZF14" s="131"/>
      <c r="NZG14" s="131"/>
      <c r="NZH14" s="131"/>
      <c r="NZI14" s="131"/>
      <c r="NZJ14" s="131"/>
      <c r="NZK14" s="131"/>
      <c r="NZL14" s="131"/>
      <c r="NZM14" s="131"/>
      <c r="NZN14" s="131"/>
      <c r="NZO14" s="131"/>
      <c r="NZP14" s="131"/>
      <c r="NZQ14" s="131"/>
      <c r="NZR14" s="131"/>
      <c r="NZS14" s="131"/>
      <c r="NZT14" s="131"/>
      <c r="NZU14" s="131"/>
      <c r="NZV14" s="131"/>
      <c r="NZW14" s="131"/>
      <c r="NZX14" s="131"/>
      <c r="NZY14" s="131"/>
      <c r="NZZ14" s="131"/>
      <c r="OAA14" s="131"/>
      <c r="OAB14" s="131"/>
      <c r="OAC14" s="131"/>
      <c r="OAD14" s="131"/>
      <c r="OAE14" s="131"/>
      <c r="OAF14" s="131"/>
      <c r="OAG14" s="131"/>
      <c r="OAH14" s="131"/>
      <c r="OAI14" s="131"/>
      <c r="OAJ14" s="131"/>
      <c r="OAK14" s="131"/>
      <c r="OAL14" s="131"/>
      <c r="OAM14" s="131"/>
      <c r="OAN14" s="131"/>
      <c r="OAO14" s="131"/>
      <c r="OAP14" s="131"/>
      <c r="OAQ14" s="131"/>
      <c r="OAR14" s="131"/>
      <c r="OAS14" s="131"/>
      <c r="OAT14" s="131"/>
      <c r="OAU14" s="131"/>
      <c r="OAV14" s="131"/>
      <c r="OAW14" s="131"/>
      <c r="OAX14" s="131"/>
      <c r="OAY14" s="131"/>
      <c r="OAZ14" s="131"/>
      <c r="OBA14" s="131"/>
      <c r="OBB14" s="131"/>
      <c r="OBC14" s="131"/>
      <c r="OBD14" s="131"/>
      <c r="OBE14" s="131"/>
      <c r="OBF14" s="131"/>
      <c r="OBG14" s="131"/>
      <c r="OBH14" s="131"/>
      <c r="OBI14" s="131"/>
      <c r="OBJ14" s="131"/>
      <c r="OBK14" s="131"/>
      <c r="OBL14" s="131"/>
      <c r="OBM14" s="131"/>
      <c r="OBN14" s="131"/>
      <c r="OBO14" s="131"/>
      <c r="OBP14" s="131"/>
      <c r="OBQ14" s="131"/>
      <c r="OBR14" s="131"/>
      <c r="OBS14" s="131"/>
      <c r="OBT14" s="131"/>
      <c r="OBU14" s="131"/>
      <c r="OBV14" s="131"/>
      <c r="OBW14" s="131"/>
      <c r="OBX14" s="131"/>
      <c r="OBY14" s="131"/>
      <c r="OBZ14" s="131"/>
      <c r="OCA14" s="131"/>
      <c r="OCB14" s="131"/>
      <c r="OCC14" s="131"/>
      <c r="OCD14" s="131"/>
      <c r="OCE14" s="131"/>
      <c r="OCF14" s="131"/>
      <c r="OCG14" s="131"/>
      <c r="OCH14" s="131"/>
      <c r="OCI14" s="131"/>
      <c r="OCJ14" s="131"/>
      <c r="OCK14" s="131"/>
      <c r="OCL14" s="131"/>
      <c r="OCM14" s="131"/>
      <c r="OCN14" s="131"/>
      <c r="OCO14" s="131"/>
      <c r="OCP14" s="131"/>
      <c r="OCQ14" s="131"/>
      <c r="OCR14" s="131"/>
      <c r="OCS14" s="131"/>
      <c r="OCT14" s="131"/>
      <c r="OCU14" s="131"/>
      <c r="OCV14" s="131"/>
      <c r="OCW14" s="131"/>
      <c r="OCX14" s="131"/>
      <c r="OCY14" s="131"/>
      <c r="OCZ14" s="131"/>
      <c r="ODA14" s="131"/>
      <c r="ODB14" s="131"/>
      <c r="ODC14" s="131"/>
      <c r="ODD14" s="131"/>
      <c r="ODE14" s="131"/>
      <c r="ODF14" s="131"/>
      <c r="ODG14" s="131"/>
      <c r="ODH14" s="131"/>
      <c r="ODI14" s="131"/>
      <c r="ODJ14" s="131"/>
      <c r="ODK14" s="131"/>
      <c r="ODL14" s="131"/>
      <c r="ODM14" s="131"/>
      <c r="ODN14" s="131"/>
      <c r="ODO14" s="131"/>
      <c r="ODP14" s="131"/>
      <c r="ODQ14" s="131"/>
      <c r="ODR14" s="131"/>
      <c r="ODS14" s="131"/>
      <c r="ODT14" s="131"/>
      <c r="ODU14" s="131"/>
      <c r="ODV14" s="131"/>
      <c r="ODW14" s="131"/>
      <c r="ODX14" s="131"/>
      <c r="ODY14" s="131"/>
      <c r="ODZ14" s="131"/>
      <c r="OEA14" s="131"/>
      <c r="OEB14" s="131"/>
      <c r="OEC14" s="131"/>
      <c r="OED14" s="131"/>
      <c r="OEE14" s="131"/>
      <c r="OEF14" s="131"/>
      <c r="OEG14" s="131"/>
      <c r="OEH14" s="131"/>
      <c r="OEI14" s="131"/>
      <c r="OEJ14" s="131"/>
      <c r="OEK14" s="131"/>
      <c r="OEL14" s="131"/>
      <c r="OEM14" s="131"/>
      <c r="OEN14" s="131"/>
      <c r="OEO14" s="131"/>
      <c r="OEP14" s="131"/>
      <c r="OEQ14" s="131"/>
      <c r="OER14" s="131"/>
      <c r="OES14" s="131"/>
      <c r="OET14" s="131"/>
      <c r="OEU14" s="131"/>
      <c r="OEV14" s="131"/>
      <c r="OEW14" s="131"/>
      <c r="OEX14" s="131"/>
      <c r="OEY14" s="131"/>
      <c r="OEZ14" s="131"/>
      <c r="OFA14" s="131"/>
      <c r="OFB14" s="131"/>
      <c r="OFC14" s="131"/>
      <c r="OFD14" s="131"/>
      <c r="OFE14" s="131"/>
      <c r="OFF14" s="131"/>
      <c r="OFG14" s="131"/>
      <c r="OFH14" s="131"/>
      <c r="OFI14" s="131"/>
      <c r="OFJ14" s="131"/>
      <c r="OFK14" s="131"/>
      <c r="OFL14" s="131"/>
      <c r="OFM14" s="131"/>
      <c r="OFN14" s="131"/>
      <c r="OFO14" s="131"/>
      <c r="OFP14" s="131"/>
      <c r="OFQ14" s="131"/>
      <c r="OFR14" s="131"/>
      <c r="OFS14" s="131"/>
      <c r="OFT14" s="131"/>
      <c r="OFU14" s="131"/>
      <c r="OFV14" s="131"/>
      <c r="OFW14" s="131"/>
      <c r="OFX14" s="131"/>
      <c r="OFY14" s="131"/>
      <c r="OFZ14" s="131"/>
      <c r="OGA14" s="131"/>
      <c r="OGB14" s="131"/>
      <c r="OGC14" s="131"/>
      <c r="OGD14" s="131"/>
      <c r="OGE14" s="131"/>
      <c r="OGF14" s="131"/>
      <c r="OGG14" s="131"/>
      <c r="OGH14" s="131"/>
      <c r="OGI14" s="131"/>
      <c r="OGJ14" s="131"/>
      <c r="OGK14" s="131"/>
      <c r="OGL14" s="131"/>
      <c r="OGM14" s="131"/>
      <c r="OGN14" s="131"/>
      <c r="OGO14" s="131"/>
      <c r="OGP14" s="131"/>
      <c r="OGQ14" s="131"/>
      <c r="OGR14" s="131"/>
      <c r="OGS14" s="131"/>
      <c r="OGT14" s="131"/>
      <c r="OGU14" s="131"/>
      <c r="OGV14" s="131"/>
      <c r="OGW14" s="131"/>
      <c r="OGX14" s="131"/>
      <c r="OGY14" s="131"/>
      <c r="OGZ14" s="131"/>
      <c r="OHA14" s="131"/>
      <c r="OHB14" s="131"/>
      <c r="OHC14" s="131"/>
      <c r="OHD14" s="131"/>
      <c r="OHE14" s="131"/>
      <c r="OHF14" s="131"/>
      <c r="OHG14" s="131"/>
      <c r="OHH14" s="131"/>
      <c r="OHI14" s="131"/>
      <c r="OHJ14" s="131"/>
      <c r="OHK14" s="131"/>
      <c r="OHL14" s="131"/>
      <c r="OHM14" s="131"/>
      <c r="OHN14" s="131"/>
      <c r="OHO14" s="131"/>
      <c r="OHP14" s="131"/>
      <c r="OHQ14" s="131"/>
      <c r="OHR14" s="131"/>
      <c r="OHS14" s="131"/>
      <c r="OHT14" s="131"/>
      <c r="OHU14" s="131"/>
      <c r="OHV14" s="131"/>
      <c r="OHW14" s="131"/>
      <c r="OHX14" s="131"/>
      <c r="OHY14" s="131"/>
      <c r="OHZ14" s="131"/>
      <c r="OIA14" s="131"/>
      <c r="OIB14" s="131"/>
      <c r="OIC14" s="131"/>
      <c r="OID14" s="131"/>
      <c r="OIE14" s="131"/>
      <c r="OIF14" s="131"/>
      <c r="OIG14" s="131"/>
      <c r="OIH14" s="131"/>
      <c r="OII14" s="131"/>
      <c r="OIJ14" s="131"/>
      <c r="OIK14" s="131"/>
      <c r="OIL14" s="131"/>
      <c r="OIM14" s="131"/>
      <c r="OIN14" s="131"/>
      <c r="OIO14" s="131"/>
      <c r="OIP14" s="131"/>
      <c r="OIQ14" s="131"/>
      <c r="OIR14" s="131"/>
      <c r="OIS14" s="131"/>
      <c r="OIT14" s="131"/>
      <c r="OIU14" s="131"/>
      <c r="OIV14" s="131"/>
      <c r="OIW14" s="131"/>
      <c r="OIX14" s="131"/>
      <c r="OIY14" s="131"/>
      <c r="OIZ14" s="131"/>
      <c r="OJA14" s="131"/>
      <c r="OJB14" s="131"/>
      <c r="OJC14" s="131"/>
      <c r="OJD14" s="131"/>
      <c r="OJE14" s="131"/>
      <c r="OJF14" s="131"/>
      <c r="OJG14" s="131"/>
      <c r="OJH14" s="131"/>
      <c r="OJI14" s="131"/>
      <c r="OJJ14" s="131"/>
      <c r="OJK14" s="131"/>
      <c r="OJL14" s="131"/>
      <c r="OJM14" s="131"/>
      <c r="OJN14" s="131"/>
      <c r="OJO14" s="131"/>
      <c r="OJP14" s="131"/>
      <c r="OJQ14" s="131"/>
      <c r="OJR14" s="131"/>
      <c r="OJS14" s="131"/>
      <c r="OJT14" s="131"/>
      <c r="OJU14" s="131"/>
      <c r="OJV14" s="131"/>
      <c r="OJW14" s="131"/>
      <c r="OJX14" s="131"/>
      <c r="OJY14" s="131"/>
      <c r="OJZ14" s="131"/>
      <c r="OKA14" s="131"/>
      <c r="OKB14" s="131"/>
      <c r="OKC14" s="131"/>
      <c r="OKD14" s="131"/>
      <c r="OKE14" s="131"/>
      <c r="OKF14" s="131"/>
      <c r="OKG14" s="131"/>
      <c r="OKH14" s="131"/>
      <c r="OKI14" s="131"/>
      <c r="OKJ14" s="131"/>
      <c r="OKK14" s="131"/>
      <c r="OKL14" s="131"/>
      <c r="OKM14" s="131"/>
      <c r="OKN14" s="131"/>
      <c r="OKO14" s="131"/>
      <c r="OKP14" s="131"/>
      <c r="OKQ14" s="131"/>
      <c r="OKR14" s="131"/>
      <c r="OKS14" s="131"/>
      <c r="OKT14" s="131"/>
      <c r="OKU14" s="131"/>
      <c r="OKV14" s="131"/>
      <c r="OKW14" s="131"/>
      <c r="OKX14" s="131"/>
      <c r="OKY14" s="131"/>
      <c r="OKZ14" s="131"/>
      <c r="OLA14" s="131"/>
      <c r="OLB14" s="131"/>
      <c r="OLC14" s="131"/>
      <c r="OLD14" s="131"/>
      <c r="OLE14" s="131"/>
      <c r="OLF14" s="131"/>
      <c r="OLG14" s="131"/>
      <c r="OLH14" s="131"/>
      <c r="OLI14" s="131"/>
      <c r="OLJ14" s="131"/>
      <c r="OLK14" s="131"/>
      <c r="OLL14" s="131"/>
      <c r="OLM14" s="131"/>
      <c r="OLN14" s="131"/>
      <c r="OLO14" s="131"/>
      <c r="OLP14" s="131"/>
      <c r="OLQ14" s="131"/>
      <c r="OLR14" s="131"/>
      <c r="OLS14" s="131"/>
      <c r="OLT14" s="131"/>
      <c r="OLU14" s="131"/>
      <c r="OLV14" s="131"/>
      <c r="OLW14" s="131"/>
      <c r="OLX14" s="131"/>
      <c r="OLY14" s="131"/>
      <c r="OLZ14" s="131"/>
      <c r="OMA14" s="131"/>
      <c r="OMB14" s="131"/>
      <c r="OMC14" s="131"/>
      <c r="OMD14" s="131"/>
      <c r="OME14" s="131"/>
      <c r="OMF14" s="131"/>
      <c r="OMG14" s="131"/>
      <c r="OMH14" s="131"/>
      <c r="OMI14" s="131"/>
      <c r="OMJ14" s="131"/>
      <c r="OMK14" s="131"/>
      <c r="OML14" s="131"/>
      <c r="OMM14" s="131"/>
      <c r="OMN14" s="131"/>
      <c r="OMO14" s="131"/>
      <c r="OMP14" s="131"/>
      <c r="OMQ14" s="131"/>
      <c r="OMR14" s="131"/>
      <c r="OMS14" s="131"/>
      <c r="OMT14" s="131"/>
      <c r="OMU14" s="131"/>
      <c r="OMV14" s="131"/>
      <c r="OMW14" s="131"/>
      <c r="OMX14" s="131"/>
      <c r="OMY14" s="131"/>
      <c r="OMZ14" s="131"/>
      <c r="ONA14" s="131"/>
      <c r="ONB14" s="131"/>
      <c r="ONC14" s="131"/>
      <c r="OND14" s="131"/>
      <c r="ONE14" s="131"/>
      <c r="ONF14" s="131"/>
      <c r="ONG14" s="131"/>
      <c r="ONH14" s="131"/>
      <c r="ONI14" s="131"/>
      <c r="ONJ14" s="131"/>
      <c r="ONK14" s="131"/>
      <c r="ONL14" s="131"/>
      <c r="ONM14" s="131"/>
      <c r="ONN14" s="131"/>
      <c r="ONO14" s="131"/>
      <c r="ONP14" s="131"/>
      <c r="ONQ14" s="131"/>
      <c r="ONR14" s="131"/>
      <c r="ONS14" s="131"/>
      <c r="ONT14" s="131"/>
      <c r="ONU14" s="131"/>
      <c r="ONV14" s="131"/>
      <c r="ONW14" s="131"/>
      <c r="ONX14" s="131"/>
      <c r="ONY14" s="131"/>
      <c r="ONZ14" s="131"/>
      <c r="OOA14" s="131"/>
      <c r="OOB14" s="131"/>
      <c r="OOC14" s="131"/>
      <c r="OOD14" s="131"/>
      <c r="OOE14" s="131"/>
      <c r="OOF14" s="131"/>
      <c r="OOG14" s="131"/>
      <c r="OOH14" s="131"/>
      <c r="OOI14" s="131"/>
      <c r="OOJ14" s="131"/>
      <c r="OOK14" s="131"/>
      <c r="OOL14" s="131"/>
      <c r="OOM14" s="131"/>
      <c r="OON14" s="131"/>
      <c r="OOO14" s="131"/>
      <c r="OOP14" s="131"/>
      <c r="OOQ14" s="131"/>
      <c r="OOR14" s="131"/>
      <c r="OOS14" s="131"/>
      <c r="OOT14" s="131"/>
      <c r="OOU14" s="131"/>
      <c r="OOV14" s="131"/>
      <c r="OOW14" s="131"/>
      <c r="OOX14" s="131"/>
      <c r="OOY14" s="131"/>
      <c r="OOZ14" s="131"/>
      <c r="OPA14" s="131"/>
      <c r="OPB14" s="131"/>
      <c r="OPC14" s="131"/>
      <c r="OPD14" s="131"/>
      <c r="OPE14" s="131"/>
      <c r="OPF14" s="131"/>
      <c r="OPG14" s="131"/>
      <c r="OPH14" s="131"/>
      <c r="OPI14" s="131"/>
      <c r="OPJ14" s="131"/>
      <c r="OPK14" s="131"/>
      <c r="OPL14" s="131"/>
      <c r="OPM14" s="131"/>
      <c r="OPN14" s="131"/>
      <c r="OPO14" s="131"/>
      <c r="OPP14" s="131"/>
      <c r="OPQ14" s="131"/>
      <c r="OPR14" s="131"/>
      <c r="OPS14" s="131"/>
      <c r="OPT14" s="131"/>
      <c r="OPU14" s="131"/>
      <c r="OPV14" s="131"/>
      <c r="OPW14" s="131"/>
      <c r="OPX14" s="131"/>
      <c r="OPY14" s="131"/>
      <c r="OPZ14" s="131"/>
      <c r="OQA14" s="131"/>
      <c r="OQB14" s="131"/>
      <c r="OQC14" s="131"/>
      <c r="OQD14" s="131"/>
      <c r="OQE14" s="131"/>
      <c r="OQF14" s="131"/>
      <c r="OQG14" s="131"/>
      <c r="OQH14" s="131"/>
      <c r="OQI14" s="131"/>
      <c r="OQJ14" s="131"/>
      <c r="OQK14" s="131"/>
      <c r="OQL14" s="131"/>
      <c r="OQM14" s="131"/>
      <c r="OQN14" s="131"/>
      <c r="OQO14" s="131"/>
      <c r="OQP14" s="131"/>
      <c r="OQQ14" s="131"/>
      <c r="OQR14" s="131"/>
      <c r="OQS14" s="131"/>
      <c r="OQT14" s="131"/>
      <c r="OQU14" s="131"/>
      <c r="OQV14" s="131"/>
      <c r="OQW14" s="131"/>
      <c r="OQX14" s="131"/>
      <c r="OQY14" s="131"/>
      <c r="OQZ14" s="131"/>
      <c r="ORA14" s="131"/>
      <c r="ORB14" s="131"/>
      <c r="ORC14" s="131"/>
      <c r="ORD14" s="131"/>
      <c r="ORE14" s="131"/>
      <c r="ORF14" s="131"/>
      <c r="ORG14" s="131"/>
      <c r="ORH14" s="131"/>
      <c r="ORI14" s="131"/>
      <c r="ORJ14" s="131"/>
      <c r="ORK14" s="131"/>
      <c r="ORL14" s="131"/>
      <c r="ORM14" s="131"/>
      <c r="ORN14" s="131"/>
      <c r="ORO14" s="131"/>
      <c r="ORP14" s="131"/>
      <c r="ORQ14" s="131"/>
      <c r="ORR14" s="131"/>
      <c r="ORS14" s="131"/>
      <c r="ORT14" s="131"/>
      <c r="ORU14" s="131"/>
      <c r="ORV14" s="131"/>
      <c r="ORW14" s="131"/>
      <c r="ORX14" s="131"/>
      <c r="ORY14" s="131"/>
      <c r="ORZ14" s="131"/>
      <c r="OSA14" s="131"/>
      <c r="OSB14" s="131"/>
      <c r="OSC14" s="131"/>
      <c r="OSD14" s="131"/>
      <c r="OSE14" s="131"/>
      <c r="OSF14" s="131"/>
      <c r="OSG14" s="131"/>
      <c r="OSH14" s="131"/>
      <c r="OSI14" s="131"/>
      <c r="OSJ14" s="131"/>
      <c r="OSK14" s="131"/>
      <c r="OSL14" s="131"/>
      <c r="OSM14" s="131"/>
      <c r="OSN14" s="131"/>
      <c r="OSO14" s="131"/>
      <c r="OSP14" s="131"/>
      <c r="OSQ14" s="131"/>
      <c r="OSR14" s="131"/>
      <c r="OSS14" s="131"/>
      <c r="OST14" s="131"/>
      <c r="OSU14" s="131"/>
      <c r="OSV14" s="131"/>
      <c r="OSW14" s="131"/>
      <c r="OSX14" s="131"/>
      <c r="OSY14" s="131"/>
      <c r="OSZ14" s="131"/>
      <c r="OTA14" s="131"/>
      <c r="OTB14" s="131"/>
      <c r="OTC14" s="131"/>
      <c r="OTD14" s="131"/>
      <c r="OTE14" s="131"/>
      <c r="OTF14" s="131"/>
      <c r="OTG14" s="131"/>
      <c r="OTH14" s="131"/>
      <c r="OTI14" s="131"/>
      <c r="OTJ14" s="131"/>
      <c r="OTK14" s="131"/>
      <c r="OTL14" s="131"/>
      <c r="OTM14" s="131"/>
      <c r="OTN14" s="131"/>
      <c r="OTO14" s="131"/>
      <c r="OTP14" s="131"/>
      <c r="OTQ14" s="131"/>
      <c r="OTR14" s="131"/>
      <c r="OTS14" s="131"/>
      <c r="OTT14" s="131"/>
      <c r="OTU14" s="131"/>
      <c r="OTV14" s="131"/>
      <c r="OTW14" s="131"/>
      <c r="OTX14" s="131"/>
      <c r="OTY14" s="131"/>
      <c r="OTZ14" s="131"/>
      <c r="OUA14" s="131"/>
      <c r="OUB14" s="131"/>
      <c r="OUC14" s="131"/>
      <c r="OUD14" s="131"/>
      <c r="OUE14" s="131"/>
      <c r="OUF14" s="131"/>
      <c r="OUG14" s="131"/>
      <c r="OUH14" s="131"/>
      <c r="OUI14" s="131"/>
      <c r="OUJ14" s="131"/>
      <c r="OUK14" s="131"/>
      <c r="OUL14" s="131"/>
      <c r="OUM14" s="131"/>
      <c r="OUN14" s="131"/>
      <c r="OUO14" s="131"/>
      <c r="OUP14" s="131"/>
      <c r="OUQ14" s="131"/>
      <c r="OUR14" s="131"/>
      <c r="OUS14" s="131"/>
      <c r="OUT14" s="131"/>
      <c r="OUU14" s="131"/>
      <c r="OUV14" s="131"/>
      <c r="OUW14" s="131"/>
      <c r="OUX14" s="131"/>
      <c r="OUY14" s="131"/>
      <c r="OUZ14" s="131"/>
      <c r="OVA14" s="131"/>
      <c r="OVB14" s="131"/>
      <c r="OVC14" s="131"/>
      <c r="OVD14" s="131"/>
      <c r="OVE14" s="131"/>
      <c r="OVF14" s="131"/>
      <c r="OVG14" s="131"/>
      <c r="OVH14" s="131"/>
      <c r="OVI14" s="131"/>
      <c r="OVJ14" s="131"/>
      <c r="OVK14" s="131"/>
      <c r="OVL14" s="131"/>
      <c r="OVM14" s="131"/>
      <c r="OVN14" s="131"/>
      <c r="OVO14" s="131"/>
      <c r="OVP14" s="131"/>
      <c r="OVQ14" s="131"/>
      <c r="OVR14" s="131"/>
      <c r="OVS14" s="131"/>
      <c r="OVT14" s="131"/>
      <c r="OVU14" s="131"/>
      <c r="OVV14" s="131"/>
      <c r="OVW14" s="131"/>
      <c r="OVX14" s="131"/>
      <c r="OVY14" s="131"/>
      <c r="OVZ14" s="131"/>
      <c r="OWA14" s="131"/>
      <c r="OWB14" s="131"/>
      <c r="OWC14" s="131"/>
      <c r="OWD14" s="131"/>
      <c r="OWE14" s="131"/>
      <c r="OWF14" s="131"/>
      <c r="OWG14" s="131"/>
      <c r="OWH14" s="131"/>
      <c r="OWI14" s="131"/>
      <c r="OWJ14" s="131"/>
      <c r="OWK14" s="131"/>
      <c r="OWL14" s="131"/>
      <c r="OWM14" s="131"/>
      <c r="OWN14" s="131"/>
      <c r="OWO14" s="131"/>
      <c r="OWP14" s="131"/>
      <c r="OWQ14" s="131"/>
      <c r="OWR14" s="131"/>
      <c r="OWS14" s="131"/>
      <c r="OWT14" s="131"/>
      <c r="OWU14" s="131"/>
      <c r="OWV14" s="131"/>
      <c r="OWW14" s="131"/>
      <c r="OWX14" s="131"/>
      <c r="OWY14" s="131"/>
      <c r="OWZ14" s="131"/>
      <c r="OXA14" s="131"/>
      <c r="OXB14" s="131"/>
      <c r="OXC14" s="131"/>
      <c r="OXD14" s="131"/>
      <c r="OXE14" s="131"/>
      <c r="OXF14" s="131"/>
      <c r="OXG14" s="131"/>
      <c r="OXH14" s="131"/>
      <c r="OXI14" s="131"/>
      <c r="OXJ14" s="131"/>
      <c r="OXK14" s="131"/>
      <c r="OXL14" s="131"/>
      <c r="OXM14" s="131"/>
      <c r="OXN14" s="131"/>
      <c r="OXO14" s="131"/>
      <c r="OXP14" s="131"/>
      <c r="OXQ14" s="131"/>
      <c r="OXR14" s="131"/>
      <c r="OXS14" s="131"/>
      <c r="OXT14" s="131"/>
      <c r="OXU14" s="131"/>
      <c r="OXV14" s="131"/>
      <c r="OXW14" s="131"/>
      <c r="OXX14" s="131"/>
      <c r="OXY14" s="131"/>
      <c r="OXZ14" s="131"/>
      <c r="OYA14" s="131"/>
      <c r="OYB14" s="131"/>
      <c r="OYC14" s="131"/>
      <c r="OYD14" s="131"/>
      <c r="OYE14" s="131"/>
      <c r="OYF14" s="131"/>
      <c r="OYG14" s="131"/>
      <c r="OYH14" s="131"/>
      <c r="OYI14" s="131"/>
      <c r="OYJ14" s="131"/>
      <c r="OYK14" s="131"/>
      <c r="OYL14" s="131"/>
      <c r="OYM14" s="131"/>
      <c r="OYN14" s="131"/>
      <c r="OYO14" s="131"/>
      <c r="OYP14" s="131"/>
      <c r="OYQ14" s="131"/>
      <c r="OYR14" s="131"/>
      <c r="OYS14" s="131"/>
      <c r="OYT14" s="131"/>
      <c r="OYU14" s="131"/>
      <c r="OYV14" s="131"/>
      <c r="OYW14" s="131"/>
      <c r="OYX14" s="131"/>
      <c r="OYY14" s="131"/>
      <c r="OYZ14" s="131"/>
      <c r="OZA14" s="131"/>
      <c r="OZB14" s="131"/>
      <c r="OZC14" s="131"/>
      <c r="OZD14" s="131"/>
      <c r="OZE14" s="131"/>
      <c r="OZF14" s="131"/>
      <c r="OZG14" s="131"/>
      <c r="OZH14" s="131"/>
      <c r="OZI14" s="131"/>
      <c r="OZJ14" s="131"/>
      <c r="OZK14" s="131"/>
      <c r="OZL14" s="131"/>
      <c r="OZM14" s="131"/>
      <c r="OZN14" s="131"/>
      <c r="OZO14" s="131"/>
      <c r="OZP14" s="131"/>
      <c r="OZQ14" s="131"/>
      <c r="OZR14" s="131"/>
      <c r="OZS14" s="131"/>
      <c r="OZT14" s="131"/>
      <c r="OZU14" s="131"/>
      <c r="OZV14" s="131"/>
      <c r="OZW14" s="131"/>
      <c r="OZX14" s="131"/>
      <c r="OZY14" s="131"/>
      <c r="OZZ14" s="131"/>
      <c r="PAA14" s="131"/>
      <c r="PAB14" s="131"/>
      <c r="PAC14" s="131"/>
      <c r="PAD14" s="131"/>
      <c r="PAE14" s="131"/>
      <c r="PAF14" s="131"/>
      <c r="PAG14" s="131"/>
      <c r="PAH14" s="131"/>
      <c r="PAI14" s="131"/>
      <c r="PAJ14" s="131"/>
      <c r="PAK14" s="131"/>
      <c r="PAL14" s="131"/>
      <c r="PAM14" s="131"/>
      <c r="PAN14" s="131"/>
      <c r="PAO14" s="131"/>
      <c r="PAP14" s="131"/>
      <c r="PAQ14" s="131"/>
      <c r="PAR14" s="131"/>
      <c r="PAS14" s="131"/>
      <c r="PAT14" s="131"/>
      <c r="PAU14" s="131"/>
      <c r="PAV14" s="131"/>
      <c r="PAW14" s="131"/>
      <c r="PAX14" s="131"/>
      <c r="PAY14" s="131"/>
      <c r="PAZ14" s="131"/>
      <c r="PBA14" s="131"/>
      <c r="PBB14" s="131"/>
      <c r="PBC14" s="131"/>
      <c r="PBD14" s="131"/>
      <c r="PBE14" s="131"/>
      <c r="PBF14" s="131"/>
      <c r="PBG14" s="131"/>
      <c r="PBH14" s="131"/>
      <c r="PBI14" s="131"/>
      <c r="PBJ14" s="131"/>
      <c r="PBK14" s="131"/>
      <c r="PBL14" s="131"/>
      <c r="PBM14" s="131"/>
      <c r="PBN14" s="131"/>
      <c r="PBO14" s="131"/>
      <c r="PBP14" s="131"/>
      <c r="PBQ14" s="131"/>
      <c r="PBR14" s="131"/>
      <c r="PBS14" s="131"/>
      <c r="PBT14" s="131"/>
      <c r="PBU14" s="131"/>
      <c r="PBV14" s="131"/>
      <c r="PBW14" s="131"/>
      <c r="PBX14" s="131"/>
      <c r="PBY14" s="131"/>
      <c r="PBZ14" s="131"/>
      <c r="PCA14" s="131"/>
      <c r="PCB14" s="131"/>
      <c r="PCC14" s="131"/>
      <c r="PCD14" s="131"/>
      <c r="PCE14" s="131"/>
      <c r="PCF14" s="131"/>
      <c r="PCG14" s="131"/>
      <c r="PCH14" s="131"/>
      <c r="PCI14" s="131"/>
      <c r="PCJ14" s="131"/>
      <c r="PCK14" s="131"/>
      <c r="PCL14" s="131"/>
      <c r="PCM14" s="131"/>
      <c r="PCN14" s="131"/>
      <c r="PCO14" s="131"/>
      <c r="PCP14" s="131"/>
      <c r="PCQ14" s="131"/>
      <c r="PCR14" s="131"/>
      <c r="PCS14" s="131"/>
      <c r="PCT14" s="131"/>
      <c r="PCU14" s="131"/>
      <c r="PCV14" s="131"/>
      <c r="PCW14" s="131"/>
      <c r="PCX14" s="131"/>
      <c r="PCY14" s="131"/>
      <c r="PCZ14" s="131"/>
      <c r="PDA14" s="131"/>
      <c r="PDB14" s="131"/>
      <c r="PDC14" s="131"/>
      <c r="PDD14" s="131"/>
      <c r="PDE14" s="131"/>
      <c r="PDF14" s="131"/>
      <c r="PDG14" s="131"/>
      <c r="PDH14" s="131"/>
      <c r="PDI14" s="131"/>
      <c r="PDJ14" s="131"/>
      <c r="PDK14" s="131"/>
      <c r="PDL14" s="131"/>
      <c r="PDM14" s="131"/>
      <c r="PDN14" s="131"/>
      <c r="PDO14" s="131"/>
      <c r="PDP14" s="131"/>
      <c r="PDQ14" s="131"/>
      <c r="PDR14" s="131"/>
      <c r="PDS14" s="131"/>
      <c r="PDT14" s="131"/>
      <c r="PDU14" s="131"/>
      <c r="PDV14" s="131"/>
      <c r="PDW14" s="131"/>
      <c r="PDX14" s="131"/>
      <c r="PDY14" s="131"/>
      <c r="PDZ14" s="131"/>
      <c r="PEA14" s="131"/>
      <c r="PEB14" s="131"/>
      <c r="PEC14" s="131"/>
      <c r="PED14" s="131"/>
      <c r="PEE14" s="131"/>
      <c r="PEF14" s="131"/>
      <c r="PEG14" s="131"/>
      <c r="PEH14" s="131"/>
      <c r="PEI14" s="131"/>
      <c r="PEJ14" s="131"/>
      <c r="PEK14" s="131"/>
      <c r="PEL14" s="131"/>
      <c r="PEM14" s="131"/>
      <c r="PEN14" s="131"/>
      <c r="PEO14" s="131"/>
      <c r="PEP14" s="131"/>
      <c r="PEQ14" s="131"/>
      <c r="PER14" s="131"/>
      <c r="PES14" s="131"/>
      <c r="PET14" s="131"/>
      <c r="PEU14" s="131"/>
      <c r="PEV14" s="131"/>
      <c r="PEW14" s="131"/>
      <c r="PEX14" s="131"/>
      <c r="PEY14" s="131"/>
      <c r="PEZ14" s="131"/>
      <c r="PFA14" s="131"/>
      <c r="PFB14" s="131"/>
      <c r="PFC14" s="131"/>
      <c r="PFD14" s="131"/>
      <c r="PFE14" s="131"/>
      <c r="PFF14" s="131"/>
      <c r="PFG14" s="131"/>
      <c r="PFH14" s="131"/>
      <c r="PFI14" s="131"/>
      <c r="PFJ14" s="131"/>
      <c r="PFK14" s="131"/>
      <c r="PFL14" s="131"/>
      <c r="PFM14" s="131"/>
      <c r="PFN14" s="131"/>
      <c r="PFO14" s="131"/>
      <c r="PFP14" s="131"/>
      <c r="PFQ14" s="131"/>
      <c r="PFR14" s="131"/>
      <c r="PFS14" s="131"/>
      <c r="PFT14" s="131"/>
      <c r="PFU14" s="131"/>
      <c r="PFV14" s="131"/>
      <c r="PFW14" s="131"/>
      <c r="PFX14" s="131"/>
      <c r="PFY14" s="131"/>
      <c r="PFZ14" s="131"/>
      <c r="PGA14" s="131"/>
      <c r="PGB14" s="131"/>
      <c r="PGC14" s="131"/>
      <c r="PGD14" s="131"/>
      <c r="PGE14" s="131"/>
      <c r="PGF14" s="131"/>
      <c r="PGG14" s="131"/>
      <c r="PGH14" s="131"/>
      <c r="PGI14" s="131"/>
      <c r="PGJ14" s="131"/>
      <c r="PGK14" s="131"/>
      <c r="PGL14" s="131"/>
      <c r="PGM14" s="131"/>
      <c r="PGN14" s="131"/>
      <c r="PGO14" s="131"/>
      <c r="PGP14" s="131"/>
      <c r="PGQ14" s="131"/>
      <c r="PGR14" s="131"/>
      <c r="PGS14" s="131"/>
      <c r="PGT14" s="131"/>
      <c r="PGU14" s="131"/>
      <c r="PGV14" s="131"/>
      <c r="PGW14" s="131"/>
      <c r="PGX14" s="131"/>
      <c r="PGY14" s="131"/>
      <c r="PGZ14" s="131"/>
      <c r="PHA14" s="131"/>
      <c r="PHB14" s="131"/>
      <c r="PHC14" s="131"/>
      <c r="PHD14" s="131"/>
      <c r="PHE14" s="131"/>
      <c r="PHF14" s="131"/>
      <c r="PHG14" s="131"/>
      <c r="PHH14" s="131"/>
      <c r="PHI14" s="131"/>
      <c r="PHJ14" s="131"/>
      <c r="PHK14" s="131"/>
      <c r="PHL14" s="131"/>
      <c r="PHM14" s="131"/>
      <c r="PHN14" s="131"/>
      <c r="PHO14" s="131"/>
      <c r="PHP14" s="131"/>
      <c r="PHQ14" s="131"/>
      <c r="PHR14" s="131"/>
      <c r="PHS14" s="131"/>
      <c r="PHT14" s="131"/>
      <c r="PHU14" s="131"/>
      <c r="PHV14" s="131"/>
      <c r="PHW14" s="131"/>
      <c r="PHX14" s="131"/>
      <c r="PHY14" s="131"/>
      <c r="PHZ14" s="131"/>
      <c r="PIA14" s="131"/>
      <c r="PIB14" s="131"/>
      <c r="PIC14" s="131"/>
      <c r="PID14" s="131"/>
      <c r="PIE14" s="131"/>
      <c r="PIF14" s="131"/>
      <c r="PIG14" s="131"/>
      <c r="PIH14" s="131"/>
      <c r="PII14" s="131"/>
      <c r="PIJ14" s="131"/>
      <c r="PIK14" s="131"/>
      <c r="PIL14" s="131"/>
      <c r="PIM14" s="131"/>
      <c r="PIN14" s="131"/>
      <c r="PIO14" s="131"/>
      <c r="PIP14" s="131"/>
      <c r="PIQ14" s="131"/>
      <c r="PIR14" s="131"/>
      <c r="PIS14" s="131"/>
      <c r="PIT14" s="131"/>
      <c r="PIU14" s="131"/>
      <c r="PIV14" s="131"/>
      <c r="PIW14" s="131"/>
      <c r="PIX14" s="131"/>
      <c r="PIY14" s="131"/>
      <c r="PIZ14" s="131"/>
      <c r="PJA14" s="131"/>
      <c r="PJB14" s="131"/>
      <c r="PJC14" s="131"/>
      <c r="PJD14" s="131"/>
      <c r="PJE14" s="131"/>
      <c r="PJF14" s="131"/>
      <c r="PJG14" s="131"/>
      <c r="PJH14" s="131"/>
      <c r="PJI14" s="131"/>
      <c r="PJJ14" s="131"/>
      <c r="PJK14" s="131"/>
      <c r="PJL14" s="131"/>
      <c r="PJM14" s="131"/>
      <c r="PJN14" s="131"/>
      <c r="PJO14" s="131"/>
      <c r="PJP14" s="131"/>
      <c r="PJQ14" s="131"/>
      <c r="PJR14" s="131"/>
      <c r="PJS14" s="131"/>
      <c r="PJT14" s="131"/>
      <c r="PJU14" s="131"/>
      <c r="PJV14" s="131"/>
      <c r="PJW14" s="131"/>
      <c r="PJX14" s="131"/>
      <c r="PJY14" s="131"/>
      <c r="PJZ14" s="131"/>
      <c r="PKA14" s="131"/>
      <c r="PKB14" s="131"/>
      <c r="PKC14" s="131"/>
      <c r="PKD14" s="131"/>
      <c r="PKE14" s="131"/>
      <c r="PKF14" s="131"/>
      <c r="PKG14" s="131"/>
      <c r="PKH14" s="131"/>
      <c r="PKI14" s="131"/>
      <c r="PKJ14" s="131"/>
      <c r="PKK14" s="131"/>
      <c r="PKL14" s="131"/>
      <c r="PKM14" s="131"/>
      <c r="PKN14" s="131"/>
      <c r="PKO14" s="131"/>
      <c r="PKP14" s="131"/>
      <c r="PKQ14" s="131"/>
      <c r="PKR14" s="131"/>
      <c r="PKS14" s="131"/>
      <c r="PKT14" s="131"/>
      <c r="PKU14" s="131"/>
      <c r="PKV14" s="131"/>
      <c r="PKW14" s="131"/>
      <c r="PKX14" s="131"/>
      <c r="PKY14" s="131"/>
      <c r="PKZ14" s="131"/>
      <c r="PLA14" s="131"/>
      <c r="PLB14" s="131"/>
      <c r="PLC14" s="131"/>
      <c r="PLD14" s="131"/>
      <c r="PLE14" s="131"/>
      <c r="PLF14" s="131"/>
      <c r="PLG14" s="131"/>
      <c r="PLH14" s="131"/>
      <c r="PLI14" s="131"/>
      <c r="PLJ14" s="131"/>
      <c r="PLK14" s="131"/>
      <c r="PLL14" s="131"/>
      <c r="PLM14" s="131"/>
      <c r="PLN14" s="131"/>
      <c r="PLO14" s="131"/>
      <c r="PLP14" s="131"/>
      <c r="PLQ14" s="131"/>
      <c r="PLR14" s="131"/>
      <c r="PLS14" s="131"/>
      <c r="PLT14" s="131"/>
      <c r="PLU14" s="131"/>
      <c r="PLV14" s="131"/>
      <c r="PLW14" s="131"/>
      <c r="PLX14" s="131"/>
      <c r="PLY14" s="131"/>
      <c r="PLZ14" s="131"/>
      <c r="PMA14" s="131"/>
      <c r="PMB14" s="131"/>
      <c r="PMC14" s="131"/>
      <c r="PMD14" s="131"/>
      <c r="PME14" s="131"/>
      <c r="PMF14" s="131"/>
      <c r="PMG14" s="131"/>
      <c r="PMH14" s="131"/>
      <c r="PMI14" s="131"/>
      <c r="PMJ14" s="131"/>
      <c r="PMK14" s="131"/>
      <c r="PML14" s="131"/>
      <c r="PMM14" s="131"/>
      <c r="PMN14" s="131"/>
      <c r="PMO14" s="131"/>
      <c r="PMP14" s="131"/>
      <c r="PMQ14" s="131"/>
      <c r="PMR14" s="131"/>
      <c r="PMS14" s="131"/>
      <c r="PMT14" s="131"/>
      <c r="PMU14" s="131"/>
      <c r="PMV14" s="131"/>
      <c r="PMW14" s="131"/>
      <c r="PMX14" s="131"/>
      <c r="PMY14" s="131"/>
      <c r="PMZ14" s="131"/>
      <c r="PNA14" s="131"/>
      <c r="PNB14" s="131"/>
      <c r="PNC14" s="131"/>
      <c r="PND14" s="131"/>
      <c r="PNE14" s="131"/>
      <c r="PNF14" s="131"/>
      <c r="PNG14" s="131"/>
      <c r="PNH14" s="131"/>
      <c r="PNI14" s="131"/>
      <c r="PNJ14" s="131"/>
      <c r="PNK14" s="131"/>
      <c r="PNL14" s="131"/>
      <c r="PNM14" s="131"/>
      <c r="PNN14" s="131"/>
      <c r="PNO14" s="131"/>
      <c r="PNP14" s="131"/>
      <c r="PNQ14" s="131"/>
      <c r="PNR14" s="131"/>
      <c r="PNS14" s="131"/>
      <c r="PNT14" s="131"/>
      <c r="PNU14" s="131"/>
      <c r="PNV14" s="131"/>
      <c r="PNW14" s="131"/>
      <c r="PNX14" s="131"/>
      <c r="PNY14" s="131"/>
      <c r="PNZ14" s="131"/>
      <c r="POA14" s="131"/>
      <c r="POB14" s="131"/>
      <c r="POC14" s="131"/>
      <c r="POD14" s="131"/>
      <c r="POE14" s="131"/>
      <c r="POF14" s="131"/>
      <c r="POG14" s="131"/>
      <c r="POH14" s="131"/>
      <c r="POI14" s="131"/>
      <c r="POJ14" s="131"/>
      <c r="POK14" s="131"/>
      <c r="POL14" s="131"/>
      <c r="POM14" s="131"/>
      <c r="PON14" s="131"/>
      <c r="POO14" s="131"/>
      <c r="POP14" s="131"/>
      <c r="POQ14" s="131"/>
      <c r="POR14" s="131"/>
      <c r="POS14" s="131"/>
      <c r="POT14" s="131"/>
      <c r="POU14" s="131"/>
      <c r="POV14" s="131"/>
      <c r="POW14" s="131"/>
      <c r="POX14" s="131"/>
      <c r="POY14" s="131"/>
      <c r="POZ14" s="131"/>
      <c r="PPA14" s="131"/>
      <c r="PPB14" s="131"/>
      <c r="PPC14" s="131"/>
      <c r="PPD14" s="131"/>
      <c r="PPE14" s="131"/>
      <c r="PPF14" s="131"/>
      <c r="PPG14" s="131"/>
      <c r="PPH14" s="131"/>
      <c r="PPI14" s="131"/>
      <c r="PPJ14" s="131"/>
      <c r="PPK14" s="131"/>
      <c r="PPL14" s="131"/>
      <c r="PPM14" s="131"/>
      <c r="PPN14" s="131"/>
      <c r="PPO14" s="131"/>
      <c r="PPP14" s="131"/>
      <c r="PPQ14" s="131"/>
      <c r="PPR14" s="131"/>
      <c r="PPS14" s="131"/>
      <c r="PPT14" s="131"/>
      <c r="PPU14" s="131"/>
      <c r="PPV14" s="131"/>
      <c r="PPW14" s="131"/>
      <c r="PPX14" s="131"/>
      <c r="PPY14" s="131"/>
      <c r="PPZ14" s="131"/>
      <c r="PQA14" s="131"/>
      <c r="PQB14" s="131"/>
      <c r="PQC14" s="131"/>
      <c r="PQD14" s="131"/>
      <c r="PQE14" s="131"/>
      <c r="PQF14" s="131"/>
      <c r="PQG14" s="131"/>
      <c r="PQH14" s="131"/>
      <c r="PQI14" s="131"/>
      <c r="PQJ14" s="131"/>
      <c r="PQK14" s="131"/>
      <c r="PQL14" s="131"/>
      <c r="PQM14" s="131"/>
      <c r="PQN14" s="131"/>
      <c r="PQO14" s="131"/>
      <c r="PQP14" s="131"/>
      <c r="PQQ14" s="131"/>
      <c r="PQR14" s="131"/>
      <c r="PQS14" s="131"/>
      <c r="PQT14" s="131"/>
      <c r="PQU14" s="131"/>
      <c r="PQV14" s="131"/>
      <c r="PQW14" s="131"/>
      <c r="PQX14" s="131"/>
      <c r="PQY14" s="131"/>
      <c r="PQZ14" s="131"/>
      <c r="PRA14" s="131"/>
      <c r="PRB14" s="131"/>
      <c r="PRC14" s="131"/>
      <c r="PRD14" s="131"/>
      <c r="PRE14" s="131"/>
      <c r="PRF14" s="131"/>
      <c r="PRG14" s="131"/>
      <c r="PRH14" s="131"/>
      <c r="PRI14" s="131"/>
      <c r="PRJ14" s="131"/>
      <c r="PRK14" s="131"/>
      <c r="PRL14" s="131"/>
      <c r="PRM14" s="131"/>
      <c r="PRN14" s="131"/>
      <c r="PRO14" s="131"/>
      <c r="PRP14" s="131"/>
      <c r="PRQ14" s="131"/>
      <c r="PRR14" s="131"/>
      <c r="PRS14" s="131"/>
      <c r="PRT14" s="131"/>
      <c r="PRU14" s="131"/>
      <c r="PRV14" s="131"/>
      <c r="PRW14" s="131"/>
      <c r="PRX14" s="131"/>
      <c r="PRY14" s="131"/>
      <c r="PRZ14" s="131"/>
      <c r="PSA14" s="131"/>
      <c r="PSB14" s="131"/>
      <c r="PSC14" s="131"/>
      <c r="PSD14" s="131"/>
      <c r="PSE14" s="131"/>
      <c r="PSF14" s="131"/>
      <c r="PSG14" s="131"/>
      <c r="PSH14" s="131"/>
      <c r="PSI14" s="131"/>
      <c r="PSJ14" s="131"/>
      <c r="PSK14" s="131"/>
      <c r="PSL14" s="131"/>
      <c r="PSM14" s="131"/>
      <c r="PSN14" s="131"/>
      <c r="PSO14" s="131"/>
      <c r="PSP14" s="131"/>
      <c r="PSQ14" s="131"/>
      <c r="PSR14" s="131"/>
      <c r="PSS14" s="131"/>
      <c r="PST14" s="131"/>
      <c r="PSU14" s="131"/>
      <c r="PSV14" s="131"/>
      <c r="PSW14" s="131"/>
      <c r="PSX14" s="131"/>
      <c r="PSY14" s="131"/>
      <c r="PSZ14" s="131"/>
      <c r="PTA14" s="131"/>
      <c r="PTB14" s="131"/>
      <c r="PTC14" s="131"/>
      <c r="PTD14" s="131"/>
      <c r="PTE14" s="131"/>
      <c r="PTF14" s="131"/>
      <c r="PTG14" s="131"/>
      <c r="PTH14" s="131"/>
      <c r="PTI14" s="131"/>
      <c r="PTJ14" s="131"/>
      <c r="PTK14" s="131"/>
      <c r="PTL14" s="131"/>
      <c r="PTM14" s="131"/>
      <c r="PTN14" s="131"/>
      <c r="PTO14" s="131"/>
      <c r="PTP14" s="131"/>
      <c r="PTQ14" s="131"/>
      <c r="PTR14" s="131"/>
      <c r="PTS14" s="131"/>
      <c r="PTT14" s="131"/>
      <c r="PTU14" s="131"/>
      <c r="PTV14" s="131"/>
      <c r="PTW14" s="131"/>
      <c r="PTX14" s="131"/>
      <c r="PTY14" s="131"/>
      <c r="PTZ14" s="131"/>
      <c r="PUA14" s="131"/>
      <c r="PUB14" s="131"/>
      <c r="PUC14" s="131"/>
      <c r="PUD14" s="131"/>
      <c r="PUE14" s="131"/>
      <c r="PUF14" s="131"/>
      <c r="PUG14" s="131"/>
      <c r="PUH14" s="131"/>
      <c r="PUI14" s="131"/>
      <c r="PUJ14" s="131"/>
      <c r="PUK14" s="131"/>
      <c r="PUL14" s="131"/>
      <c r="PUM14" s="131"/>
      <c r="PUN14" s="131"/>
      <c r="PUO14" s="131"/>
      <c r="PUP14" s="131"/>
      <c r="PUQ14" s="131"/>
      <c r="PUR14" s="131"/>
      <c r="PUS14" s="131"/>
      <c r="PUT14" s="131"/>
      <c r="PUU14" s="131"/>
      <c r="PUV14" s="131"/>
      <c r="PUW14" s="131"/>
      <c r="PUX14" s="131"/>
      <c r="PUY14" s="131"/>
      <c r="PUZ14" s="131"/>
      <c r="PVA14" s="131"/>
      <c r="PVB14" s="131"/>
      <c r="PVC14" s="131"/>
      <c r="PVD14" s="131"/>
      <c r="PVE14" s="131"/>
      <c r="PVF14" s="131"/>
      <c r="PVG14" s="131"/>
      <c r="PVH14" s="131"/>
      <c r="PVI14" s="131"/>
      <c r="PVJ14" s="131"/>
      <c r="PVK14" s="131"/>
      <c r="PVL14" s="131"/>
      <c r="PVM14" s="131"/>
      <c r="PVN14" s="131"/>
      <c r="PVO14" s="131"/>
      <c r="PVP14" s="131"/>
      <c r="PVQ14" s="131"/>
      <c r="PVR14" s="131"/>
      <c r="PVS14" s="131"/>
      <c r="PVT14" s="131"/>
      <c r="PVU14" s="131"/>
      <c r="PVV14" s="131"/>
      <c r="PVW14" s="131"/>
      <c r="PVX14" s="131"/>
      <c r="PVY14" s="131"/>
      <c r="PVZ14" s="131"/>
      <c r="PWA14" s="131"/>
      <c r="PWB14" s="131"/>
      <c r="PWC14" s="131"/>
      <c r="PWD14" s="131"/>
      <c r="PWE14" s="131"/>
      <c r="PWF14" s="131"/>
      <c r="PWG14" s="131"/>
      <c r="PWH14" s="131"/>
      <c r="PWI14" s="131"/>
      <c r="PWJ14" s="131"/>
      <c r="PWK14" s="131"/>
      <c r="PWL14" s="131"/>
      <c r="PWM14" s="131"/>
      <c r="PWN14" s="131"/>
      <c r="PWO14" s="131"/>
      <c r="PWP14" s="131"/>
      <c r="PWQ14" s="131"/>
      <c r="PWR14" s="131"/>
      <c r="PWS14" s="131"/>
      <c r="PWT14" s="131"/>
      <c r="PWU14" s="131"/>
      <c r="PWV14" s="131"/>
      <c r="PWW14" s="131"/>
      <c r="PWX14" s="131"/>
      <c r="PWY14" s="131"/>
      <c r="PWZ14" s="131"/>
      <c r="PXA14" s="131"/>
      <c r="PXB14" s="131"/>
      <c r="PXC14" s="131"/>
      <c r="PXD14" s="131"/>
      <c r="PXE14" s="131"/>
      <c r="PXF14" s="131"/>
      <c r="PXG14" s="131"/>
      <c r="PXH14" s="131"/>
      <c r="PXI14" s="131"/>
      <c r="PXJ14" s="131"/>
      <c r="PXK14" s="131"/>
      <c r="PXL14" s="131"/>
      <c r="PXM14" s="131"/>
      <c r="PXN14" s="131"/>
      <c r="PXO14" s="131"/>
      <c r="PXP14" s="131"/>
      <c r="PXQ14" s="131"/>
      <c r="PXR14" s="131"/>
      <c r="PXS14" s="131"/>
      <c r="PXT14" s="131"/>
      <c r="PXU14" s="131"/>
      <c r="PXV14" s="131"/>
      <c r="PXW14" s="131"/>
      <c r="PXX14" s="131"/>
      <c r="PXY14" s="131"/>
      <c r="PXZ14" s="131"/>
      <c r="PYA14" s="131"/>
      <c r="PYB14" s="131"/>
      <c r="PYC14" s="131"/>
      <c r="PYD14" s="131"/>
      <c r="PYE14" s="131"/>
      <c r="PYF14" s="131"/>
      <c r="PYG14" s="131"/>
      <c r="PYH14" s="131"/>
      <c r="PYI14" s="131"/>
      <c r="PYJ14" s="131"/>
      <c r="PYK14" s="131"/>
      <c r="PYL14" s="131"/>
      <c r="PYM14" s="131"/>
      <c r="PYN14" s="131"/>
      <c r="PYO14" s="131"/>
      <c r="PYP14" s="131"/>
      <c r="PYQ14" s="131"/>
      <c r="PYR14" s="131"/>
      <c r="PYS14" s="131"/>
      <c r="PYT14" s="131"/>
      <c r="PYU14" s="131"/>
      <c r="PYV14" s="131"/>
      <c r="PYW14" s="131"/>
      <c r="PYX14" s="131"/>
      <c r="PYY14" s="131"/>
      <c r="PYZ14" s="131"/>
      <c r="PZA14" s="131"/>
      <c r="PZB14" s="131"/>
      <c r="PZC14" s="131"/>
      <c r="PZD14" s="131"/>
      <c r="PZE14" s="131"/>
      <c r="PZF14" s="131"/>
      <c r="PZG14" s="131"/>
      <c r="PZH14" s="131"/>
      <c r="PZI14" s="131"/>
      <c r="PZJ14" s="131"/>
      <c r="PZK14" s="131"/>
      <c r="PZL14" s="131"/>
      <c r="PZM14" s="131"/>
      <c r="PZN14" s="131"/>
      <c r="PZO14" s="131"/>
      <c r="PZP14" s="131"/>
      <c r="PZQ14" s="131"/>
      <c r="PZR14" s="131"/>
      <c r="PZS14" s="131"/>
      <c r="PZT14" s="131"/>
      <c r="PZU14" s="131"/>
      <c r="PZV14" s="131"/>
      <c r="PZW14" s="131"/>
      <c r="PZX14" s="131"/>
      <c r="PZY14" s="131"/>
      <c r="PZZ14" s="131"/>
      <c r="QAA14" s="131"/>
      <c r="QAB14" s="131"/>
      <c r="QAC14" s="131"/>
      <c r="QAD14" s="131"/>
      <c r="QAE14" s="131"/>
      <c r="QAF14" s="131"/>
      <c r="QAG14" s="131"/>
      <c r="QAH14" s="131"/>
      <c r="QAI14" s="131"/>
      <c r="QAJ14" s="131"/>
      <c r="QAK14" s="131"/>
      <c r="QAL14" s="131"/>
      <c r="QAM14" s="131"/>
      <c r="QAN14" s="131"/>
      <c r="QAO14" s="131"/>
      <c r="QAP14" s="131"/>
      <c r="QAQ14" s="131"/>
      <c r="QAR14" s="131"/>
      <c r="QAS14" s="131"/>
      <c r="QAT14" s="131"/>
      <c r="QAU14" s="131"/>
      <c r="QAV14" s="131"/>
      <c r="QAW14" s="131"/>
      <c r="QAX14" s="131"/>
      <c r="QAY14" s="131"/>
      <c r="QAZ14" s="131"/>
      <c r="QBA14" s="131"/>
      <c r="QBB14" s="131"/>
      <c r="QBC14" s="131"/>
      <c r="QBD14" s="131"/>
      <c r="QBE14" s="131"/>
      <c r="QBF14" s="131"/>
      <c r="QBG14" s="131"/>
      <c r="QBH14" s="131"/>
      <c r="QBI14" s="131"/>
      <c r="QBJ14" s="131"/>
      <c r="QBK14" s="131"/>
      <c r="QBL14" s="131"/>
      <c r="QBM14" s="131"/>
      <c r="QBN14" s="131"/>
      <c r="QBO14" s="131"/>
      <c r="QBP14" s="131"/>
      <c r="QBQ14" s="131"/>
      <c r="QBR14" s="131"/>
      <c r="QBS14" s="131"/>
      <c r="QBT14" s="131"/>
      <c r="QBU14" s="131"/>
      <c r="QBV14" s="131"/>
      <c r="QBW14" s="131"/>
      <c r="QBX14" s="131"/>
      <c r="QBY14" s="131"/>
      <c r="QBZ14" s="131"/>
      <c r="QCA14" s="131"/>
      <c r="QCB14" s="131"/>
      <c r="QCC14" s="131"/>
      <c r="QCD14" s="131"/>
      <c r="QCE14" s="131"/>
      <c r="QCF14" s="131"/>
      <c r="QCG14" s="131"/>
      <c r="QCH14" s="131"/>
      <c r="QCI14" s="131"/>
      <c r="QCJ14" s="131"/>
      <c r="QCK14" s="131"/>
      <c r="QCL14" s="131"/>
      <c r="QCM14" s="131"/>
      <c r="QCN14" s="131"/>
      <c r="QCO14" s="131"/>
      <c r="QCP14" s="131"/>
      <c r="QCQ14" s="131"/>
      <c r="QCR14" s="131"/>
      <c r="QCS14" s="131"/>
      <c r="QCT14" s="131"/>
      <c r="QCU14" s="131"/>
      <c r="QCV14" s="131"/>
      <c r="QCW14" s="131"/>
      <c r="QCX14" s="131"/>
      <c r="QCY14" s="131"/>
      <c r="QCZ14" s="131"/>
      <c r="QDA14" s="131"/>
      <c r="QDB14" s="131"/>
      <c r="QDC14" s="131"/>
      <c r="QDD14" s="131"/>
      <c r="QDE14" s="131"/>
      <c r="QDF14" s="131"/>
      <c r="QDG14" s="131"/>
      <c r="QDH14" s="131"/>
      <c r="QDI14" s="131"/>
      <c r="QDJ14" s="131"/>
      <c r="QDK14" s="131"/>
      <c r="QDL14" s="131"/>
      <c r="QDM14" s="131"/>
      <c r="QDN14" s="131"/>
      <c r="QDO14" s="131"/>
      <c r="QDP14" s="131"/>
      <c r="QDQ14" s="131"/>
      <c r="QDR14" s="131"/>
      <c r="QDS14" s="131"/>
      <c r="QDT14" s="131"/>
      <c r="QDU14" s="131"/>
      <c r="QDV14" s="131"/>
      <c r="QDW14" s="131"/>
      <c r="QDX14" s="131"/>
      <c r="QDY14" s="131"/>
      <c r="QDZ14" s="131"/>
      <c r="QEA14" s="131"/>
      <c r="QEB14" s="131"/>
      <c r="QEC14" s="131"/>
      <c r="QED14" s="131"/>
      <c r="QEE14" s="131"/>
      <c r="QEF14" s="131"/>
      <c r="QEG14" s="131"/>
      <c r="QEH14" s="131"/>
      <c r="QEI14" s="131"/>
      <c r="QEJ14" s="131"/>
      <c r="QEK14" s="131"/>
      <c r="QEL14" s="131"/>
      <c r="QEM14" s="131"/>
      <c r="QEN14" s="131"/>
      <c r="QEO14" s="131"/>
      <c r="QEP14" s="131"/>
      <c r="QEQ14" s="131"/>
      <c r="QER14" s="131"/>
      <c r="QES14" s="131"/>
      <c r="QET14" s="131"/>
      <c r="QEU14" s="131"/>
      <c r="QEV14" s="131"/>
      <c r="QEW14" s="131"/>
      <c r="QEX14" s="131"/>
      <c r="QEY14" s="131"/>
      <c r="QEZ14" s="131"/>
      <c r="QFA14" s="131"/>
      <c r="QFB14" s="131"/>
      <c r="QFC14" s="131"/>
      <c r="QFD14" s="131"/>
      <c r="QFE14" s="131"/>
      <c r="QFF14" s="131"/>
      <c r="QFG14" s="131"/>
      <c r="QFH14" s="131"/>
      <c r="QFI14" s="131"/>
      <c r="QFJ14" s="131"/>
      <c r="QFK14" s="131"/>
      <c r="QFL14" s="131"/>
      <c r="QFM14" s="131"/>
      <c r="QFN14" s="131"/>
      <c r="QFO14" s="131"/>
      <c r="QFP14" s="131"/>
      <c r="QFQ14" s="131"/>
      <c r="QFR14" s="131"/>
      <c r="QFS14" s="131"/>
      <c r="QFT14" s="131"/>
      <c r="QFU14" s="131"/>
      <c r="QFV14" s="131"/>
      <c r="QFW14" s="131"/>
      <c r="QFX14" s="131"/>
      <c r="QFY14" s="131"/>
      <c r="QFZ14" s="131"/>
      <c r="QGA14" s="131"/>
      <c r="QGB14" s="131"/>
      <c r="QGC14" s="131"/>
      <c r="QGD14" s="131"/>
      <c r="QGE14" s="131"/>
      <c r="QGF14" s="131"/>
      <c r="QGG14" s="131"/>
      <c r="QGH14" s="131"/>
      <c r="QGI14" s="131"/>
      <c r="QGJ14" s="131"/>
      <c r="QGK14" s="131"/>
      <c r="QGL14" s="131"/>
      <c r="QGM14" s="131"/>
      <c r="QGN14" s="131"/>
      <c r="QGO14" s="131"/>
      <c r="QGP14" s="131"/>
      <c r="QGQ14" s="131"/>
      <c r="QGR14" s="131"/>
      <c r="QGS14" s="131"/>
      <c r="QGT14" s="131"/>
      <c r="QGU14" s="131"/>
      <c r="QGV14" s="131"/>
      <c r="QGW14" s="131"/>
      <c r="QGX14" s="131"/>
      <c r="QGY14" s="131"/>
      <c r="QGZ14" s="131"/>
      <c r="QHA14" s="131"/>
      <c r="QHB14" s="131"/>
      <c r="QHC14" s="131"/>
      <c r="QHD14" s="131"/>
      <c r="QHE14" s="131"/>
      <c r="QHF14" s="131"/>
      <c r="QHG14" s="131"/>
      <c r="QHH14" s="131"/>
      <c r="QHI14" s="131"/>
      <c r="QHJ14" s="131"/>
      <c r="QHK14" s="131"/>
      <c r="QHL14" s="131"/>
      <c r="QHM14" s="131"/>
      <c r="QHN14" s="131"/>
      <c r="QHO14" s="131"/>
      <c r="QHP14" s="131"/>
      <c r="QHQ14" s="131"/>
      <c r="QHR14" s="131"/>
      <c r="QHS14" s="131"/>
      <c r="QHT14" s="131"/>
      <c r="QHU14" s="131"/>
      <c r="QHV14" s="131"/>
      <c r="QHW14" s="131"/>
      <c r="QHX14" s="131"/>
      <c r="QHY14" s="131"/>
      <c r="QHZ14" s="131"/>
      <c r="QIA14" s="131"/>
      <c r="QIB14" s="131"/>
      <c r="QIC14" s="131"/>
      <c r="QID14" s="131"/>
      <c r="QIE14" s="131"/>
      <c r="QIF14" s="131"/>
      <c r="QIG14" s="131"/>
      <c r="QIH14" s="131"/>
      <c r="QII14" s="131"/>
      <c r="QIJ14" s="131"/>
      <c r="QIK14" s="131"/>
      <c r="QIL14" s="131"/>
      <c r="QIM14" s="131"/>
      <c r="QIN14" s="131"/>
      <c r="QIO14" s="131"/>
      <c r="QIP14" s="131"/>
      <c r="QIQ14" s="131"/>
      <c r="QIR14" s="131"/>
      <c r="QIS14" s="131"/>
      <c r="QIT14" s="131"/>
      <c r="QIU14" s="131"/>
      <c r="QIV14" s="131"/>
      <c r="QIW14" s="131"/>
      <c r="QIX14" s="131"/>
      <c r="QIY14" s="131"/>
      <c r="QIZ14" s="131"/>
      <c r="QJA14" s="131"/>
      <c r="QJB14" s="131"/>
      <c r="QJC14" s="131"/>
      <c r="QJD14" s="131"/>
      <c r="QJE14" s="131"/>
      <c r="QJF14" s="131"/>
      <c r="QJG14" s="131"/>
      <c r="QJH14" s="131"/>
      <c r="QJI14" s="131"/>
      <c r="QJJ14" s="131"/>
      <c r="QJK14" s="131"/>
      <c r="QJL14" s="131"/>
      <c r="QJM14" s="131"/>
      <c r="QJN14" s="131"/>
      <c r="QJO14" s="131"/>
      <c r="QJP14" s="131"/>
      <c r="QJQ14" s="131"/>
      <c r="QJR14" s="131"/>
      <c r="QJS14" s="131"/>
      <c r="QJT14" s="131"/>
      <c r="QJU14" s="131"/>
      <c r="QJV14" s="131"/>
      <c r="QJW14" s="131"/>
      <c r="QJX14" s="131"/>
      <c r="QJY14" s="131"/>
      <c r="QJZ14" s="131"/>
      <c r="QKA14" s="131"/>
      <c r="QKB14" s="131"/>
      <c r="QKC14" s="131"/>
      <c r="QKD14" s="131"/>
      <c r="QKE14" s="131"/>
      <c r="QKF14" s="131"/>
      <c r="QKG14" s="131"/>
      <c r="QKH14" s="131"/>
      <c r="QKI14" s="131"/>
      <c r="QKJ14" s="131"/>
      <c r="QKK14" s="131"/>
      <c r="QKL14" s="131"/>
      <c r="QKM14" s="131"/>
      <c r="QKN14" s="131"/>
      <c r="QKO14" s="131"/>
      <c r="QKP14" s="131"/>
      <c r="QKQ14" s="131"/>
      <c r="QKR14" s="131"/>
      <c r="QKS14" s="131"/>
      <c r="QKT14" s="131"/>
      <c r="QKU14" s="131"/>
      <c r="QKV14" s="131"/>
      <c r="QKW14" s="131"/>
      <c r="QKX14" s="131"/>
      <c r="QKY14" s="131"/>
      <c r="QKZ14" s="131"/>
      <c r="QLA14" s="131"/>
      <c r="QLB14" s="131"/>
      <c r="QLC14" s="131"/>
      <c r="QLD14" s="131"/>
      <c r="QLE14" s="131"/>
      <c r="QLF14" s="131"/>
      <c r="QLG14" s="131"/>
      <c r="QLH14" s="131"/>
      <c r="QLI14" s="131"/>
      <c r="QLJ14" s="131"/>
      <c r="QLK14" s="131"/>
      <c r="QLL14" s="131"/>
      <c r="QLM14" s="131"/>
      <c r="QLN14" s="131"/>
      <c r="QLO14" s="131"/>
      <c r="QLP14" s="131"/>
      <c r="QLQ14" s="131"/>
      <c r="QLR14" s="131"/>
      <c r="QLS14" s="131"/>
      <c r="QLT14" s="131"/>
      <c r="QLU14" s="131"/>
      <c r="QLV14" s="131"/>
      <c r="QLW14" s="131"/>
      <c r="QLX14" s="131"/>
      <c r="QLY14" s="131"/>
      <c r="QLZ14" s="131"/>
      <c r="QMA14" s="131"/>
      <c r="QMB14" s="131"/>
      <c r="QMC14" s="131"/>
      <c r="QMD14" s="131"/>
      <c r="QME14" s="131"/>
      <c r="QMF14" s="131"/>
      <c r="QMG14" s="131"/>
      <c r="QMH14" s="131"/>
      <c r="QMI14" s="131"/>
      <c r="QMJ14" s="131"/>
      <c r="QMK14" s="131"/>
      <c r="QML14" s="131"/>
      <c r="QMM14" s="131"/>
      <c r="QMN14" s="131"/>
      <c r="QMO14" s="131"/>
      <c r="QMP14" s="131"/>
      <c r="QMQ14" s="131"/>
      <c r="QMR14" s="131"/>
      <c r="QMS14" s="131"/>
      <c r="QMT14" s="131"/>
      <c r="QMU14" s="131"/>
      <c r="QMV14" s="131"/>
      <c r="QMW14" s="131"/>
      <c r="QMX14" s="131"/>
      <c r="QMY14" s="131"/>
      <c r="QMZ14" s="131"/>
      <c r="QNA14" s="131"/>
      <c r="QNB14" s="131"/>
      <c r="QNC14" s="131"/>
      <c r="QND14" s="131"/>
      <c r="QNE14" s="131"/>
      <c r="QNF14" s="131"/>
      <c r="QNG14" s="131"/>
      <c r="QNH14" s="131"/>
      <c r="QNI14" s="131"/>
      <c r="QNJ14" s="131"/>
      <c r="QNK14" s="131"/>
      <c r="QNL14" s="131"/>
      <c r="QNM14" s="131"/>
      <c r="QNN14" s="131"/>
      <c r="QNO14" s="131"/>
      <c r="QNP14" s="131"/>
      <c r="QNQ14" s="131"/>
      <c r="QNR14" s="131"/>
      <c r="QNS14" s="131"/>
      <c r="QNT14" s="131"/>
      <c r="QNU14" s="131"/>
      <c r="QNV14" s="131"/>
      <c r="QNW14" s="131"/>
      <c r="QNX14" s="131"/>
      <c r="QNY14" s="131"/>
      <c r="QNZ14" s="131"/>
      <c r="QOA14" s="131"/>
      <c r="QOB14" s="131"/>
      <c r="QOC14" s="131"/>
      <c r="QOD14" s="131"/>
      <c r="QOE14" s="131"/>
      <c r="QOF14" s="131"/>
      <c r="QOG14" s="131"/>
      <c r="QOH14" s="131"/>
      <c r="QOI14" s="131"/>
      <c r="QOJ14" s="131"/>
      <c r="QOK14" s="131"/>
      <c r="QOL14" s="131"/>
      <c r="QOM14" s="131"/>
      <c r="QON14" s="131"/>
      <c r="QOO14" s="131"/>
      <c r="QOP14" s="131"/>
      <c r="QOQ14" s="131"/>
      <c r="QOR14" s="131"/>
      <c r="QOS14" s="131"/>
      <c r="QOT14" s="131"/>
      <c r="QOU14" s="131"/>
      <c r="QOV14" s="131"/>
      <c r="QOW14" s="131"/>
      <c r="QOX14" s="131"/>
      <c r="QOY14" s="131"/>
      <c r="QOZ14" s="131"/>
      <c r="QPA14" s="131"/>
      <c r="QPB14" s="131"/>
      <c r="QPC14" s="131"/>
      <c r="QPD14" s="131"/>
      <c r="QPE14" s="131"/>
      <c r="QPF14" s="131"/>
      <c r="QPG14" s="131"/>
      <c r="QPH14" s="131"/>
      <c r="QPI14" s="131"/>
      <c r="QPJ14" s="131"/>
      <c r="QPK14" s="131"/>
      <c r="QPL14" s="131"/>
      <c r="QPM14" s="131"/>
      <c r="QPN14" s="131"/>
      <c r="QPO14" s="131"/>
      <c r="QPP14" s="131"/>
      <c r="QPQ14" s="131"/>
      <c r="QPR14" s="131"/>
      <c r="QPS14" s="131"/>
      <c r="QPT14" s="131"/>
      <c r="QPU14" s="131"/>
      <c r="QPV14" s="131"/>
      <c r="QPW14" s="131"/>
      <c r="QPX14" s="131"/>
      <c r="QPY14" s="131"/>
      <c r="QPZ14" s="131"/>
      <c r="QQA14" s="131"/>
      <c r="QQB14" s="131"/>
      <c r="QQC14" s="131"/>
      <c r="QQD14" s="131"/>
      <c r="QQE14" s="131"/>
      <c r="QQF14" s="131"/>
      <c r="QQG14" s="131"/>
      <c r="QQH14" s="131"/>
      <c r="QQI14" s="131"/>
      <c r="QQJ14" s="131"/>
      <c r="QQK14" s="131"/>
      <c r="QQL14" s="131"/>
      <c r="QQM14" s="131"/>
      <c r="QQN14" s="131"/>
      <c r="QQO14" s="131"/>
      <c r="QQP14" s="131"/>
      <c r="QQQ14" s="131"/>
      <c r="QQR14" s="131"/>
      <c r="QQS14" s="131"/>
      <c r="QQT14" s="131"/>
      <c r="QQU14" s="131"/>
      <c r="QQV14" s="131"/>
      <c r="QQW14" s="131"/>
      <c r="QQX14" s="131"/>
      <c r="QQY14" s="131"/>
      <c r="QQZ14" s="131"/>
      <c r="QRA14" s="131"/>
      <c r="QRB14" s="131"/>
      <c r="QRC14" s="131"/>
      <c r="QRD14" s="131"/>
      <c r="QRE14" s="131"/>
      <c r="QRF14" s="131"/>
      <c r="QRG14" s="131"/>
      <c r="QRH14" s="131"/>
      <c r="QRI14" s="131"/>
      <c r="QRJ14" s="131"/>
      <c r="QRK14" s="131"/>
      <c r="QRL14" s="131"/>
      <c r="QRM14" s="131"/>
      <c r="QRN14" s="131"/>
      <c r="QRO14" s="131"/>
      <c r="QRP14" s="131"/>
      <c r="QRQ14" s="131"/>
      <c r="QRR14" s="131"/>
      <c r="QRS14" s="131"/>
      <c r="QRT14" s="131"/>
      <c r="QRU14" s="131"/>
      <c r="QRV14" s="131"/>
      <c r="QRW14" s="131"/>
      <c r="QRX14" s="131"/>
      <c r="QRY14" s="131"/>
      <c r="QRZ14" s="131"/>
      <c r="QSA14" s="131"/>
      <c r="QSB14" s="131"/>
      <c r="QSC14" s="131"/>
      <c r="QSD14" s="131"/>
      <c r="QSE14" s="131"/>
      <c r="QSF14" s="131"/>
      <c r="QSG14" s="131"/>
      <c r="QSH14" s="131"/>
      <c r="QSI14" s="131"/>
      <c r="QSJ14" s="131"/>
      <c r="QSK14" s="131"/>
      <c r="QSL14" s="131"/>
      <c r="QSM14" s="131"/>
      <c r="QSN14" s="131"/>
      <c r="QSO14" s="131"/>
      <c r="QSP14" s="131"/>
      <c r="QSQ14" s="131"/>
      <c r="QSR14" s="131"/>
      <c r="QSS14" s="131"/>
      <c r="QST14" s="131"/>
      <c r="QSU14" s="131"/>
      <c r="QSV14" s="131"/>
      <c r="QSW14" s="131"/>
      <c r="QSX14" s="131"/>
      <c r="QSY14" s="131"/>
      <c r="QSZ14" s="131"/>
      <c r="QTA14" s="131"/>
      <c r="QTB14" s="131"/>
      <c r="QTC14" s="131"/>
      <c r="QTD14" s="131"/>
      <c r="QTE14" s="131"/>
      <c r="QTF14" s="131"/>
      <c r="QTG14" s="131"/>
      <c r="QTH14" s="131"/>
      <c r="QTI14" s="131"/>
      <c r="QTJ14" s="131"/>
      <c r="QTK14" s="131"/>
      <c r="QTL14" s="131"/>
      <c r="QTM14" s="131"/>
      <c r="QTN14" s="131"/>
      <c r="QTO14" s="131"/>
      <c r="QTP14" s="131"/>
      <c r="QTQ14" s="131"/>
      <c r="QTR14" s="131"/>
      <c r="QTS14" s="131"/>
      <c r="QTT14" s="131"/>
      <c r="QTU14" s="131"/>
      <c r="QTV14" s="131"/>
      <c r="QTW14" s="131"/>
      <c r="QTX14" s="131"/>
      <c r="QTY14" s="131"/>
      <c r="QTZ14" s="131"/>
      <c r="QUA14" s="131"/>
      <c r="QUB14" s="131"/>
      <c r="QUC14" s="131"/>
      <c r="QUD14" s="131"/>
      <c r="QUE14" s="131"/>
      <c r="QUF14" s="131"/>
      <c r="QUG14" s="131"/>
      <c r="QUH14" s="131"/>
      <c r="QUI14" s="131"/>
      <c r="QUJ14" s="131"/>
      <c r="QUK14" s="131"/>
      <c r="QUL14" s="131"/>
      <c r="QUM14" s="131"/>
      <c r="QUN14" s="131"/>
      <c r="QUO14" s="131"/>
      <c r="QUP14" s="131"/>
      <c r="QUQ14" s="131"/>
      <c r="QUR14" s="131"/>
      <c r="QUS14" s="131"/>
      <c r="QUT14" s="131"/>
      <c r="QUU14" s="131"/>
      <c r="QUV14" s="131"/>
      <c r="QUW14" s="131"/>
      <c r="QUX14" s="131"/>
      <c r="QUY14" s="131"/>
      <c r="QUZ14" s="131"/>
      <c r="QVA14" s="131"/>
      <c r="QVB14" s="131"/>
      <c r="QVC14" s="131"/>
      <c r="QVD14" s="131"/>
      <c r="QVE14" s="131"/>
      <c r="QVF14" s="131"/>
      <c r="QVG14" s="131"/>
      <c r="QVH14" s="131"/>
      <c r="QVI14" s="131"/>
      <c r="QVJ14" s="131"/>
      <c r="QVK14" s="131"/>
      <c r="QVL14" s="131"/>
      <c r="QVM14" s="131"/>
      <c r="QVN14" s="131"/>
      <c r="QVO14" s="131"/>
      <c r="QVP14" s="131"/>
      <c r="QVQ14" s="131"/>
      <c r="QVR14" s="131"/>
      <c r="QVS14" s="131"/>
      <c r="QVT14" s="131"/>
      <c r="QVU14" s="131"/>
      <c r="QVV14" s="131"/>
      <c r="QVW14" s="131"/>
      <c r="QVX14" s="131"/>
      <c r="QVY14" s="131"/>
      <c r="QVZ14" s="131"/>
      <c r="QWA14" s="131"/>
      <c r="QWB14" s="131"/>
      <c r="QWC14" s="131"/>
      <c r="QWD14" s="131"/>
      <c r="QWE14" s="131"/>
      <c r="QWF14" s="131"/>
      <c r="QWG14" s="131"/>
      <c r="QWH14" s="131"/>
      <c r="QWI14" s="131"/>
      <c r="QWJ14" s="131"/>
      <c r="QWK14" s="131"/>
      <c r="QWL14" s="131"/>
      <c r="QWM14" s="131"/>
      <c r="QWN14" s="131"/>
      <c r="QWO14" s="131"/>
      <c r="QWP14" s="131"/>
      <c r="QWQ14" s="131"/>
      <c r="QWR14" s="131"/>
      <c r="QWS14" s="131"/>
      <c r="QWT14" s="131"/>
      <c r="QWU14" s="131"/>
      <c r="QWV14" s="131"/>
      <c r="QWW14" s="131"/>
      <c r="QWX14" s="131"/>
      <c r="QWY14" s="131"/>
      <c r="QWZ14" s="131"/>
      <c r="QXA14" s="131"/>
      <c r="QXB14" s="131"/>
      <c r="QXC14" s="131"/>
      <c r="QXD14" s="131"/>
      <c r="QXE14" s="131"/>
      <c r="QXF14" s="131"/>
      <c r="QXG14" s="131"/>
      <c r="QXH14" s="131"/>
      <c r="QXI14" s="131"/>
      <c r="QXJ14" s="131"/>
      <c r="QXK14" s="131"/>
      <c r="QXL14" s="131"/>
      <c r="QXM14" s="131"/>
      <c r="QXN14" s="131"/>
      <c r="QXO14" s="131"/>
      <c r="QXP14" s="131"/>
      <c r="QXQ14" s="131"/>
      <c r="QXR14" s="131"/>
      <c r="QXS14" s="131"/>
      <c r="QXT14" s="131"/>
      <c r="QXU14" s="131"/>
      <c r="QXV14" s="131"/>
      <c r="QXW14" s="131"/>
      <c r="QXX14" s="131"/>
      <c r="QXY14" s="131"/>
      <c r="QXZ14" s="131"/>
      <c r="QYA14" s="131"/>
      <c r="QYB14" s="131"/>
      <c r="QYC14" s="131"/>
      <c r="QYD14" s="131"/>
      <c r="QYE14" s="131"/>
      <c r="QYF14" s="131"/>
      <c r="QYG14" s="131"/>
      <c r="QYH14" s="131"/>
      <c r="QYI14" s="131"/>
      <c r="QYJ14" s="131"/>
      <c r="QYK14" s="131"/>
      <c r="QYL14" s="131"/>
      <c r="QYM14" s="131"/>
      <c r="QYN14" s="131"/>
      <c r="QYO14" s="131"/>
      <c r="QYP14" s="131"/>
      <c r="QYQ14" s="131"/>
      <c r="QYR14" s="131"/>
      <c r="QYS14" s="131"/>
      <c r="QYT14" s="131"/>
      <c r="QYU14" s="131"/>
      <c r="QYV14" s="131"/>
      <c r="QYW14" s="131"/>
      <c r="QYX14" s="131"/>
      <c r="QYY14" s="131"/>
      <c r="QYZ14" s="131"/>
      <c r="QZA14" s="131"/>
      <c r="QZB14" s="131"/>
      <c r="QZC14" s="131"/>
      <c r="QZD14" s="131"/>
      <c r="QZE14" s="131"/>
      <c r="QZF14" s="131"/>
      <c r="QZG14" s="131"/>
      <c r="QZH14" s="131"/>
      <c r="QZI14" s="131"/>
      <c r="QZJ14" s="131"/>
      <c r="QZK14" s="131"/>
      <c r="QZL14" s="131"/>
      <c r="QZM14" s="131"/>
      <c r="QZN14" s="131"/>
      <c r="QZO14" s="131"/>
      <c r="QZP14" s="131"/>
      <c r="QZQ14" s="131"/>
      <c r="QZR14" s="131"/>
      <c r="QZS14" s="131"/>
      <c r="QZT14" s="131"/>
      <c r="QZU14" s="131"/>
      <c r="QZV14" s="131"/>
      <c r="QZW14" s="131"/>
      <c r="QZX14" s="131"/>
      <c r="QZY14" s="131"/>
      <c r="QZZ14" s="131"/>
      <c r="RAA14" s="131"/>
      <c r="RAB14" s="131"/>
      <c r="RAC14" s="131"/>
      <c r="RAD14" s="131"/>
      <c r="RAE14" s="131"/>
      <c r="RAF14" s="131"/>
      <c r="RAG14" s="131"/>
      <c r="RAH14" s="131"/>
      <c r="RAI14" s="131"/>
      <c r="RAJ14" s="131"/>
      <c r="RAK14" s="131"/>
      <c r="RAL14" s="131"/>
      <c r="RAM14" s="131"/>
      <c r="RAN14" s="131"/>
      <c r="RAO14" s="131"/>
      <c r="RAP14" s="131"/>
      <c r="RAQ14" s="131"/>
      <c r="RAR14" s="131"/>
      <c r="RAS14" s="131"/>
      <c r="RAT14" s="131"/>
      <c r="RAU14" s="131"/>
      <c r="RAV14" s="131"/>
      <c r="RAW14" s="131"/>
      <c r="RAX14" s="131"/>
      <c r="RAY14" s="131"/>
      <c r="RAZ14" s="131"/>
      <c r="RBA14" s="131"/>
      <c r="RBB14" s="131"/>
      <c r="RBC14" s="131"/>
      <c r="RBD14" s="131"/>
      <c r="RBE14" s="131"/>
      <c r="RBF14" s="131"/>
      <c r="RBG14" s="131"/>
      <c r="RBH14" s="131"/>
      <c r="RBI14" s="131"/>
      <c r="RBJ14" s="131"/>
      <c r="RBK14" s="131"/>
      <c r="RBL14" s="131"/>
      <c r="RBM14" s="131"/>
      <c r="RBN14" s="131"/>
      <c r="RBO14" s="131"/>
      <c r="RBP14" s="131"/>
      <c r="RBQ14" s="131"/>
      <c r="RBR14" s="131"/>
      <c r="RBS14" s="131"/>
      <c r="RBT14" s="131"/>
      <c r="RBU14" s="131"/>
      <c r="RBV14" s="131"/>
      <c r="RBW14" s="131"/>
      <c r="RBX14" s="131"/>
      <c r="RBY14" s="131"/>
      <c r="RBZ14" s="131"/>
      <c r="RCA14" s="131"/>
      <c r="RCB14" s="131"/>
      <c r="RCC14" s="131"/>
      <c r="RCD14" s="131"/>
      <c r="RCE14" s="131"/>
      <c r="RCF14" s="131"/>
      <c r="RCG14" s="131"/>
      <c r="RCH14" s="131"/>
      <c r="RCI14" s="131"/>
      <c r="RCJ14" s="131"/>
      <c r="RCK14" s="131"/>
      <c r="RCL14" s="131"/>
      <c r="RCM14" s="131"/>
      <c r="RCN14" s="131"/>
      <c r="RCO14" s="131"/>
      <c r="RCP14" s="131"/>
      <c r="RCQ14" s="131"/>
      <c r="RCR14" s="131"/>
      <c r="RCS14" s="131"/>
      <c r="RCT14" s="131"/>
      <c r="RCU14" s="131"/>
      <c r="RCV14" s="131"/>
      <c r="RCW14" s="131"/>
      <c r="RCX14" s="131"/>
      <c r="RCY14" s="131"/>
      <c r="RCZ14" s="131"/>
      <c r="RDA14" s="131"/>
      <c r="RDB14" s="131"/>
      <c r="RDC14" s="131"/>
      <c r="RDD14" s="131"/>
      <c r="RDE14" s="131"/>
      <c r="RDF14" s="131"/>
      <c r="RDG14" s="131"/>
      <c r="RDH14" s="131"/>
      <c r="RDI14" s="131"/>
      <c r="RDJ14" s="131"/>
      <c r="RDK14" s="131"/>
      <c r="RDL14" s="131"/>
      <c r="RDM14" s="131"/>
      <c r="RDN14" s="131"/>
      <c r="RDO14" s="131"/>
      <c r="RDP14" s="131"/>
      <c r="RDQ14" s="131"/>
      <c r="RDR14" s="131"/>
      <c r="RDS14" s="131"/>
      <c r="RDT14" s="131"/>
      <c r="RDU14" s="131"/>
      <c r="RDV14" s="131"/>
      <c r="RDW14" s="131"/>
      <c r="RDX14" s="131"/>
      <c r="RDY14" s="131"/>
      <c r="RDZ14" s="131"/>
      <c r="REA14" s="131"/>
      <c r="REB14" s="131"/>
      <c r="REC14" s="131"/>
      <c r="RED14" s="131"/>
      <c r="REE14" s="131"/>
      <c r="REF14" s="131"/>
      <c r="REG14" s="131"/>
      <c r="REH14" s="131"/>
      <c r="REI14" s="131"/>
      <c r="REJ14" s="131"/>
      <c r="REK14" s="131"/>
      <c r="REL14" s="131"/>
      <c r="REM14" s="131"/>
      <c r="REN14" s="131"/>
      <c r="REO14" s="131"/>
      <c r="REP14" s="131"/>
      <c r="REQ14" s="131"/>
      <c r="RER14" s="131"/>
      <c r="RES14" s="131"/>
      <c r="RET14" s="131"/>
      <c r="REU14" s="131"/>
      <c r="REV14" s="131"/>
      <c r="REW14" s="131"/>
      <c r="REX14" s="131"/>
      <c r="REY14" s="131"/>
      <c r="REZ14" s="131"/>
      <c r="RFA14" s="131"/>
      <c r="RFB14" s="131"/>
      <c r="RFC14" s="131"/>
      <c r="RFD14" s="131"/>
      <c r="RFE14" s="131"/>
      <c r="RFF14" s="131"/>
      <c r="RFG14" s="131"/>
      <c r="RFH14" s="131"/>
      <c r="RFI14" s="131"/>
      <c r="RFJ14" s="131"/>
      <c r="RFK14" s="131"/>
      <c r="RFL14" s="131"/>
      <c r="RFM14" s="131"/>
      <c r="RFN14" s="131"/>
      <c r="RFO14" s="131"/>
      <c r="RFP14" s="131"/>
      <c r="RFQ14" s="131"/>
      <c r="RFR14" s="131"/>
      <c r="RFS14" s="131"/>
      <c r="RFT14" s="131"/>
      <c r="RFU14" s="131"/>
      <c r="RFV14" s="131"/>
      <c r="RFW14" s="131"/>
      <c r="RFX14" s="131"/>
      <c r="RFY14" s="131"/>
      <c r="RFZ14" s="131"/>
      <c r="RGA14" s="131"/>
      <c r="RGB14" s="131"/>
      <c r="RGC14" s="131"/>
      <c r="RGD14" s="131"/>
      <c r="RGE14" s="131"/>
      <c r="RGF14" s="131"/>
      <c r="RGG14" s="131"/>
      <c r="RGH14" s="131"/>
      <c r="RGI14" s="131"/>
      <c r="RGJ14" s="131"/>
      <c r="RGK14" s="131"/>
      <c r="RGL14" s="131"/>
      <c r="RGM14" s="131"/>
      <c r="RGN14" s="131"/>
      <c r="RGO14" s="131"/>
      <c r="RGP14" s="131"/>
      <c r="RGQ14" s="131"/>
      <c r="RGR14" s="131"/>
      <c r="RGS14" s="131"/>
      <c r="RGT14" s="131"/>
      <c r="RGU14" s="131"/>
      <c r="RGV14" s="131"/>
      <c r="RGW14" s="131"/>
      <c r="RGX14" s="131"/>
      <c r="RGY14" s="131"/>
      <c r="RGZ14" s="131"/>
      <c r="RHA14" s="131"/>
      <c r="RHB14" s="131"/>
      <c r="RHC14" s="131"/>
      <c r="RHD14" s="131"/>
      <c r="RHE14" s="131"/>
      <c r="RHF14" s="131"/>
      <c r="RHG14" s="131"/>
      <c r="RHH14" s="131"/>
      <c r="RHI14" s="131"/>
      <c r="RHJ14" s="131"/>
      <c r="RHK14" s="131"/>
      <c r="RHL14" s="131"/>
      <c r="RHM14" s="131"/>
      <c r="RHN14" s="131"/>
      <c r="RHO14" s="131"/>
      <c r="RHP14" s="131"/>
      <c r="RHQ14" s="131"/>
      <c r="RHR14" s="131"/>
      <c r="RHS14" s="131"/>
      <c r="RHT14" s="131"/>
      <c r="RHU14" s="131"/>
      <c r="RHV14" s="131"/>
      <c r="RHW14" s="131"/>
      <c r="RHX14" s="131"/>
      <c r="RHY14" s="131"/>
      <c r="RHZ14" s="131"/>
      <c r="RIA14" s="131"/>
      <c r="RIB14" s="131"/>
      <c r="RIC14" s="131"/>
      <c r="RID14" s="131"/>
      <c r="RIE14" s="131"/>
      <c r="RIF14" s="131"/>
      <c r="RIG14" s="131"/>
      <c r="RIH14" s="131"/>
      <c r="RII14" s="131"/>
      <c r="RIJ14" s="131"/>
      <c r="RIK14" s="131"/>
      <c r="RIL14" s="131"/>
      <c r="RIM14" s="131"/>
      <c r="RIN14" s="131"/>
      <c r="RIO14" s="131"/>
      <c r="RIP14" s="131"/>
      <c r="RIQ14" s="131"/>
      <c r="RIR14" s="131"/>
      <c r="RIS14" s="131"/>
      <c r="RIT14" s="131"/>
      <c r="RIU14" s="131"/>
      <c r="RIV14" s="131"/>
      <c r="RIW14" s="131"/>
      <c r="RIX14" s="131"/>
      <c r="RIY14" s="131"/>
      <c r="RIZ14" s="131"/>
      <c r="RJA14" s="131"/>
      <c r="RJB14" s="131"/>
      <c r="RJC14" s="131"/>
      <c r="RJD14" s="131"/>
      <c r="RJE14" s="131"/>
      <c r="RJF14" s="131"/>
      <c r="RJG14" s="131"/>
      <c r="RJH14" s="131"/>
      <c r="RJI14" s="131"/>
      <c r="RJJ14" s="131"/>
      <c r="RJK14" s="131"/>
      <c r="RJL14" s="131"/>
      <c r="RJM14" s="131"/>
      <c r="RJN14" s="131"/>
      <c r="RJO14" s="131"/>
      <c r="RJP14" s="131"/>
      <c r="RJQ14" s="131"/>
      <c r="RJR14" s="131"/>
      <c r="RJS14" s="131"/>
      <c r="RJT14" s="131"/>
      <c r="RJU14" s="131"/>
      <c r="RJV14" s="131"/>
      <c r="RJW14" s="131"/>
      <c r="RJX14" s="131"/>
      <c r="RJY14" s="131"/>
      <c r="RJZ14" s="131"/>
      <c r="RKA14" s="131"/>
      <c r="RKB14" s="131"/>
      <c r="RKC14" s="131"/>
      <c r="RKD14" s="131"/>
      <c r="RKE14" s="131"/>
      <c r="RKF14" s="131"/>
      <c r="RKG14" s="131"/>
      <c r="RKH14" s="131"/>
      <c r="RKI14" s="131"/>
      <c r="RKJ14" s="131"/>
      <c r="RKK14" s="131"/>
      <c r="RKL14" s="131"/>
      <c r="RKM14" s="131"/>
      <c r="RKN14" s="131"/>
      <c r="RKO14" s="131"/>
      <c r="RKP14" s="131"/>
      <c r="RKQ14" s="131"/>
      <c r="RKR14" s="131"/>
      <c r="RKS14" s="131"/>
      <c r="RKT14" s="131"/>
      <c r="RKU14" s="131"/>
      <c r="RKV14" s="131"/>
      <c r="RKW14" s="131"/>
      <c r="RKX14" s="131"/>
      <c r="RKY14" s="131"/>
      <c r="RKZ14" s="131"/>
      <c r="RLA14" s="131"/>
      <c r="RLB14" s="131"/>
      <c r="RLC14" s="131"/>
      <c r="RLD14" s="131"/>
      <c r="RLE14" s="131"/>
      <c r="RLF14" s="131"/>
      <c r="RLG14" s="131"/>
      <c r="RLH14" s="131"/>
      <c r="RLI14" s="131"/>
      <c r="RLJ14" s="131"/>
      <c r="RLK14" s="131"/>
      <c r="RLL14" s="131"/>
      <c r="RLM14" s="131"/>
      <c r="RLN14" s="131"/>
      <c r="RLO14" s="131"/>
      <c r="RLP14" s="131"/>
      <c r="RLQ14" s="131"/>
      <c r="RLR14" s="131"/>
      <c r="RLS14" s="131"/>
      <c r="RLT14" s="131"/>
      <c r="RLU14" s="131"/>
      <c r="RLV14" s="131"/>
      <c r="RLW14" s="131"/>
      <c r="RLX14" s="131"/>
      <c r="RLY14" s="131"/>
      <c r="RLZ14" s="131"/>
      <c r="RMA14" s="131"/>
      <c r="RMB14" s="131"/>
      <c r="RMC14" s="131"/>
      <c r="RMD14" s="131"/>
      <c r="RME14" s="131"/>
      <c r="RMF14" s="131"/>
      <c r="RMG14" s="131"/>
      <c r="RMH14" s="131"/>
      <c r="RMI14" s="131"/>
      <c r="RMJ14" s="131"/>
      <c r="RMK14" s="131"/>
      <c r="RML14" s="131"/>
      <c r="RMM14" s="131"/>
      <c r="RMN14" s="131"/>
      <c r="RMO14" s="131"/>
      <c r="RMP14" s="131"/>
      <c r="RMQ14" s="131"/>
      <c r="RMR14" s="131"/>
      <c r="RMS14" s="131"/>
      <c r="RMT14" s="131"/>
      <c r="RMU14" s="131"/>
      <c r="RMV14" s="131"/>
      <c r="RMW14" s="131"/>
      <c r="RMX14" s="131"/>
      <c r="RMY14" s="131"/>
      <c r="RMZ14" s="131"/>
      <c r="RNA14" s="131"/>
      <c r="RNB14" s="131"/>
      <c r="RNC14" s="131"/>
      <c r="RND14" s="131"/>
      <c r="RNE14" s="131"/>
      <c r="RNF14" s="131"/>
      <c r="RNG14" s="131"/>
      <c r="RNH14" s="131"/>
      <c r="RNI14" s="131"/>
      <c r="RNJ14" s="131"/>
      <c r="RNK14" s="131"/>
      <c r="RNL14" s="131"/>
      <c r="RNM14" s="131"/>
      <c r="RNN14" s="131"/>
      <c r="RNO14" s="131"/>
      <c r="RNP14" s="131"/>
      <c r="RNQ14" s="131"/>
      <c r="RNR14" s="131"/>
      <c r="RNS14" s="131"/>
      <c r="RNT14" s="131"/>
      <c r="RNU14" s="131"/>
      <c r="RNV14" s="131"/>
      <c r="RNW14" s="131"/>
      <c r="RNX14" s="131"/>
      <c r="RNY14" s="131"/>
      <c r="RNZ14" s="131"/>
      <c r="ROA14" s="131"/>
      <c r="ROB14" s="131"/>
      <c r="ROC14" s="131"/>
      <c r="ROD14" s="131"/>
      <c r="ROE14" s="131"/>
      <c r="ROF14" s="131"/>
      <c r="ROG14" s="131"/>
      <c r="ROH14" s="131"/>
      <c r="ROI14" s="131"/>
      <c r="ROJ14" s="131"/>
      <c r="ROK14" s="131"/>
      <c r="ROL14" s="131"/>
      <c r="ROM14" s="131"/>
      <c r="RON14" s="131"/>
      <c r="ROO14" s="131"/>
      <c r="ROP14" s="131"/>
      <c r="ROQ14" s="131"/>
      <c r="ROR14" s="131"/>
      <c r="ROS14" s="131"/>
      <c r="ROT14" s="131"/>
      <c r="ROU14" s="131"/>
      <c r="ROV14" s="131"/>
      <c r="ROW14" s="131"/>
      <c r="ROX14" s="131"/>
      <c r="ROY14" s="131"/>
      <c r="ROZ14" s="131"/>
      <c r="RPA14" s="131"/>
      <c r="RPB14" s="131"/>
      <c r="RPC14" s="131"/>
      <c r="RPD14" s="131"/>
      <c r="RPE14" s="131"/>
      <c r="RPF14" s="131"/>
      <c r="RPG14" s="131"/>
      <c r="RPH14" s="131"/>
      <c r="RPI14" s="131"/>
      <c r="RPJ14" s="131"/>
      <c r="RPK14" s="131"/>
      <c r="RPL14" s="131"/>
      <c r="RPM14" s="131"/>
      <c r="RPN14" s="131"/>
      <c r="RPO14" s="131"/>
      <c r="RPP14" s="131"/>
      <c r="RPQ14" s="131"/>
      <c r="RPR14" s="131"/>
      <c r="RPS14" s="131"/>
      <c r="RPT14" s="131"/>
      <c r="RPU14" s="131"/>
      <c r="RPV14" s="131"/>
      <c r="RPW14" s="131"/>
      <c r="RPX14" s="131"/>
      <c r="RPY14" s="131"/>
      <c r="RPZ14" s="131"/>
      <c r="RQA14" s="131"/>
      <c r="RQB14" s="131"/>
      <c r="RQC14" s="131"/>
      <c r="RQD14" s="131"/>
      <c r="RQE14" s="131"/>
      <c r="RQF14" s="131"/>
      <c r="RQG14" s="131"/>
      <c r="RQH14" s="131"/>
      <c r="RQI14" s="131"/>
      <c r="RQJ14" s="131"/>
      <c r="RQK14" s="131"/>
      <c r="RQL14" s="131"/>
      <c r="RQM14" s="131"/>
      <c r="RQN14" s="131"/>
      <c r="RQO14" s="131"/>
      <c r="RQP14" s="131"/>
      <c r="RQQ14" s="131"/>
      <c r="RQR14" s="131"/>
      <c r="RQS14" s="131"/>
      <c r="RQT14" s="131"/>
      <c r="RQU14" s="131"/>
      <c r="RQV14" s="131"/>
      <c r="RQW14" s="131"/>
      <c r="RQX14" s="131"/>
      <c r="RQY14" s="131"/>
      <c r="RQZ14" s="131"/>
      <c r="RRA14" s="131"/>
      <c r="RRB14" s="131"/>
      <c r="RRC14" s="131"/>
      <c r="RRD14" s="131"/>
      <c r="RRE14" s="131"/>
      <c r="RRF14" s="131"/>
      <c r="RRG14" s="131"/>
      <c r="RRH14" s="131"/>
      <c r="RRI14" s="131"/>
      <c r="RRJ14" s="131"/>
      <c r="RRK14" s="131"/>
      <c r="RRL14" s="131"/>
      <c r="RRM14" s="131"/>
      <c r="RRN14" s="131"/>
      <c r="RRO14" s="131"/>
      <c r="RRP14" s="131"/>
      <c r="RRQ14" s="131"/>
      <c r="RRR14" s="131"/>
      <c r="RRS14" s="131"/>
      <c r="RRT14" s="131"/>
      <c r="RRU14" s="131"/>
      <c r="RRV14" s="131"/>
      <c r="RRW14" s="131"/>
      <c r="RRX14" s="131"/>
      <c r="RRY14" s="131"/>
      <c r="RRZ14" s="131"/>
      <c r="RSA14" s="131"/>
      <c r="RSB14" s="131"/>
      <c r="RSC14" s="131"/>
      <c r="RSD14" s="131"/>
      <c r="RSE14" s="131"/>
      <c r="RSF14" s="131"/>
      <c r="RSG14" s="131"/>
      <c r="RSH14" s="131"/>
      <c r="RSI14" s="131"/>
      <c r="RSJ14" s="131"/>
      <c r="RSK14" s="131"/>
      <c r="RSL14" s="131"/>
      <c r="RSM14" s="131"/>
      <c r="RSN14" s="131"/>
      <c r="RSO14" s="131"/>
      <c r="RSP14" s="131"/>
      <c r="RSQ14" s="131"/>
      <c r="RSR14" s="131"/>
      <c r="RSS14" s="131"/>
      <c r="RST14" s="131"/>
      <c r="RSU14" s="131"/>
      <c r="RSV14" s="131"/>
      <c r="RSW14" s="131"/>
      <c r="RSX14" s="131"/>
      <c r="RSY14" s="131"/>
      <c r="RSZ14" s="131"/>
      <c r="RTA14" s="131"/>
      <c r="RTB14" s="131"/>
      <c r="RTC14" s="131"/>
      <c r="RTD14" s="131"/>
      <c r="RTE14" s="131"/>
      <c r="RTF14" s="131"/>
      <c r="RTG14" s="131"/>
      <c r="RTH14" s="131"/>
      <c r="RTI14" s="131"/>
      <c r="RTJ14" s="131"/>
      <c r="RTK14" s="131"/>
      <c r="RTL14" s="131"/>
      <c r="RTM14" s="131"/>
      <c r="RTN14" s="131"/>
      <c r="RTO14" s="131"/>
      <c r="RTP14" s="131"/>
      <c r="RTQ14" s="131"/>
      <c r="RTR14" s="131"/>
      <c r="RTS14" s="131"/>
      <c r="RTT14" s="131"/>
      <c r="RTU14" s="131"/>
      <c r="RTV14" s="131"/>
      <c r="RTW14" s="131"/>
      <c r="RTX14" s="131"/>
      <c r="RTY14" s="131"/>
      <c r="RTZ14" s="131"/>
      <c r="RUA14" s="131"/>
      <c r="RUB14" s="131"/>
      <c r="RUC14" s="131"/>
      <c r="RUD14" s="131"/>
      <c r="RUE14" s="131"/>
      <c r="RUF14" s="131"/>
      <c r="RUG14" s="131"/>
      <c r="RUH14" s="131"/>
      <c r="RUI14" s="131"/>
      <c r="RUJ14" s="131"/>
      <c r="RUK14" s="131"/>
      <c r="RUL14" s="131"/>
      <c r="RUM14" s="131"/>
      <c r="RUN14" s="131"/>
      <c r="RUO14" s="131"/>
      <c r="RUP14" s="131"/>
      <c r="RUQ14" s="131"/>
      <c r="RUR14" s="131"/>
      <c r="RUS14" s="131"/>
      <c r="RUT14" s="131"/>
      <c r="RUU14" s="131"/>
      <c r="RUV14" s="131"/>
      <c r="RUW14" s="131"/>
      <c r="RUX14" s="131"/>
      <c r="RUY14" s="131"/>
      <c r="RUZ14" s="131"/>
      <c r="RVA14" s="131"/>
      <c r="RVB14" s="131"/>
      <c r="RVC14" s="131"/>
      <c r="RVD14" s="131"/>
      <c r="RVE14" s="131"/>
      <c r="RVF14" s="131"/>
      <c r="RVG14" s="131"/>
      <c r="RVH14" s="131"/>
      <c r="RVI14" s="131"/>
      <c r="RVJ14" s="131"/>
      <c r="RVK14" s="131"/>
      <c r="RVL14" s="131"/>
      <c r="RVM14" s="131"/>
      <c r="RVN14" s="131"/>
      <c r="RVO14" s="131"/>
      <c r="RVP14" s="131"/>
      <c r="RVQ14" s="131"/>
      <c r="RVR14" s="131"/>
      <c r="RVS14" s="131"/>
      <c r="RVT14" s="131"/>
      <c r="RVU14" s="131"/>
      <c r="RVV14" s="131"/>
      <c r="RVW14" s="131"/>
      <c r="RVX14" s="131"/>
      <c r="RVY14" s="131"/>
      <c r="RVZ14" s="131"/>
      <c r="RWA14" s="131"/>
      <c r="RWB14" s="131"/>
      <c r="RWC14" s="131"/>
      <c r="RWD14" s="131"/>
      <c r="RWE14" s="131"/>
      <c r="RWF14" s="131"/>
      <c r="RWG14" s="131"/>
      <c r="RWH14" s="131"/>
      <c r="RWI14" s="131"/>
      <c r="RWJ14" s="131"/>
      <c r="RWK14" s="131"/>
      <c r="RWL14" s="131"/>
      <c r="RWM14" s="131"/>
      <c r="RWN14" s="131"/>
      <c r="RWO14" s="131"/>
      <c r="RWP14" s="131"/>
      <c r="RWQ14" s="131"/>
      <c r="RWR14" s="131"/>
      <c r="RWS14" s="131"/>
      <c r="RWT14" s="131"/>
      <c r="RWU14" s="131"/>
      <c r="RWV14" s="131"/>
      <c r="RWW14" s="131"/>
      <c r="RWX14" s="131"/>
      <c r="RWY14" s="131"/>
      <c r="RWZ14" s="131"/>
      <c r="RXA14" s="131"/>
      <c r="RXB14" s="131"/>
      <c r="RXC14" s="131"/>
      <c r="RXD14" s="131"/>
      <c r="RXE14" s="131"/>
      <c r="RXF14" s="131"/>
      <c r="RXG14" s="131"/>
      <c r="RXH14" s="131"/>
      <c r="RXI14" s="131"/>
      <c r="RXJ14" s="131"/>
      <c r="RXK14" s="131"/>
      <c r="RXL14" s="131"/>
      <c r="RXM14" s="131"/>
      <c r="RXN14" s="131"/>
      <c r="RXO14" s="131"/>
      <c r="RXP14" s="131"/>
      <c r="RXQ14" s="131"/>
      <c r="RXR14" s="131"/>
      <c r="RXS14" s="131"/>
      <c r="RXT14" s="131"/>
      <c r="RXU14" s="131"/>
      <c r="RXV14" s="131"/>
      <c r="RXW14" s="131"/>
      <c r="RXX14" s="131"/>
      <c r="RXY14" s="131"/>
      <c r="RXZ14" s="131"/>
      <c r="RYA14" s="131"/>
      <c r="RYB14" s="131"/>
      <c r="RYC14" s="131"/>
      <c r="RYD14" s="131"/>
      <c r="RYE14" s="131"/>
      <c r="RYF14" s="131"/>
      <c r="RYG14" s="131"/>
      <c r="RYH14" s="131"/>
      <c r="RYI14" s="131"/>
      <c r="RYJ14" s="131"/>
      <c r="RYK14" s="131"/>
      <c r="RYL14" s="131"/>
      <c r="RYM14" s="131"/>
      <c r="RYN14" s="131"/>
      <c r="RYO14" s="131"/>
      <c r="RYP14" s="131"/>
      <c r="RYQ14" s="131"/>
      <c r="RYR14" s="131"/>
      <c r="RYS14" s="131"/>
      <c r="RYT14" s="131"/>
      <c r="RYU14" s="131"/>
      <c r="RYV14" s="131"/>
      <c r="RYW14" s="131"/>
      <c r="RYX14" s="131"/>
      <c r="RYY14" s="131"/>
      <c r="RYZ14" s="131"/>
      <c r="RZA14" s="131"/>
      <c r="RZB14" s="131"/>
      <c r="RZC14" s="131"/>
      <c r="RZD14" s="131"/>
      <c r="RZE14" s="131"/>
      <c r="RZF14" s="131"/>
      <c r="RZG14" s="131"/>
      <c r="RZH14" s="131"/>
      <c r="RZI14" s="131"/>
      <c r="RZJ14" s="131"/>
      <c r="RZK14" s="131"/>
      <c r="RZL14" s="131"/>
      <c r="RZM14" s="131"/>
      <c r="RZN14" s="131"/>
      <c r="RZO14" s="131"/>
      <c r="RZP14" s="131"/>
      <c r="RZQ14" s="131"/>
      <c r="RZR14" s="131"/>
      <c r="RZS14" s="131"/>
      <c r="RZT14" s="131"/>
      <c r="RZU14" s="131"/>
      <c r="RZV14" s="131"/>
      <c r="RZW14" s="131"/>
      <c r="RZX14" s="131"/>
      <c r="RZY14" s="131"/>
      <c r="RZZ14" s="131"/>
      <c r="SAA14" s="131"/>
      <c r="SAB14" s="131"/>
      <c r="SAC14" s="131"/>
      <c r="SAD14" s="131"/>
      <c r="SAE14" s="131"/>
      <c r="SAF14" s="131"/>
      <c r="SAG14" s="131"/>
      <c r="SAH14" s="131"/>
      <c r="SAI14" s="131"/>
      <c r="SAJ14" s="131"/>
      <c r="SAK14" s="131"/>
      <c r="SAL14" s="131"/>
      <c r="SAM14" s="131"/>
      <c r="SAN14" s="131"/>
      <c r="SAO14" s="131"/>
      <c r="SAP14" s="131"/>
      <c r="SAQ14" s="131"/>
      <c r="SAR14" s="131"/>
      <c r="SAS14" s="131"/>
      <c r="SAT14" s="131"/>
      <c r="SAU14" s="131"/>
      <c r="SAV14" s="131"/>
      <c r="SAW14" s="131"/>
      <c r="SAX14" s="131"/>
      <c r="SAY14" s="131"/>
      <c r="SAZ14" s="131"/>
      <c r="SBA14" s="131"/>
      <c r="SBB14" s="131"/>
      <c r="SBC14" s="131"/>
      <c r="SBD14" s="131"/>
      <c r="SBE14" s="131"/>
      <c r="SBF14" s="131"/>
      <c r="SBG14" s="131"/>
      <c r="SBH14" s="131"/>
      <c r="SBI14" s="131"/>
      <c r="SBJ14" s="131"/>
      <c r="SBK14" s="131"/>
      <c r="SBL14" s="131"/>
      <c r="SBM14" s="131"/>
      <c r="SBN14" s="131"/>
      <c r="SBO14" s="131"/>
      <c r="SBP14" s="131"/>
      <c r="SBQ14" s="131"/>
      <c r="SBR14" s="131"/>
      <c r="SBS14" s="131"/>
      <c r="SBT14" s="131"/>
      <c r="SBU14" s="131"/>
      <c r="SBV14" s="131"/>
      <c r="SBW14" s="131"/>
      <c r="SBX14" s="131"/>
      <c r="SBY14" s="131"/>
      <c r="SBZ14" s="131"/>
      <c r="SCA14" s="131"/>
      <c r="SCB14" s="131"/>
      <c r="SCC14" s="131"/>
      <c r="SCD14" s="131"/>
      <c r="SCE14" s="131"/>
      <c r="SCF14" s="131"/>
      <c r="SCG14" s="131"/>
      <c r="SCH14" s="131"/>
      <c r="SCI14" s="131"/>
      <c r="SCJ14" s="131"/>
      <c r="SCK14" s="131"/>
      <c r="SCL14" s="131"/>
      <c r="SCM14" s="131"/>
      <c r="SCN14" s="131"/>
      <c r="SCO14" s="131"/>
      <c r="SCP14" s="131"/>
      <c r="SCQ14" s="131"/>
      <c r="SCR14" s="131"/>
      <c r="SCS14" s="131"/>
      <c r="SCT14" s="131"/>
      <c r="SCU14" s="131"/>
      <c r="SCV14" s="131"/>
      <c r="SCW14" s="131"/>
      <c r="SCX14" s="131"/>
      <c r="SCY14" s="131"/>
      <c r="SCZ14" s="131"/>
      <c r="SDA14" s="131"/>
      <c r="SDB14" s="131"/>
      <c r="SDC14" s="131"/>
      <c r="SDD14" s="131"/>
      <c r="SDE14" s="131"/>
      <c r="SDF14" s="131"/>
      <c r="SDG14" s="131"/>
      <c r="SDH14" s="131"/>
      <c r="SDI14" s="131"/>
      <c r="SDJ14" s="131"/>
      <c r="SDK14" s="131"/>
      <c r="SDL14" s="131"/>
      <c r="SDM14" s="131"/>
      <c r="SDN14" s="131"/>
      <c r="SDO14" s="131"/>
      <c r="SDP14" s="131"/>
      <c r="SDQ14" s="131"/>
      <c r="SDR14" s="131"/>
      <c r="SDS14" s="131"/>
      <c r="SDT14" s="131"/>
      <c r="SDU14" s="131"/>
      <c r="SDV14" s="131"/>
      <c r="SDW14" s="131"/>
      <c r="SDX14" s="131"/>
      <c r="SDY14" s="131"/>
      <c r="SDZ14" s="131"/>
      <c r="SEA14" s="131"/>
      <c r="SEB14" s="131"/>
      <c r="SEC14" s="131"/>
      <c r="SED14" s="131"/>
      <c r="SEE14" s="131"/>
      <c r="SEF14" s="131"/>
      <c r="SEG14" s="131"/>
      <c r="SEH14" s="131"/>
      <c r="SEI14" s="131"/>
      <c r="SEJ14" s="131"/>
      <c r="SEK14" s="131"/>
      <c r="SEL14" s="131"/>
      <c r="SEM14" s="131"/>
      <c r="SEN14" s="131"/>
      <c r="SEO14" s="131"/>
      <c r="SEP14" s="131"/>
      <c r="SEQ14" s="131"/>
      <c r="SER14" s="131"/>
      <c r="SES14" s="131"/>
      <c r="SET14" s="131"/>
      <c r="SEU14" s="131"/>
      <c r="SEV14" s="131"/>
      <c r="SEW14" s="131"/>
      <c r="SEX14" s="131"/>
      <c r="SEY14" s="131"/>
      <c r="SEZ14" s="131"/>
      <c r="SFA14" s="131"/>
      <c r="SFB14" s="131"/>
      <c r="SFC14" s="131"/>
      <c r="SFD14" s="131"/>
      <c r="SFE14" s="131"/>
      <c r="SFF14" s="131"/>
      <c r="SFG14" s="131"/>
      <c r="SFH14" s="131"/>
      <c r="SFI14" s="131"/>
      <c r="SFJ14" s="131"/>
      <c r="SFK14" s="131"/>
      <c r="SFL14" s="131"/>
      <c r="SFM14" s="131"/>
      <c r="SFN14" s="131"/>
      <c r="SFO14" s="131"/>
      <c r="SFP14" s="131"/>
      <c r="SFQ14" s="131"/>
      <c r="SFR14" s="131"/>
      <c r="SFS14" s="131"/>
      <c r="SFT14" s="131"/>
      <c r="SFU14" s="131"/>
      <c r="SFV14" s="131"/>
      <c r="SFW14" s="131"/>
      <c r="SFX14" s="131"/>
      <c r="SFY14" s="131"/>
      <c r="SFZ14" s="131"/>
      <c r="SGA14" s="131"/>
      <c r="SGB14" s="131"/>
      <c r="SGC14" s="131"/>
      <c r="SGD14" s="131"/>
      <c r="SGE14" s="131"/>
      <c r="SGF14" s="131"/>
      <c r="SGG14" s="131"/>
      <c r="SGH14" s="131"/>
      <c r="SGI14" s="131"/>
      <c r="SGJ14" s="131"/>
      <c r="SGK14" s="131"/>
      <c r="SGL14" s="131"/>
      <c r="SGM14" s="131"/>
      <c r="SGN14" s="131"/>
      <c r="SGO14" s="131"/>
      <c r="SGP14" s="131"/>
      <c r="SGQ14" s="131"/>
      <c r="SGR14" s="131"/>
      <c r="SGS14" s="131"/>
      <c r="SGT14" s="131"/>
      <c r="SGU14" s="131"/>
      <c r="SGV14" s="131"/>
      <c r="SGW14" s="131"/>
      <c r="SGX14" s="131"/>
      <c r="SGY14" s="131"/>
      <c r="SGZ14" s="131"/>
      <c r="SHA14" s="131"/>
      <c r="SHB14" s="131"/>
      <c r="SHC14" s="131"/>
      <c r="SHD14" s="131"/>
      <c r="SHE14" s="131"/>
      <c r="SHF14" s="131"/>
      <c r="SHG14" s="131"/>
      <c r="SHH14" s="131"/>
      <c r="SHI14" s="131"/>
      <c r="SHJ14" s="131"/>
      <c r="SHK14" s="131"/>
      <c r="SHL14" s="131"/>
      <c r="SHM14" s="131"/>
      <c r="SHN14" s="131"/>
      <c r="SHO14" s="131"/>
      <c r="SHP14" s="131"/>
      <c r="SHQ14" s="131"/>
      <c r="SHR14" s="131"/>
      <c r="SHS14" s="131"/>
      <c r="SHT14" s="131"/>
      <c r="SHU14" s="131"/>
      <c r="SHV14" s="131"/>
      <c r="SHW14" s="131"/>
      <c r="SHX14" s="131"/>
      <c r="SHY14" s="131"/>
      <c r="SHZ14" s="131"/>
      <c r="SIA14" s="131"/>
      <c r="SIB14" s="131"/>
      <c r="SIC14" s="131"/>
      <c r="SID14" s="131"/>
      <c r="SIE14" s="131"/>
      <c r="SIF14" s="131"/>
      <c r="SIG14" s="131"/>
      <c r="SIH14" s="131"/>
      <c r="SII14" s="131"/>
      <c r="SIJ14" s="131"/>
      <c r="SIK14" s="131"/>
      <c r="SIL14" s="131"/>
      <c r="SIM14" s="131"/>
      <c r="SIN14" s="131"/>
      <c r="SIO14" s="131"/>
      <c r="SIP14" s="131"/>
      <c r="SIQ14" s="131"/>
      <c r="SIR14" s="131"/>
      <c r="SIS14" s="131"/>
      <c r="SIT14" s="131"/>
      <c r="SIU14" s="131"/>
      <c r="SIV14" s="131"/>
      <c r="SIW14" s="131"/>
      <c r="SIX14" s="131"/>
      <c r="SIY14" s="131"/>
      <c r="SIZ14" s="131"/>
      <c r="SJA14" s="131"/>
      <c r="SJB14" s="131"/>
      <c r="SJC14" s="131"/>
      <c r="SJD14" s="131"/>
      <c r="SJE14" s="131"/>
      <c r="SJF14" s="131"/>
      <c r="SJG14" s="131"/>
      <c r="SJH14" s="131"/>
      <c r="SJI14" s="131"/>
      <c r="SJJ14" s="131"/>
      <c r="SJK14" s="131"/>
      <c r="SJL14" s="131"/>
      <c r="SJM14" s="131"/>
      <c r="SJN14" s="131"/>
      <c r="SJO14" s="131"/>
      <c r="SJP14" s="131"/>
      <c r="SJQ14" s="131"/>
      <c r="SJR14" s="131"/>
      <c r="SJS14" s="131"/>
      <c r="SJT14" s="131"/>
      <c r="SJU14" s="131"/>
      <c r="SJV14" s="131"/>
      <c r="SJW14" s="131"/>
      <c r="SJX14" s="131"/>
      <c r="SJY14" s="131"/>
      <c r="SJZ14" s="131"/>
      <c r="SKA14" s="131"/>
      <c r="SKB14" s="131"/>
      <c r="SKC14" s="131"/>
      <c r="SKD14" s="131"/>
      <c r="SKE14" s="131"/>
      <c r="SKF14" s="131"/>
      <c r="SKG14" s="131"/>
      <c r="SKH14" s="131"/>
      <c r="SKI14" s="131"/>
      <c r="SKJ14" s="131"/>
      <c r="SKK14" s="131"/>
      <c r="SKL14" s="131"/>
      <c r="SKM14" s="131"/>
      <c r="SKN14" s="131"/>
      <c r="SKO14" s="131"/>
      <c r="SKP14" s="131"/>
      <c r="SKQ14" s="131"/>
      <c r="SKR14" s="131"/>
      <c r="SKS14" s="131"/>
      <c r="SKT14" s="131"/>
      <c r="SKU14" s="131"/>
      <c r="SKV14" s="131"/>
      <c r="SKW14" s="131"/>
      <c r="SKX14" s="131"/>
      <c r="SKY14" s="131"/>
      <c r="SKZ14" s="131"/>
      <c r="SLA14" s="131"/>
      <c r="SLB14" s="131"/>
      <c r="SLC14" s="131"/>
      <c r="SLD14" s="131"/>
      <c r="SLE14" s="131"/>
      <c r="SLF14" s="131"/>
      <c r="SLG14" s="131"/>
      <c r="SLH14" s="131"/>
      <c r="SLI14" s="131"/>
      <c r="SLJ14" s="131"/>
      <c r="SLK14" s="131"/>
      <c r="SLL14" s="131"/>
      <c r="SLM14" s="131"/>
      <c r="SLN14" s="131"/>
      <c r="SLO14" s="131"/>
      <c r="SLP14" s="131"/>
      <c r="SLQ14" s="131"/>
      <c r="SLR14" s="131"/>
      <c r="SLS14" s="131"/>
      <c r="SLT14" s="131"/>
      <c r="SLU14" s="131"/>
      <c r="SLV14" s="131"/>
      <c r="SLW14" s="131"/>
      <c r="SLX14" s="131"/>
      <c r="SLY14" s="131"/>
      <c r="SLZ14" s="131"/>
      <c r="SMA14" s="131"/>
      <c r="SMB14" s="131"/>
      <c r="SMC14" s="131"/>
      <c r="SMD14" s="131"/>
      <c r="SME14" s="131"/>
      <c r="SMF14" s="131"/>
      <c r="SMG14" s="131"/>
      <c r="SMH14" s="131"/>
      <c r="SMI14" s="131"/>
      <c r="SMJ14" s="131"/>
      <c r="SMK14" s="131"/>
      <c r="SML14" s="131"/>
      <c r="SMM14" s="131"/>
      <c r="SMN14" s="131"/>
      <c r="SMO14" s="131"/>
      <c r="SMP14" s="131"/>
      <c r="SMQ14" s="131"/>
      <c r="SMR14" s="131"/>
      <c r="SMS14" s="131"/>
      <c r="SMT14" s="131"/>
      <c r="SMU14" s="131"/>
      <c r="SMV14" s="131"/>
      <c r="SMW14" s="131"/>
      <c r="SMX14" s="131"/>
      <c r="SMY14" s="131"/>
      <c r="SMZ14" s="131"/>
      <c r="SNA14" s="131"/>
      <c r="SNB14" s="131"/>
      <c r="SNC14" s="131"/>
      <c r="SND14" s="131"/>
      <c r="SNE14" s="131"/>
      <c r="SNF14" s="131"/>
      <c r="SNG14" s="131"/>
      <c r="SNH14" s="131"/>
      <c r="SNI14" s="131"/>
      <c r="SNJ14" s="131"/>
      <c r="SNK14" s="131"/>
      <c r="SNL14" s="131"/>
      <c r="SNM14" s="131"/>
      <c r="SNN14" s="131"/>
      <c r="SNO14" s="131"/>
      <c r="SNP14" s="131"/>
      <c r="SNQ14" s="131"/>
      <c r="SNR14" s="131"/>
      <c r="SNS14" s="131"/>
      <c r="SNT14" s="131"/>
      <c r="SNU14" s="131"/>
      <c r="SNV14" s="131"/>
      <c r="SNW14" s="131"/>
      <c r="SNX14" s="131"/>
      <c r="SNY14" s="131"/>
      <c r="SNZ14" s="131"/>
      <c r="SOA14" s="131"/>
      <c r="SOB14" s="131"/>
      <c r="SOC14" s="131"/>
      <c r="SOD14" s="131"/>
      <c r="SOE14" s="131"/>
      <c r="SOF14" s="131"/>
      <c r="SOG14" s="131"/>
      <c r="SOH14" s="131"/>
      <c r="SOI14" s="131"/>
      <c r="SOJ14" s="131"/>
      <c r="SOK14" s="131"/>
      <c r="SOL14" s="131"/>
      <c r="SOM14" s="131"/>
      <c r="SON14" s="131"/>
      <c r="SOO14" s="131"/>
      <c r="SOP14" s="131"/>
      <c r="SOQ14" s="131"/>
      <c r="SOR14" s="131"/>
      <c r="SOS14" s="131"/>
      <c r="SOT14" s="131"/>
      <c r="SOU14" s="131"/>
      <c r="SOV14" s="131"/>
      <c r="SOW14" s="131"/>
      <c r="SOX14" s="131"/>
      <c r="SOY14" s="131"/>
      <c r="SOZ14" s="131"/>
      <c r="SPA14" s="131"/>
      <c r="SPB14" s="131"/>
      <c r="SPC14" s="131"/>
      <c r="SPD14" s="131"/>
      <c r="SPE14" s="131"/>
      <c r="SPF14" s="131"/>
      <c r="SPG14" s="131"/>
      <c r="SPH14" s="131"/>
      <c r="SPI14" s="131"/>
      <c r="SPJ14" s="131"/>
      <c r="SPK14" s="131"/>
      <c r="SPL14" s="131"/>
      <c r="SPM14" s="131"/>
      <c r="SPN14" s="131"/>
      <c r="SPO14" s="131"/>
      <c r="SPP14" s="131"/>
      <c r="SPQ14" s="131"/>
      <c r="SPR14" s="131"/>
      <c r="SPS14" s="131"/>
      <c r="SPT14" s="131"/>
      <c r="SPU14" s="131"/>
      <c r="SPV14" s="131"/>
      <c r="SPW14" s="131"/>
      <c r="SPX14" s="131"/>
      <c r="SPY14" s="131"/>
      <c r="SPZ14" s="131"/>
      <c r="SQA14" s="131"/>
      <c r="SQB14" s="131"/>
      <c r="SQC14" s="131"/>
      <c r="SQD14" s="131"/>
      <c r="SQE14" s="131"/>
      <c r="SQF14" s="131"/>
      <c r="SQG14" s="131"/>
      <c r="SQH14" s="131"/>
      <c r="SQI14" s="131"/>
      <c r="SQJ14" s="131"/>
      <c r="SQK14" s="131"/>
      <c r="SQL14" s="131"/>
      <c r="SQM14" s="131"/>
      <c r="SQN14" s="131"/>
      <c r="SQO14" s="131"/>
      <c r="SQP14" s="131"/>
      <c r="SQQ14" s="131"/>
      <c r="SQR14" s="131"/>
      <c r="SQS14" s="131"/>
      <c r="SQT14" s="131"/>
      <c r="SQU14" s="131"/>
      <c r="SQV14" s="131"/>
      <c r="SQW14" s="131"/>
      <c r="SQX14" s="131"/>
      <c r="SQY14" s="131"/>
      <c r="SQZ14" s="131"/>
      <c r="SRA14" s="131"/>
      <c r="SRB14" s="131"/>
      <c r="SRC14" s="131"/>
      <c r="SRD14" s="131"/>
      <c r="SRE14" s="131"/>
      <c r="SRF14" s="131"/>
      <c r="SRG14" s="131"/>
      <c r="SRH14" s="131"/>
      <c r="SRI14" s="131"/>
      <c r="SRJ14" s="131"/>
      <c r="SRK14" s="131"/>
      <c r="SRL14" s="131"/>
      <c r="SRM14" s="131"/>
      <c r="SRN14" s="131"/>
      <c r="SRO14" s="131"/>
      <c r="SRP14" s="131"/>
      <c r="SRQ14" s="131"/>
      <c r="SRR14" s="131"/>
      <c r="SRS14" s="131"/>
      <c r="SRT14" s="131"/>
      <c r="SRU14" s="131"/>
      <c r="SRV14" s="131"/>
      <c r="SRW14" s="131"/>
      <c r="SRX14" s="131"/>
      <c r="SRY14" s="131"/>
      <c r="SRZ14" s="131"/>
      <c r="SSA14" s="131"/>
      <c r="SSB14" s="131"/>
      <c r="SSC14" s="131"/>
      <c r="SSD14" s="131"/>
      <c r="SSE14" s="131"/>
      <c r="SSF14" s="131"/>
      <c r="SSG14" s="131"/>
      <c r="SSH14" s="131"/>
      <c r="SSI14" s="131"/>
      <c r="SSJ14" s="131"/>
      <c r="SSK14" s="131"/>
      <c r="SSL14" s="131"/>
      <c r="SSM14" s="131"/>
      <c r="SSN14" s="131"/>
      <c r="SSO14" s="131"/>
      <c r="SSP14" s="131"/>
      <c r="SSQ14" s="131"/>
      <c r="SSR14" s="131"/>
      <c r="SSS14" s="131"/>
      <c r="SST14" s="131"/>
      <c r="SSU14" s="131"/>
      <c r="SSV14" s="131"/>
      <c r="SSW14" s="131"/>
      <c r="SSX14" s="131"/>
      <c r="SSY14" s="131"/>
      <c r="SSZ14" s="131"/>
      <c r="STA14" s="131"/>
      <c r="STB14" s="131"/>
      <c r="STC14" s="131"/>
      <c r="STD14" s="131"/>
      <c r="STE14" s="131"/>
      <c r="STF14" s="131"/>
      <c r="STG14" s="131"/>
      <c r="STH14" s="131"/>
      <c r="STI14" s="131"/>
      <c r="STJ14" s="131"/>
      <c r="STK14" s="131"/>
      <c r="STL14" s="131"/>
      <c r="STM14" s="131"/>
      <c r="STN14" s="131"/>
      <c r="STO14" s="131"/>
      <c r="STP14" s="131"/>
      <c r="STQ14" s="131"/>
      <c r="STR14" s="131"/>
      <c r="STS14" s="131"/>
      <c r="STT14" s="131"/>
      <c r="STU14" s="131"/>
      <c r="STV14" s="131"/>
      <c r="STW14" s="131"/>
      <c r="STX14" s="131"/>
      <c r="STY14" s="131"/>
      <c r="STZ14" s="131"/>
      <c r="SUA14" s="131"/>
      <c r="SUB14" s="131"/>
      <c r="SUC14" s="131"/>
      <c r="SUD14" s="131"/>
      <c r="SUE14" s="131"/>
      <c r="SUF14" s="131"/>
      <c r="SUG14" s="131"/>
      <c r="SUH14" s="131"/>
      <c r="SUI14" s="131"/>
      <c r="SUJ14" s="131"/>
      <c r="SUK14" s="131"/>
      <c r="SUL14" s="131"/>
      <c r="SUM14" s="131"/>
      <c r="SUN14" s="131"/>
      <c r="SUO14" s="131"/>
      <c r="SUP14" s="131"/>
      <c r="SUQ14" s="131"/>
      <c r="SUR14" s="131"/>
      <c r="SUS14" s="131"/>
      <c r="SUT14" s="131"/>
      <c r="SUU14" s="131"/>
      <c r="SUV14" s="131"/>
      <c r="SUW14" s="131"/>
      <c r="SUX14" s="131"/>
      <c r="SUY14" s="131"/>
      <c r="SUZ14" s="131"/>
      <c r="SVA14" s="131"/>
      <c r="SVB14" s="131"/>
      <c r="SVC14" s="131"/>
      <c r="SVD14" s="131"/>
      <c r="SVE14" s="131"/>
      <c r="SVF14" s="131"/>
      <c r="SVG14" s="131"/>
      <c r="SVH14" s="131"/>
      <c r="SVI14" s="131"/>
      <c r="SVJ14" s="131"/>
      <c r="SVK14" s="131"/>
      <c r="SVL14" s="131"/>
      <c r="SVM14" s="131"/>
      <c r="SVN14" s="131"/>
      <c r="SVO14" s="131"/>
      <c r="SVP14" s="131"/>
      <c r="SVQ14" s="131"/>
      <c r="SVR14" s="131"/>
      <c r="SVS14" s="131"/>
      <c r="SVT14" s="131"/>
      <c r="SVU14" s="131"/>
      <c r="SVV14" s="131"/>
      <c r="SVW14" s="131"/>
      <c r="SVX14" s="131"/>
      <c r="SVY14" s="131"/>
      <c r="SVZ14" s="131"/>
      <c r="SWA14" s="131"/>
      <c r="SWB14" s="131"/>
      <c r="SWC14" s="131"/>
      <c r="SWD14" s="131"/>
      <c r="SWE14" s="131"/>
      <c r="SWF14" s="131"/>
      <c r="SWG14" s="131"/>
      <c r="SWH14" s="131"/>
      <c r="SWI14" s="131"/>
      <c r="SWJ14" s="131"/>
      <c r="SWK14" s="131"/>
      <c r="SWL14" s="131"/>
      <c r="SWM14" s="131"/>
      <c r="SWN14" s="131"/>
      <c r="SWO14" s="131"/>
      <c r="SWP14" s="131"/>
      <c r="SWQ14" s="131"/>
      <c r="SWR14" s="131"/>
      <c r="SWS14" s="131"/>
      <c r="SWT14" s="131"/>
      <c r="SWU14" s="131"/>
      <c r="SWV14" s="131"/>
      <c r="SWW14" s="131"/>
      <c r="SWX14" s="131"/>
      <c r="SWY14" s="131"/>
      <c r="SWZ14" s="131"/>
      <c r="SXA14" s="131"/>
      <c r="SXB14" s="131"/>
      <c r="SXC14" s="131"/>
      <c r="SXD14" s="131"/>
      <c r="SXE14" s="131"/>
      <c r="SXF14" s="131"/>
      <c r="SXG14" s="131"/>
      <c r="SXH14" s="131"/>
      <c r="SXI14" s="131"/>
      <c r="SXJ14" s="131"/>
      <c r="SXK14" s="131"/>
      <c r="SXL14" s="131"/>
      <c r="SXM14" s="131"/>
      <c r="SXN14" s="131"/>
      <c r="SXO14" s="131"/>
      <c r="SXP14" s="131"/>
      <c r="SXQ14" s="131"/>
      <c r="SXR14" s="131"/>
      <c r="SXS14" s="131"/>
      <c r="SXT14" s="131"/>
      <c r="SXU14" s="131"/>
      <c r="SXV14" s="131"/>
      <c r="SXW14" s="131"/>
      <c r="SXX14" s="131"/>
      <c r="SXY14" s="131"/>
      <c r="SXZ14" s="131"/>
      <c r="SYA14" s="131"/>
      <c r="SYB14" s="131"/>
      <c r="SYC14" s="131"/>
      <c r="SYD14" s="131"/>
      <c r="SYE14" s="131"/>
      <c r="SYF14" s="131"/>
      <c r="SYG14" s="131"/>
      <c r="SYH14" s="131"/>
      <c r="SYI14" s="131"/>
      <c r="SYJ14" s="131"/>
      <c r="SYK14" s="131"/>
      <c r="SYL14" s="131"/>
      <c r="SYM14" s="131"/>
      <c r="SYN14" s="131"/>
      <c r="SYO14" s="131"/>
      <c r="SYP14" s="131"/>
      <c r="SYQ14" s="131"/>
      <c r="SYR14" s="131"/>
      <c r="SYS14" s="131"/>
      <c r="SYT14" s="131"/>
      <c r="SYU14" s="131"/>
      <c r="SYV14" s="131"/>
      <c r="SYW14" s="131"/>
      <c r="SYX14" s="131"/>
      <c r="SYY14" s="131"/>
      <c r="SYZ14" s="131"/>
      <c r="SZA14" s="131"/>
      <c r="SZB14" s="131"/>
      <c r="SZC14" s="131"/>
      <c r="SZD14" s="131"/>
      <c r="SZE14" s="131"/>
      <c r="SZF14" s="131"/>
      <c r="SZG14" s="131"/>
      <c r="SZH14" s="131"/>
      <c r="SZI14" s="131"/>
      <c r="SZJ14" s="131"/>
      <c r="SZK14" s="131"/>
      <c r="SZL14" s="131"/>
      <c r="SZM14" s="131"/>
      <c r="SZN14" s="131"/>
      <c r="SZO14" s="131"/>
      <c r="SZP14" s="131"/>
      <c r="SZQ14" s="131"/>
      <c r="SZR14" s="131"/>
      <c r="SZS14" s="131"/>
      <c r="SZT14" s="131"/>
      <c r="SZU14" s="131"/>
      <c r="SZV14" s="131"/>
      <c r="SZW14" s="131"/>
      <c r="SZX14" s="131"/>
      <c r="SZY14" s="131"/>
      <c r="SZZ14" s="131"/>
      <c r="TAA14" s="131"/>
      <c r="TAB14" s="131"/>
      <c r="TAC14" s="131"/>
      <c r="TAD14" s="131"/>
      <c r="TAE14" s="131"/>
      <c r="TAF14" s="131"/>
      <c r="TAG14" s="131"/>
      <c r="TAH14" s="131"/>
      <c r="TAI14" s="131"/>
      <c r="TAJ14" s="131"/>
      <c r="TAK14" s="131"/>
      <c r="TAL14" s="131"/>
      <c r="TAM14" s="131"/>
      <c r="TAN14" s="131"/>
      <c r="TAO14" s="131"/>
      <c r="TAP14" s="131"/>
      <c r="TAQ14" s="131"/>
      <c r="TAR14" s="131"/>
      <c r="TAS14" s="131"/>
      <c r="TAT14" s="131"/>
      <c r="TAU14" s="131"/>
      <c r="TAV14" s="131"/>
      <c r="TAW14" s="131"/>
      <c r="TAX14" s="131"/>
      <c r="TAY14" s="131"/>
      <c r="TAZ14" s="131"/>
      <c r="TBA14" s="131"/>
      <c r="TBB14" s="131"/>
      <c r="TBC14" s="131"/>
      <c r="TBD14" s="131"/>
      <c r="TBE14" s="131"/>
      <c r="TBF14" s="131"/>
      <c r="TBG14" s="131"/>
      <c r="TBH14" s="131"/>
      <c r="TBI14" s="131"/>
      <c r="TBJ14" s="131"/>
      <c r="TBK14" s="131"/>
      <c r="TBL14" s="131"/>
      <c r="TBM14" s="131"/>
      <c r="TBN14" s="131"/>
      <c r="TBO14" s="131"/>
      <c r="TBP14" s="131"/>
      <c r="TBQ14" s="131"/>
      <c r="TBR14" s="131"/>
      <c r="TBS14" s="131"/>
      <c r="TBT14" s="131"/>
      <c r="TBU14" s="131"/>
      <c r="TBV14" s="131"/>
      <c r="TBW14" s="131"/>
      <c r="TBX14" s="131"/>
      <c r="TBY14" s="131"/>
      <c r="TBZ14" s="131"/>
      <c r="TCA14" s="131"/>
      <c r="TCB14" s="131"/>
      <c r="TCC14" s="131"/>
      <c r="TCD14" s="131"/>
      <c r="TCE14" s="131"/>
      <c r="TCF14" s="131"/>
      <c r="TCG14" s="131"/>
      <c r="TCH14" s="131"/>
      <c r="TCI14" s="131"/>
      <c r="TCJ14" s="131"/>
      <c r="TCK14" s="131"/>
      <c r="TCL14" s="131"/>
      <c r="TCM14" s="131"/>
      <c r="TCN14" s="131"/>
      <c r="TCO14" s="131"/>
      <c r="TCP14" s="131"/>
      <c r="TCQ14" s="131"/>
      <c r="TCR14" s="131"/>
      <c r="TCS14" s="131"/>
      <c r="TCT14" s="131"/>
      <c r="TCU14" s="131"/>
      <c r="TCV14" s="131"/>
      <c r="TCW14" s="131"/>
      <c r="TCX14" s="131"/>
      <c r="TCY14" s="131"/>
      <c r="TCZ14" s="131"/>
      <c r="TDA14" s="131"/>
      <c r="TDB14" s="131"/>
      <c r="TDC14" s="131"/>
      <c r="TDD14" s="131"/>
      <c r="TDE14" s="131"/>
      <c r="TDF14" s="131"/>
      <c r="TDG14" s="131"/>
      <c r="TDH14" s="131"/>
      <c r="TDI14" s="131"/>
      <c r="TDJ14" s="131"/>
      <c r="TDK14" s="131"/>
      <c r="TDL14" s="131"/>
      <c r="TDM14" s="131"/>
      <c r="TDN14" s="131"/>
      <c r="TDO14" s="131"/>
      <c r="TDP14" s="131"/>
      <c r="TDQ14" s="131"/>
      <c r="TDR14" s="131"/>
      <c r="TDS14" s="131"/>
      <c r="TDT14" s="131"/>
      <c r="TDU14" s="131"/>
      <c r="TDV14" s="131"/>
      <c r="TDW14" s="131"/>
      <c r="TDX14" s="131"/>
      <c r="TDY14" s="131"/>
      <c r="TDZ14" s="131"/>
      <c r="TEA14" s="131"/>
      <c r="TEB14" s="131"/>
      <c r="TEC14" s="131"/>
      <c r="TED14" s="131"/>
      <c r="TEE14" s="131"/>
      <c r="TEF14" s="131"/>
      <c r="TEG14" s="131"/>
      <c r="TEH14" s="131"/>
      <c r="TEI14" s="131"/>
      <c r="TEJ14" s="131"/>
      <c r="TEK14" s="131"/>
      <c r="TEL14" s="131"/>
      <c r="TEM14" s="131"/>
      <c r="TEN14" s="131"/>
      <c r="TEO14" s="131"/>
      <c r="TEP14" s="131"/>
      <c r="TEQ14" s="131"/>
      <c r="TER14" s="131"/>
      <c r="TES14" s="131"/>
      <c r="TET14" s="131"/>
      <c r="TEU14" s="131"/>
      <c r="TEV14" s="131"/>
      <c r="TEW14" s="131"/>
      <c r="TEX14" s="131"/>
      <c r="TEY14" s="131"/>
      <c r="TEZ14" s="131"/>
      <c r="TFA14" s="131"/>
      <c r="TFB14" s="131"/>
      <c r="TFC14" s="131"/>
      <c r="TFD14" s="131"/>
      <c r="TFE14" s="131"/>
      <c r="TFF14" s="131"/>
      <c r="TFG14" s="131"/>
      <c r="TFH14" s="131"/>
      <c r="TFI14" s="131"/>
      <c r="TFJ14" s="131"/>
      <c r="TFK14" s="131"/>
      <c r="TFL14" s="131"/>
      <c r="TFM14" s="131"/>
      <c r="TFN14" s="131"/>
      <c r="TFO14" s="131"/>
      <c r="TFP14" s="131"/>
      <c r="TFQ14" s="131"/>
      <c r="TFR14" s="131"/>
      <c r="TFS14" s="131"/>
      <c r="TFT14" s="131"/>
      <c r="TFU14" s="131"/>
      <c r="TFV14" s="131"/>
      <c r="TFW14" s="131"/>
      <c r="TFX14" s="131"/>
      <c r="TFY14" s="131"/>
      <c r="TFZ14" s="131"/>
      <c r="TGA14" s="131"/>
      <c r="TGB14" s="131"/>
      <c r="TGC14" s="131"/>
      <c r="TGD14" s="131"/>
      <c r="TGE14" s="131"/>
      <c r="TGF14" s="131"/>
      <c r="TGG14" s="131"/>
      <c r="TGH14" s="131"/>
      <c r="TGI14" s="131"/>
      <c r="TGJ14" s="131"/>
      <c r="TGK14" s="131"/>
      <c r="TGL14" s="131"/>
      <c r="TGM14" s="131"/>
      <c r="TGN14" s="131"/>
      <c r="TGO14" s="131"/>
      <c r="TGP14" s="131"/>
      <c r="TGQ14" s="131"/>
      <c r="TGR14" s="131"/>
      <c r="TGS14" s="131"/>
      <c r="TGT14" s="131"/>
      <c r="TGU14" s="131"/>
      <c r="TGV14" s="131"/>
      <c r="TGW14" s="131"/>
      <c r="TGX14" s="131"/>
      <c r="TGY14" s="131"/>
      <c r="TGZ14" s="131"/>
      <c r="THA14" s="131"/>
      <c r="THB14" s="131"/>
      <c r="THC14" s="131"/>
      <c r="THD14" s="131"/>
      <c r="THE14" s="131"/>
      <c r="THF14" s="131"/>
      <c r="THG14" s="131"/>
      <c r="THH14" s="131"/>
      <c r="THI14" s="131"/>
      <c r="THJ14" s="131"/>
      <c r="THK14" s="131"/>
      <c r="THL14" s="131"/>
      <c r="THM14" s="131"/>
      <c r="THN14" s="131"/>
      <c r="THO14" s="131"/>
      <c r="THP14" s="131"/>
      <c r="THQ14" s="131"/>
      <c r="THR14" s="131"/>
      <c r="THS14" s="131"/>
      <c r="THT14" s="131"/>
      <c r="THU14" s="131"/>
      <c r="THV14" s="131"/>
      <c r="THW14" s="131"/>
      <c r="THX14" s="131"/>
      <c r="THY14" s="131"/>
      <c r="THZ14" s="131"/>
      <c r="TIA14" s="131"/>
      <c r="TIB14" s="131"/>
      <c r="TIC14" s="131"/>
      <c r="TID14" s="131"/>
      <c r="TIE14" s="131"/>
      <c r="TIF14" s="131"/>
      <c r="TIG14" s="131"/>
      <c r="TIH14" s="131"/>
      <c r="TII14" s="131"/>
      <c r="TIJ14" s="131"/>
      <c r="TIK14" s="131"/>
      <c r="TIL14" s="131"/>
      <c r="TIM14" s="131"/>
      <c r="TIN14" s="131"/>
      <c r="TIO14" s="131"/>
      <c r="TIP14" s="131"/>
      <c r="TIQ14" s="131"/>
      <c r="TIR14" s="131"/>
      <c r="TIS14" s="131"/>
      <c r="TIT14" s="131"/>
      <c r="TIU14" s="131"/>
      <c r="TIV14" s="131"/>
      <c r="TIW14" s="131"/>
      <c r="TIX14" s="131"/>
      <c r="TIY14" s="131"/>
      <c r="TIZ14" s="131"/>
      <c r="TJA14" s="131"/>
      <c r="TJB14" s="131"/>
      <c r="TJC14" s="131"/>
      <c r="TJD14" s="131"/>
      <c r="TJE14" s="131"/>
      <c r="TJF14" s="131"/>
      <c r="TJG14" s="131"/>
      <c r="TJH14" s="131"/>
      <c r="TJI14" s="131"/>
      <c r="TJJ14" s="131"/>
      <c r="TJK14" s="131"/>
      <c r="TJL14" s="131"/>
      <c r="TJM14" s="131"/>
      <c r="TJN14" s="131"/>
      <c r="TJO14" s="131"/>
      <c r="TJP14" s="131"/>
      <c r="TJQ14" s="131"/>
      <c r="TJR14" s="131"/>
      <c r="TJS14" s="131"/>
      <c r="TJT14" s="131"/>
      <c r="TJU14" s="131"/>
      <c r="TJV14" s="131"/>
      <c r="TJW14" s="131"/>
      <c r="TJX14" s="131"/>
      <c r="TJY14" s="131"/>
      <c r="TJZ14" s="131"/>
      <c r="TKA14" s="131"/>
      <c r="TKB14" s="131"/>
      <c r="TKC14" s="131"/>
      <c r="TKD14" s="131"/>
      <c r="TKE14" s="131"/>
      <c r="TKF14" s="131"/>
      <c r="TKG14" s="131"/>
      <c r="TKH14" s="131"/>
      <c r="TKI14" s="131"/>
      <c r="TKJ14" s="131"/>
      <c r="TKK14" s="131"/>
      <c r="TKL14" s="131"/>
      <c r="TKM14" s="131"/>
      <c r="TKN14" s="131"/>
      <c r="TKO14" s="131"/>
      <c r="TKP14" s="131"/>
      <c r="TKQ14" s="131"/>
      <c r="TKR14" s="131"/>
      <c r="TKS14" s="131"/>
      <c r="TKT14" s="131"/>
      <c r="TKU14" s="131"/>
      <c r="TKV14" s="131"/>
      <c r="TKW14" s="131"/>
      <c r="TKX14" s="131"/>
      <c r="TKY14" s="131"/>
      <c r="TKZ14" s="131"/>
      <c r="TLA14" s="131"/>
      <c r="TLB14" s="131"/>
      <c r="TLC14" s="131"/>
      <c r="TLD14" s="131"/>
      <c r="TLE14" s="131"/>
      <c r="TLF14" s="131"/>
      <c r="TLG14" s="131"/>
      <c r="TLH14" s="131"/>
      <c r="TLI14" s="131"/>
      <c r="TLJ14" s="131"/>
      <c r="TLK14" s="131"/>
      <c r="TLL14" s="131"/>
      <c r="TLM14" s="131"/>
      <c r="TLN14" s="131"/>
      <c r="TLO14" s="131"/>
      <c r="TLP14" s="131"/>
      <c r="TLQ14" s="131"/>
      <c r="TLR14" s="131"/>
      <c r="TLS14" s="131"/>
      <c r="TLT14" s="131"/>
      <c r="TLU14" s="131"/>
      <c r="TLV14" s="131"/>
      <c r="TLW14" s="131"/>
      <c r="TLX14" s="131"/>
      <c r="TLY14" s="131"/>
      <c r="TLZ14" s="131"/>
      <c r="TMA14" s="131"/>
      <c r="TMB14" s="131"/>
      <c r="TMC14" s="131"/>
      <c r="TMD14" s="131"/>
      <c r="TME14" s="131"/>
      <c r="TMF14" s="131"/>
      <c r="TMG14" s="131"/>
      <c r="TMH14" s="131"/>
      <c r="TMI14" s="131"/>
      <c r="TMJ14" s="131"/>
      <c r="TMK14" s="131"/>
      <c r="TML14" s="131"/>
      <c r="TMM14" s="131"/>
      <c r="TMN14" s="131"/>
      <c r="TMO14" s="131"/>
      <c r="TMP14" s="131"/>
      <c r="TMQ14" s="131"/>
      <c r="TMR14" s="131"/>
      <c r="TMS14" s="131"/>
      <c r="TMT14" s="131"/>
      <c r="TMU14" s="131"/>
      <c r="TMV14" s="131"/>
      <c r="TMW14" s="131"/>
      <c r="TMX14" s="131"/>
      <c r="TMY14" s="131"/>
      <c r="TMZ14" s="131"/>
      <c r="TNA14" s="131"/>
      <c r="TNB14" s="131"/>
      <c r="TNC14" s="131"/>
      <c r="TND14" s="131"/>
      <c r="TNE14" s="131"/>
      <c r="TNF14" s="131"/>
      <c r="TNG14" s="131"/>
      <c r="TNH14" s="131"/>
      <c r="TNI14" s="131"/>
      <c r="TNJ14" s="131"/>
      <c r="TNK14" s="131"/>
      <c r="TNL14" s="131"/>
      <c r="TNM14" s="131"/>
      <c r="TNN14" s="131"/>
      <c r="TNO14" s="131"/>
      <c r="TNP14" s="131"/>
      <c r="TNQ14" s="131"/>
      <c r="TNR14" s="131"/>
      <c r="TNS14" s="131"/>
      <c r="TNT14" s="131"/>
      <c r="TNU14" s="131"/>
      <c r="TNV14" s="131"/>
      <c r="TNW14" s="131"/>
      <c r="TNX14" s="131"/>
      <c r="TNY14" s="131"/>
      <c r="TNZ14" s="131"/>
      <c r="TOA14" s="131"/>
      <c r="TOB14" s="131"/>
      <c r="TOC14" s="131"/>
      <c r="TOD14" s="131"/>
      <c r="TOE14" s="131"/>
      <c r="TOF14" s="131"/>
      <c r="TOG14" s="131"/>
      <c r="TOH14" s="131"/>
      <c r="TOI14" s="131"/>
      <c r="TOJ14" s="131"/>
      <c r="TOK14" s="131"/>
      <c r="TOL14" s="131"/>
      <c r="TOM14" s="131"/>
      <c r="TON14" s="131"/>
      <c r="TOO14" s="131"/>
      <c r="TOP14" s="131"/>
      <c r="TOQ14" s="131"/>
      <c r="TOR14" s="131"/>
      <c r="TOS14" s="131"/>
      <c r="TOT14" s="131"/>
      <c r="TOU14" s="131"/>
      <c r="TOV14" s="131"/>
      <c r="TOW14" s="131"/>
      <c r="TOX14" s="131"/>
      <c r="TOY14" s="131"/>
      <c r="TOZ14" s="131"/>
      <c r="TPA14" s="131"/>
      <c r="TPB14" s="131"/>
      <c r="TPC14" s="131"/>
      <c r="TPD14" s="131"/>
      <c r="TPE14" s="131"/>
      <c r="TPF14" s="131"/>
      <c r="TPG14" s="131"/>
      <c r="TPH14" s="131"/>
      <c r="TPI14" s="131"/>
      <c r="TPJ14" s="131"/>
      <c r="TPK14" s="131"/>
      <c r="TPL14" s="131"/>
      <c r="TPM14" s="131"/>
      <c r="TPN14" s="131"/>
      <c r="TPO14" s="131"/>
      <c r="TPP14" s="131"/>
      <c r="TPQ14" s="131"/>
      <c r="TPR14" s="131"/>
      <c r="TPS14" s="131"/>
      <c r="TPT14" s="131"/>
      <c r="TPU14" s="131"/>
      <c r="TPV14" s="131"/>
      <c r="TPW14" s="131"/>
      <c r="TPX14" s="131"/>
      <c r="TPY14" s="131"/>
      <c r="TPZ14" s="131"/>
      <c r="TQA14" s="131"/>
      <c r="TQB14" s="131"/>
      <c r="TQC14" s="131"/>
      <c r="TQD14" s="131"/>
      <c r="TQE14" s="131"/>
      <c r="TQF14" s="131"/>
      <c r="TQG14" s="131"/>
      <c r="TQH14" s="131"/>
      <c r="TQI14" s="131"/>
      <c r="TQJ14" s="131"/>
      <c r="TQK14" s="131"/>
      <c r="TQL14" s="131"/>
      <c r="TQM14" s="131"/>
      <c r="TQN14" s="131"/>
      <c r="TQO14" s="131"/>
      <c r="TQP14" s="131"/>
      <c r="TQQ14" s="131"/>
      <c r="TQR14" s="131"/>
      <c r="TQS14" s="131"/>
      <c r="TQT14" s="131"/>
      <c r="TQU14" s="131"/>
      <c r="TQV14" s="131"/>
      <c r="TQW14" s="131"/>
      <c r="TQX14" s="131"/>
      <c r="TQY14" s="131"/>
      <c r="TQZ14" s="131"/>
      <c r="TRA14" s="131"/>
      <c r="TRB14" s="131"/>
      <c r="TRC14" s="131"/>
      <c r="TRD14" s="131"/>
      <c r="TRE14" s="131"/>
      <c r="TRF14" s="131"/>
      <c r="TRG14" s="131"/>
      <c r="TRH14" s="131"/>
      <c r="TRI14" s="131"/>
      <c r="TRJ14" s="131"/>
      <c r="TRK14" s="131"/>
      <c r="TRL14" s="131"/>
      <c r="TRM14" s="131"/>
      <c r="TRN14" s="131"/>
      <c r="TRO14" s="131"/>
      <c r="TRP14" s="131"/>
      <c r="TRQ14" s="131"/>
      <c r="TRR14" s="131"/>
      <c r="TRS14" s="131"/>
      <c r="TRT14" s="131"/>
      <c r="TRU14" s="131"/>
      <c r="TRV14" s="131"/>
      <c r="TRW14" s="131"/>
      <c r="TRX14" s="131"/>
      <c r="TRY14" s="131"/>
      <c r="TRZ14" s="131"/>
      <c r="TSA14" s="131"/>
      <c r="TSB14" s="131"/>
      <c r="TSC14" s="131"/>
      <c r="TSD14" s="131"/>
      <c r="TSE14" s="131"/>
      <c r="TSF14" s="131"/>
      <c r="TSG14" s="131"/>
      <c r="TSH14" s="131"/>
      <c r="TSI14" s="131"/>
      <c r="TSJ14" s="131"/>
      <c r="TSK14" s="131"/>
      <c r="TSL14" s="131"/>
      <c r="TSM14" s="131"/>
      <c r="TSN14" s="131"/>
      <c r="TSO14" s="131"/>
      <c r="TSP14" s="131"/>
      <c r="TSQ14" s="131"/>
      <c r="TSR14" s="131"/>
      <c r="TSS14" s="131"/>
      <c r="TST14" s="131"/>
      <c r="TSU14" s="131"/>
      <c r="TSV14" s="131"/>
      <c r="TSW14" s="131"/>
      <c r="TSX14" s="131"/>
      <c r="TSY14" s="131"/>
      <c r="TSZ14" s="131"/>
      <c r="TTA14" s="131"/>
      <c r="TTB14" s="131"/>
      <c r="TTC14" s="131"/>
      <c r="TTD14" s="131"/>
      <c r="TTE14" s="131"/>
      <c r="TTF14" s="131"/>
      <c r="TTG14" s="131"/>
      <c r="TTH14" s="131"/>
      <c r="TTI14" s="131"/>
      <c r="TTJ14" s="131"/>
      <c r="TTK14" s="131"/>
      <c r="TTL14" s="131"/>
      <c r="TTM14" s="131"/>
      <c r="TTN14" s="131"/>
      <c r="TTO14" s="131"/>
      <c r="TTP14" s="131"/>
      <c r="TTQ14" s="131"/>
      <c r="TTR14" s="131"/>
      <c r="TTS14" s="131"/>
      <c r="TTT14" s="131"/>
      <c r="TTU14" s="131"/>
      <c r="TTV14" s="131"/>
      <c r="TTW14" s="131"/>
      <c r="TTX14" s="131"/>
      <c r="TTY14" s="131"/>
      <c r="TTZ14" s="131"/>
      <c r="TUA14" s="131"/>
      <c r="TUB14" s="131"/>
      <c r="TUC14" s="131"/>
      <c r="TUD14" s="131"/>
      <c r="TUE14" s="131"/>
      <c r="TUF14" s="131"/>
      <c r="TUG14" s="131"/>
      <c r="TUH14" s="131"/>
      <c r="TUI14" s="131"/>
      <c r="TUJ14" s="131"/>
      <c r="TUK14" s="131"/>
      <c r="TUL14" s="131"/>
      <c r="TUM14" s="131"/>
      <c r="TUN14" s="131"/>
      <c r="TUO14" s="131"/>
      <c r="TUP14" s="131"/>
      <c r="TUQ14" s="131"/>
      <c r="TUR14" s="131"/>
      <c r="TUS14" s="131"/>
      <c r="TUT14" s="131"/>
      <c r="TUU14" s="131"/>
      <c r="TUV14" s="131"/>
      <c r="TUW14" s="131"/>
      <c r="TUX14" s="131"/>
      <c r="TUY14" s="131"/>
      <c r="TUZ14" s="131"/>
      <c r="TVA14" s="131"/>
      <c r="TVB14" s="131"/>
      <c r="TVC14" s="131"/>
      <c r="TVD14" s="131"/>
      <c r="TVE14" s="131"/>
      <c r="TVF14" s="131"/>
      <c r="TVG14" s="131"/>
      <c r="TVH14" s="131"/>
      <c r="TVI14" s="131"/>
      <c r="TVJ14" s="131"/>
      <c r="TVK14" s="131"/>
      <c r="TVL14" s="131"/>
      <c r="TVM14" s="131"/>
      <c r="TVN14" s="131"/>
      <c r="TVO14" s="131"/>
      <c r="TVP14" s="131"/>
      <c r="TVQ14" s="131"/>
      <c r="TVR14" s="131"/>
      <c r="TVS14" s="131"/>
      <c r="TVT14" s="131"/>
      <c r="TVU14" s="131"/>
      <c r="TVV14" s="131"/>
      <c r="TVW14" s="131"/>
      <c r="TVX14" s="131"/>
      <c r="TVY14" s="131"/>
      <c r="TVZ14" s="131"/>
      <c r="TWA14" s="131"/>
      <c r="TWB14" s="131"/>
      <c r="TWC14" s="131"/>
      <c r="TWD14" s="131"/>
      <c r="TWE14" s="131"/>
      <c r="TWF14" s="131"/>
      <c r="TWG14" s="131"/>
      <c r="TWH14" s="131"/>
      <c r="TWI14" s="131"/>
      <c r="TWJ14" s="131"/>
      <c r="TWK14" s="131"/>
      <c r="TWL14" s="131"/>
      <c r="TWM14" s="131"/>
      <c r="TWN14" s="131"/>
      <c r="TWO14" s="131"/>
      <c r="TWP14" s="131"/>
      <c r="TWQ14" s="131"/>
      <c r="TWR14" s="131"/>
      <c r="TWS14" s="131"/>
      <c r="TWT14" s="131"/>
      <c r="TWU14" s="131"/>
      <c r="TWV14" s="131"/>
      <c r="TWW14" s="131"/>
      <c r="TWX14" s="131"/>
      <c r="TWY14" s="131"/>
      <c r="TWZ14" s="131"/>
      <c r="TXA14" s="131"/>
      <c r="TXB14" s="131"/>
      <c r="TXC14" s="131"/>
      <c r="TXD14" s="131"/>
      <c r="TXE14" s="131"/>
      <c r="TXF14" s="131"/>
      <c r="TXG14" s="131"/>
      <c r="TXH14" s="131"/>
      <c r="TXI14" s="131"/>
      <c r="TXJ14" s="131"/>
      <c r="TXK14" s="131"/>
      <c r="TXL14" s="131"/>
      <c r="TXM14" s="131"/>
      <c r="TXN14" s="131"/>
      <c r="TXO14" s="131"/>
      <c r="TXP14" s="131"/>
      <c r="TXQ14" s="131"/>
      <c r="TXR14" s="131"/>
      <c r="TXS14" s="131"/>
      <c r="TXT14" s="131"/>
      <c r="TXU14" s="131"/>
      <c r="TXV14" s="131"/>
      <c r="TXW14" s="131"/>
      <c r="TXX14" s="131"/>
      <c r="TXY14" s="131"/>
      <c r="TXZ14" s="131"/>
      <c r="TYA14" s="131"/>
      <c r="TYB14" s="131"/>
      <c r="TYC14" s="131"/>
      <c r="TYD14" s="131"/>
      <c r="TYE14" s="131"/>
      <c r="TYF14" s="131"/>
      <c r="TYG14" s="131"/>
      <c r="TYH14" s="131"/>
      <c r="TYI14" s="131"/>
      <c r="TYJ14" s="131"/>
      <c r="TYK14" s="131"/>
      <c r="TYL14" s="131"/>
      <c r="TYM14" s="131"/>
      <c r="TYN14" s="131"/>
      <c r="TYO14" s="131"/>
      <c r="TYP14" s="131"/>
      <c r="TYQ14" s="131"/>
      <c r="TYR14" s="131"/>
      <c r="TYS14" s="131"/>
      <c r="TYT14" s="131"/>
      <c r="TYU14" s="131"/>
      <c r="TYV14" s="131"/>
      <c r="TYW14" s="131"/>
      <c r="TYX14" s="131"/>
      <c r="TYY14" s="131"/>
      <c r="TYZ14" s="131"/>
      <c r="TZA14" s="131"/>
      <c r="TZB14" s="131"/>
      <c r="TZC14" s="131"/>
      <c r="TZD14" s="131"/>
      <c r="TZE14" s="131"/>
      <c r="TZF14" s="131"/>
      <c r="TZG14" s="131"/>
      <c r="TZH14" s="131"/>
      <c r="TZI14" s="131"/>
      <c r="TZJ14" s="131"/>
      <c r="TZK14" s="131"/>
      <c r="TZL14" s="131"/>
      <c r="TZM14" s="131"/>
      <c r="TZN14" s="131"/>
      <c r="TZO14" s="131"/>
      <c r="TZP14" s="131"/>
      <c r="TZQ14" s="131"/>
      <c r="TZR14" s="131"/>
      <c r="TZS14" s="131"/>
      <c r="TZT14" s="131"/>
      <c r="TZU14" s="131"/>
      <c r="TZV14" s="131"/>
      <c r="TZW14" s="131"/>
      <c r="TZX14" s="131"/>
      <c r="TZY14" s="131"/>
      <c r="TZZ14" s="131"/>
      <c r="UAA14" s="131"/>
      <c r="UAB14" s="131"/>
      <c r="UAC14" s="131"/>
      <c r="UAD14" s="131"/>
      <c r="UAE14" s="131"/>
      <c r="UAF14" s="131"/>
      <c r="UAG14" s="131"/>
      <c r="UAH14" s="131"/>
      <c r="UAI14" s="131"/>
      <c r="UAJ14" s="131"/>
      <c r="UAK14" s="131"/>
      <c r="UAL14" s="131"/>
      <c r="UAM14" s="131"/>
      <c r="UAN14" s="131"/>
      <c r="UAO14" s="131"/>
      <c r="UAP14" s="131"/>
      <c r="UAQ14" s="131"/>
      <c r="UAR14" s="131"/>
      <c r="UAS14" s="131"/>
      <c r="UAT14" s="131"/>
      <c r="UAU14" s="131"/>
      <c r="UAV14" s="131"/>
      <c r="UAW14" s="131"/>
      <c r="UAX14" s="131"/>
      <c r="UAY14" s="131"/>
      <c r="UAZ14" s="131"/>
      <c r="UBA14" s="131"/>
      <c r="UBB14" s="131"/>
      <c r="UBC14" s="131"/>
      <c r="UBD14" s="131"/>
      <c r="UBE14" s="131"/>
      <c r="UBF14" s="131"/>
      <c r="UBG14" s="131"/>
      <c r="UBH14" s="131"/>
      <c r="UBI14" s="131"/>
      <c r="UBJ14" s="131"/>
      <c r="UBK14" s="131"/>
      <c r="UBL14" s="131"/>
      <c r="UBM14" s="131"/>
      <c r="UBN14" s="131"/>
      <c r="UBO14" s="131"/>
      <c r="UBP14" s="131"/>
      <c r="UBQ14" s="131"/>
      <c r="UBR14" s="131"/>
      <c r="UBS14" s="131"/>
      <c r="UBT14" s="131"/>
      <c r="UBU14" s="131"/>
      <c r="UBV14" s="131"/>
      <c r="UBW14" s="131"/>
      <c r="UBX14" s="131"/>
      <c r="UBY14" s="131"/>
      <c r="UBZ14" s="131"/>
      <c r="UCA14" s="131"/>
      <c r="UCB14" s="131"/>
      <c r="UCC14" s="131"/>
      <c r="UCD14" s="131"/>
      <c r="UCE14" s="131"/>
      <c r="UCF14" s="131"/>
      <c r="UCG14" s="131"/>
      <c r="UCH14" s="131"/>
      <c r="UCI14" s="131"/>
      <c r="UCJ14" s="131"/>
      <c r="UCK14" s="131"/>
      <c r="UCL14" s="131"/>
      <c r="UCM14" s="131"/>
      <c r="UCN14" s="131"/>
      <c r="UCO14" s="131"/>
      <c r="UCP14" s="131"/>
      <c r="UCQ14" s="131"/>
      <c r="UCR14" s="131"/>
      <c r="UCS14" s="131"/>
      <c r="UCT14" s="131"/>
      <c r="UCU14" s="131"/>
      <c r="UCV14" s="131"/>
      <c r="UCW14" s="131"/>
      <c r="UCX14" s="131"/>
      <c r="UCY14" s="131"/>
      <c r="UCZ14" s="131"/>
      <c r="UDA14" s="131"/>
      <c r="UDB14" s="131"/>
      <c r="UDC14" s="131"/>
      <c r="UDD14" s="131"/>
      <c r="UDE14" s="131"/>
      <c r="UDF14" s="131"/>
      <c r="UDG14" s="131"/>
      <c r="UDH14" s="131"/>
      <c r="UDI14" s="131"/>
      <c r="UDJ14" s="131"/>
      <c r="UDK14" s="131"/>
      <c r="UDL14" s="131"/>
      <c r="UDM14" s="131"/>
      <c r="UDN14" s="131"/>
      <c r="UDO14" s="131"/>
      <c r="UDP14" s="131"/>
      <c r="UDQ14" s="131"/>
      <c r="UDR14" s="131"/>
      <c r="UDS14" s="131"/>
      <c r="UDT14" s="131"/>
      <c r="UDU14" s="131"/>
      <c r="UDV14" s="131"/>
      <c r="UDW14" s="131"/>
      <c r="UDX14" s="131"/>
      <c r="UDY14" s="131"/>
      <c r="UDZ14" s="131"/>
      <c r="UEA14" s="131"/>
      <c r="UEB14" s="131"/>
      <c r="UEC14" s="131"/>
      <c r="UED14" s="131"/>
      <c r="UEE14" s="131"/>
      <c r="UEF14" s="131"/>
      <c r="UEG14" s="131"/>
      <c r="UEH14" s="131"/>
      <c r="UEI14" s="131"/>
      <c r="UEJ14" s="131"/>
      <c r="UEK14" s="131"/>
      <c r="UEL14" s="131"/>
      <c r="UEM14" s="131"/>
      <c r="UEN14" s="131"/>
      <c r="UEO14" s="131"/>
      <c r="UEP14" s="131"/>
      <c r="UEQ14" s="131"/>
      <c r="UER14" s="131"/>
      <c r="UES14" s="131"/>
      <c r="UET14" s="131"/>
      <c r="UEU14" s="131"/>
      <c r="UEV14" s="131"/>
      <c r="UEW14" s="131"/>
      <c r="UEX14" s="131"/>
      <c r="UEY14" s="131"/>
      <c r="UEZ14" s="131"/>
      <c r="UFA14" s="131"/>
      <c r="UFB14" s="131"/>
      <c r="UFC14" s="131"/>
      <c r="UFD14" s="131"/>
      <c r="UFE14" s="131"/>
      <c r="UFF14" s="131"/>
      <c r="UFG14" s="131"/>
      <c r="UFH14" s="131"/>
      <c r="UFI14" s="131"/>
      <c r="UFJ14" s="131"/>
      <c r="UFK14" s="131"/>
      <c r="UFL14" s="131"/>
      <c r="UFM14" s="131"/>
      <c r="UFN14" s="131"/>
      <c r="UFO14" s="131"/>
      <c r="UFP14" s="131"/>
      <c r="UFQ14" s="131"/>
      <c r="UFR14" s="131"/>
      <c r="UFS14" s="131"/>
      <c r="UFT14" s="131"/>
      <c r="UFU14" s="131"/>
      <c r="UFV14" s="131"/>
      <c r="UFW14" s="131"/>
      <c r="UFX14" s="131"/>
      <c r="UFY14" s="131"/>
      <c r="UFZ14" s="131"/>
      <c r="UGA14" s="131"/>
      <c r="UGB14" s="131"/>
      <c r="UGC14" s="131"/>
      <c r="UGD14" s="131"/>
      <c r="UGE14" s="131"/>
      <c r="UGF14" s="131"/>
      <c r="UGG14" s="131"/>
      <c r="UGH14" s="131"/>
      <c r="UGI14" s="131"/>
      <c r="UGJ14" s="131"/>
      <c r="UGK14" s="131"/>
      <c r="UGL14" s="131"/>
      <c r="UGM14" s="131"/>
      <c r="UGN14" s="131"/>
      <c r="UGO14" s="131"/>
      <c r="UGP14" s="131"/>
      <c r="UGQ14" s="131"/>
      <c r="UGR14" s="131"/>
      <c r="UGS14" s="131"/>
      <c r="UGT14" s="131"/>
      <c r="UGU14" s="131"/>
      <c r="UGV14" s="131"/>
      <c r="UGW14" s="131"/>
      <c r="UGX14" s="131"/>
      <c r="UGY14" s="131"/>
      <c r="UGZ14" s="131"/>
      <c r="UHA14" s="131"/>
      <c r="UHB14" s="131"/>
      <c r="UHC14" s="131"/>
      <c r="UHD14" s="131"/>
      <c r="UHE14" s="131"/>
      <c r="UHF14" s="131"/>
      <c r="UHG14" s="131"/>
      <c r="UHH14" s="131"/>
      <c r="UHI14" s="131"/>
      <c r="UHJ14" s="131"/>
      <c r="UHK14" s="131"/>
      <c r="UHL14" s="131"/>
      <c r="UHM14" s="131"/>
      <c r="UHN14" s="131"/>
      <c r="UHO14" s="131"/>
      <c r="UHP14" s="131"/>
      <c r="UHQ14" s="131"/>
      <c r="UHR14" s="131"/>
      <c r="UHS14" s="131"/>
      <c r="UHT14" s="131"/>
      <c r="UHU14" s="131"/>
      <c r="UHV14" s="131"/>
      <c r="UHW14" s="131"/>
      <c r="UHX14" s="131"/>
      <c r="UHY14" s="131"/>
      <c r="UHZ14" s="131"/>
      <c r="UIA14" s="131"/>
      <c r="UIB14" s="131"/>
      <c r="UIC14" s="131"/>
      <c r="UID14" s="131"/>
      <c r="UIE14" s="131"/>
      <c r="UIF14" s="131"/>
      <c r="UIG14" s="131"/>
      <c r="UIH14" s="131"/>
      <c r="UII14" s="131"/>
      <c r="UIJ14" s="131"/>
      <c r="UIK14" s="131"/>
      <c r="UIL14" s="131"/>
      <c r="UIM14" s="131"/>
      <c r="UIN14" s="131"/>
      <c r="UIO14" s="131"/>
      <c r="UIP14" s="131"/>
      <c r="UIQ14" s="131"/>
      <c r="UIR14" s="131"/>
      <c r="UIS14" s="131"/>
      <c r="UIT14" s="131"/>
      <c r="UIU14" s="131"/>
      <c r="UIV14" s="131"/>
      <c r="UIW14" s="131"/>
      <c r="UIX14" s="131"/>
      <c r="UIY14" s="131"/>
      <c r="UIZ14" s="131"/>
      <c r="UJA14" s="131"/>
      <c r="UJB14" s="131"/>
      <c r="UJC14" s="131"/>
      <c r="UJD14" s="131"/>
      <c r="UJE14" s="131"/>
      <c r="UJF14" s="131"/>
      <c r="UJG14" s="131"/>
      <c r="UJH14" s="131"/>
      <c r="UJI14" s="131"/>
      <c r="UJJ14" s="131"/>
      <c r="UJK14" s="131"/>
      <c r="UJL14" s="131"/>
      <c r="UJM14" s="131"/>
      <c r="UJN14" s="131"/>
      <c r="UJO14" s="131"/>
      <c r="UJP14" s="131"/>
      <c r="UJQ14" s="131"/>
      <c r="UJR14" s="131"/>
      <c r="UJS14" s="131"/>
      <c r="UJT14" s="131"/>
      <c r="UJU14" s="131"/>
      <c r="UJV14" s="131"/>
      <c r="UJW14" s="131"/>
      <c r="UJX14" s="131"/>
      <c r="UJY14" s="131"/>
      <c r="UJZ14" s="131"/>
      <c r="UKA14" s="131"/>
      <c r="UKB14" s="131"/>
      <c r="UKC14" s="131"/>
      <c r="UKD14" s="131"/>
      <c r="UKE14" s="131"/>
      <c r="UKF14" s="131"/>
      <c r="UKG14" s="131"/>
      <c r="UKH14" s="131"/>
      <c r="UKI14" s="131"/>
      <c r="UKJ14" s="131"/>
      <c r="UKK14" s="131"/>
      <c r="UKL14" s="131"/>
      <c r="UKM14" s="131"/>
      <c r="UKN14" s="131"/>
      <c r="UKO14" s="131"/>
      <c r="UKP14" s="131"/>
      <c r="UKQ14" s="131"/>
      <c r="UKR14" s="131"/>
      <c r="UKS14" s="131"/>
      <c r="UKT14" s="131"/>
      <c r="UKU14" s="131"/>
      <c r="UKV14" s="131"/>
      <c r="UKW14" s="131"/>
      <c r="UKX14" s="131"/>
      <c r="UKY14" s="131"/>
      <c r="UKZ14" s="131"/>
      <c r="ULA14" s="131"/>
      <c r="ULB14" s="131"/>
      <c r="ULC14" s="131"/>
      <c r="ULD14" s="131"/>
      <c r="ULE14" s="131"/>
      <c r="ULF14" s="131"/>
      <c r="ULG14" s="131"/>
      <c r="ULH14" s="131"/>
      <c r="ULI14" s="131"/>
      <c r="ULJ14" s="131"/>
      <c r="ULK14" s="131"/>
      <c r="ULL14" s="131"/>
      <c r="ULM14" s="131"/>
      <c r="ULN14" s="131"/>
      <c r="ULO14" s="131"/>
      <c r="ULP14" s="131"/>
      <c r="ULQ14" s="131"/>
      <c r="ULR14" s="131"/>
      <c r="ULS14" s="131"/>
      <c r="ULT14" s="131"/>
      <c r="ULU14" s="131"/>
      <c r="ULV14" s="131"/>
      <c r="ULW14" s="131"/>
      <c r="ULX14" s="131"/>
      <c r="ULY14" s="131"/>
      <c r="ULZ14" s="131"/>
      <c r="UMA14" s="131"/>
      <c r="UMB14" s="131"/>
      <c r="UMC14" s="131"/>
      <c r="UMD14" s="131"/>
      <c r="UME14" s="131"/>
      <c r="UMF14" s="131"/>
      <c r="UMG14" s="131"/>
      <c r="UMH14" s="131"/>
      <c r="UMI14" s="131"/>
      <c r="UMJ14" s="131"/>
      <c r="UMK14" s="131"/>
      <c r="UML14" s="131"/>
      <c r="UMM14" s="131"/>
      <c r="UMN14" s="131"/>
      <c r="UMO14" s="131"/>
      <c r="UMP14" s="131"/>
      <c r="UMQ14" s="131"/>
      <c r="UMR14" s="131"/>
      <c r="UMS14" s="131"/>
      <c r="UMT14" s="131"/>
      <c r="UMU14" s="131"/>
      <c r="UMV14" s="131"/>
      <c r="UMW14" s="131"/>
      <c r="UMX14" s="131"/>
      <c r="UMY14" s="131"/>
      <c r="UMZ14" s="131"/>
      <c r="UNA14" s="131"/>
      <c r="UNB14" s="131"/>
      <c r="UNC14" s="131"/>
      <c r="UND14" s="131"/>
      <c r="UNE14" s="131"/>
      <c r="UNF14" s="131"/>
      <c r="UNG14" s="131"/>
      <c r="UNH14" s="131"/>
      <c r="UNI14" s="131"/>
      <c r="UNJ14" s="131"/>
      <c r="UNK14" s="131"/>
      <c r="UNL14" s="131"/>
      <c r="UNM14" s="131"/>
      <c r="UNN14" s="131"/>
      <c r="UNO14" s="131"/>
      <c r="UNP14" s="131"/>
      <c r="UNQ14" s="131"/>
      <c r="UNR14" s="131"/>
      <c r="UNS14" s="131"/>
      <c r="UNT14" s="131"/>
      <c r="UNU14" s="131"/>
      <c r="UNV14" s="131"/>
      <c r="UNW14" s="131"/>
      <c r="UNX14" s="131"/>
      <c r="UNY14" s="131"/>
      <c r="UNZ14" s="131"/>
      <c r="UOA14" s="131"/>
      <c r="UOB14" s="131"/>
      <c r="UOC14" s="131"/>
      <c r="UOD14" s="131"/>
      <c r="UOE14" s="131"/>
      <c r="UOF14" s="131"/>
      <c r="UOG14" s="131"/>
      <c r="UOH14" s="131"/>
      <c r="UOI14" s="131"/>
      <c r="UOJ14" s="131"/>
      <c r="UOK14" s="131"/>
      <c r="UOL14" s="131"/>
      <c r="UOM14" s="131"/>
      <c r="UON14" s="131"/>
      <c r="UOO14" s="131"/>
      <c r="UOP14" s="131"/>
      <c r="UOQ14" s="131"/>
      <c r="UOR14" s="131"/>
      <c r="UOS14" s="131"/>
      <c r="UOT14" s="131"/>
      <c r="UOU14" s="131"/>
      <c r="UOV14" s="131"/>
      <c r="UOW14" s="131"/>
      <c r="UOX14" s="131"/>
      <c r="UOY14" s="131"/>
      <c r="UOZ14" s="131"/>
      <c r="UPA14" s="131"/>
      <c r="UPB14" s="131"/>
      <c r="UPC14" s="131"/>
      <c r="UPD14" s="131"/>
      <c r="UPE14" s="131"/>
      <c r="UPF14" s="131"/>
      <c r="UPG14" s="131"/>
      <c r="UPH14" s="131"/>
      <c r="UPI14" s="131"/>
      <c r="UPJ14" s="131"/>
      <c r="UPK14" s="131"/>
      <c r="UPL14" s="131"/>
      <c r="UPM14" s="131"/>
      <c r="UPN14" s="131"/>
      <c r="UPO14" s="131"/>
      <c r="UPP14" s="131"/>
      <c r="UPQ14" s="131"/>
      <c r="UPR14" s="131"/>
      <c r="UPS14" s="131"/>
      <c r="UPT14" s="131"/>
      <c r="UPU14" s="131"/>
      <c r="UPV14" s="131"/>
      <c r="UPW14" s="131"/>
      <c r="UPX14" s="131"/>
      <c r="UPY14" s="131"/>
      <c r="UPZ14" s="131"/>
      <c r="UQA14" s="131"/>
      <c r="UQB14" s="131"/>
      <c r="UQC14" s="131"/>
      <c r="UQD14" s="131"/>
      <c r="UQE14" s="131"/>
      <c r="UQF14" s="131"/>
      <c r="UQG14" s="131"/>
      <c r="UQH14" s="131"/>
      <c r="UQI14" s="131"/>
      <c r="UQJ14" s="131"/>
      <c r="UQK14" s="131"/>
      <c r="UQL14" s="131"/>
      <c r="UQM14" s="131"/>
      <c r="UQN14" s="131"/>
      <c r="UQO14" s="131"/>
      <c r="UQP14" s="131"/>
      <c r="UQQ14" s="131"/>
      <c r="UQR14" s="131"/>
      <c r="UQS14" s="131"/>
      <c r="UQT14" s="131"/>
      <c r="UQU14" s="131"/>
      <c r="UQV14" s="131"/>
      <c r="UQW14" s="131"/>
      <c r="UQX14" s="131"/>
      <c r="UQY14" s="131"/>
      <c r="UQZ14" s="131"/>
      <c r="URA14" s="131"/>
      <c r="URB14" s="131"/>
      <c r="URC14" s="131"/>
      <c r="URD14" s="131"/>
      <c r="URE14" s="131"/>
      <c r="URF14" s="131"/>
      <c r="URG14" s="131"/>
      <c r="URH14" s="131"/>
      <c r="URI14" s="131"/>
      <c r="URJ14" s="131"/>
      <c r="URK14" s="131"/>
      <c r="URL14" s="131"/>
      <c r="URM14" s="131"/>
      <c r="URN14" s="131"/>
      <c r="URO14" s="131"/>
      <c r="URP14" s="131"/>
      <c r="URQ14" s="131"/>
      <c r="URR14" s="131"/>
      <c r="URS14" s="131"/>
      <c r="URT14" s="131"/>
      <c r="URU14" s="131"/>
      <c r="URV14" s="131"/>
      <c r="URW14" s="131"/>
      <c r="URX14" s="131"/>
      <c r="URY14" s="131"/>
      <c r="URZ14" s="131"/>
      <c r="USA14" s="131"/>
      <c r="USB14" s="131"/>
      <c r="USC14" s="131"/>
      <c r="USD14" s="131"/>
      <c r="USE14" s="131"/>
      <c r="USF14" s="131"/>
      <c r="USG14" s="131"/>
      <c r="USH14" s="131"/>
      <c r="USI14" s="131"/>
      <c r="USJ14" s="131"/>
      <c r="USK14" s="131"/>
      <c r="USL14" s="131"/>
      <c r="USM14" s="131"/>
      <c r="USN14" s="131"/>
      <c r="USO14" s="131"/>
      <c r="USP14" s="131"/>
      <c r="USQ14" s="131"/>
      <c r="USR14" s="131"/>
      <c r="USS14" s="131"/>
      <c r="UST14" s="131"/>
      <c r="USU14" s="131"/>
      <c r="USV14" s="131"/>
      <c r="USW14" s="131"/>
      <c r="USX14" s="131"/>
      <c r="USY14" s="131"/>
      <c r="USZ14" s="131"/>
      <c r="UTA14" s="131"/>
      <c r="UTB14" s="131"/>
      <c r="UTC14" s="131"/>
      <c r="UTD14" s="131"/>
      <c r="UTE14" s="131"/>
      <c r="UTF14" s="131"/>
      <c r="UTG14" s="131"/>
      <c r="UTH14" s="131"/>
      <c r="UTI14" s="131"/>
      <c r="UTJ14" s="131"/>
      <c r="UTK14" s="131"/>
      <c r="UTL14" s="131"/>
      <c r="UTM14" s="131"/>
      <c r="UTN14" s="131"/>
      <c r="UTO14" s="131"/>
      <c r="UTP14" s="131"/>
      <c r="UTQ14" s="131"/>
      <c r="UTR14" s="131"/>
      <c r="UTS14" s="131"/>
      <c r="UTT14" s="131"/>
      <c r="UTU14" s="131"/>
      <c r="UTV14" s="131"/>
      <c r="UTW14" s="131"/>
      <c r="UTX14" s="131"/>
      <c r="UTY14" s="131"/>
      <c r="UTZ14" s="131"/>
      <c r="UUA14" s="131"/>
      <c r="UUB14" s="131"/>
      <c r="UUC14" s="131"/>
      <c r="UUD14" s="131"/>
      <c r="UUE14" s="131"/>
      <c r="UUF14" s="131"/>
      <c r="UUG14" s="131"/>
      <c r="UUH14" s="131"/>
      <c r="UUI14" s="131"/>
      <c r="UUJ14" s="131"/>
      <c r="UUK14" s="131"/>
      <c r="UUL14" s="131"/>
      <c r="UUM14" s="131"/>
      <c r="UUN14" s="131"/>
      <c r="UUO14" s="131"/>
      <c r="UUP14" s="131"/>
      <c r="UUQ14" s="131"/>
      <c r="UUR14" s="131"/>
      <c r="UUS14" s="131"/>
      <c r="UUT14" s="131"/>
      <c r="UUU14" s="131"/>
      <c r="UUV14" s="131"/>
      <c r="UUW14" s="131"/>
      <c r="UUX14" s="131"/>
      <c r="UUY14" s="131"/>
      <c r="UUZ14" s="131"/>
      <c r="UVA14" s="131"/>
      <c r="UVB14" s="131"/>
      <c r="UVC14" s="131"/>
      <c r="UVD14" s="131"/>
      <c r="UVE14" s="131"/>
      <c r="UVF14" s="131"/>
      <c r="UVG14" s="131"/>
      <c r="UVH14" s="131"/>
      <c r="UVI14" s="131"/>
      <c r="UVJ14" s="131"/>
      <c r="UVK14" s="131"/>
      <c r="UVL14" s="131"/>
      <c r="UVM14" s="131"/>
      <c r="UVN14" s="131"/>
      <c r="UVO14" s="131"/>
      <c r="UVP14" s="131"/>
      <c r="UVQ14" s="131"/>
      <c r="UVR14" s="131"/>
      <c r="UVS14" s="131"/>
      <c r="UVT14" s="131"/>
      <c r="UVU14" s="131"/>
      <c r="UVV14" s="131"/>
      <c r="UVW14" s="131"/>
      <c r="UVX14" s="131"/>
      <c r="UVY14" s="131"/>
      <c r="UVZ14" s="131"/>
      <c r="UWA14" s="131"/>
      <c r="UWB14" s="131"/>
      <c r="UWC14" s="131"/>
      <c r="UWD14" s="131"/>
      <c r="UWE14" s="131"/>
      <c r="UWF14" s="131"/>
      <c r="UWG14" s="131"/>
      <c r="UWH14" s="131"/>
      <c r="UWI14" s="131"/>
      <c r="UWJ14" s="131"/>
      <c r="UWK14" s="131"/>
      <c r="UWL14" s="131"/>
      <c r="UWM14" s="131"/>
      <c r="UWN14" s="131"/>
      <c r="UWO14" s="131"/>
      <c r="UWP14" s="131"/>
      <c r="UWQ14" s="131"/>
      <c r="UWR14" s="131"/>
      <c r="UWS14" s="131"/>
      <c r="UWT14" s="131"/>
      <c r="UWU14" s="131"/>
      <c r="UWV14" s="131"/>
      <c r="UWW14" s="131"/>
      <c r="UWX14" s="131"/>
      <c r="UWY14" s="131"/>
      <c r="UWZ14" s="131"/>
      <c r="UXA14" s="131"/>
      <c r="UXB14" s="131"/>
      <c r="UXC14" s="131"/>
      <c r="UXD14" s="131"/>
      <c r="UXE14" s="131"/>
      <c r="UXF14" s="131"/>
      <c r="UXG14" s="131"/>
      <c r="UXH14" s="131"/>
      <c r="UXI14" s="131"/>
      <c r="UXJ14" s="131"/>
      <c r="UXK14" s="131"/>
      <c r="UXL14" s="131"/>
      <c r="UXM14" s="131"/>
      <c r="UXN14" s="131"/>
      <c r="UXO14" s="131"/>
      <c r="UXP14" s="131"/>
      <c r="UXQ14" s="131"/>
      <c r="UXR14" s="131"/>
      <c r="UXS14" s="131"/>
      <c r="UXT14" s="131"/>
      <c r="UXU14" s="131"/>
      <c r="UXV14" s="131"/>
      <c r="UXW14" s="131"/>
      <c r="UXX14" s="131"/>
      <c r="UXY14" s="131"/>
      <c r="UXZ14" s="131"/>
      <c r="UYA14" s="131"/>
      <c r="UYB14" s="131"/>
      <c r="UYC14" s="131"/>
      <c r="UYD14" s="131"/>
      <c r="UYE14" s="131"/>
      <c r="UYF14" s="131"/>
      <c r="UYG14" s="131"/>
      <c r="UYH14" s="131"/>
      <c r="UYI14" s="131"/>
      <c r="UYJ14" s="131"/>
      <c r="UYK14" s="131"/>
      <c r="UYL14" s="131"/>
      <c r="UYM14" s="131"/>
      <c r="UYN14" s="131"/>
      <c r="UYO14" s="131"/>
      <c r="UYP14" s="131"/>
      <c r="UYQ14" s="131"/>
      <c r="UYR14" s="131"/>
      <c r="UYS14" s="131"/>
      <c r="UYT14" s="131"/>
      <c r="UYU14" s="131"/>
      <c r="UYV14" s="131"/>
      <c r="UYW14" s="131"/>
      <c r="UYX14" s="131"/>
      <c r="UYY14" s="131"/>
      <c r="UYZ14" s="131"/>
      <c r="UZA14" s="131"/>
      <c r="UZB14" s="131"/>
      <c r="UZC14" s="131"/>
      <c r="UZD14" s="131"/>
      <c r="UZE14" s="131"/>
      <c r="UZF14" s="131"/>
      <c r="UZG14" s="131"/>
      <c r="UZH14" s="131"/>
      <c r="UZI14" s="131"/>
      <c r="UZJ14" s="131"/>
      <c r="UZK14" s="131"/>
      <c r="UZL14" s="131"/>
      <c r="UZM14" s="131"/>
      <c r="UZN14" s="131"/>
      <c r="UZO14" s="131"/>
      <c r="UZP14" s="131"/>
      <c r="UZQ14" s="131"/>
      <c r="UZR14" s="131"/>
      <c r="UZS14" s="131"/>
      <c r="UZT14" s="131"/>
      <c r="UZU14" s="131"/>
      <c r="UZV14" s="131"/>
      <c r="UZW14" s="131"/>
      <c r="UZX14" s="131"/>
      <c r="UZY14" s="131"/>
      <c r="UZZ14" s="131"/>
      <c r="VAA14" s="131"/>
      <c r="VAB14" s="131"/>
      <c r="VAC14" s="131"/>
      <c r="VAD14" s="131"/>
      <c r="VAE14" s="131"/>
      <c r="VAF14" s="131"/>
      <c r="VAG14" s="131"/>
      <c r="VAH14" s="131"/>
      <c r="VAI14" s="131"/>
      <c r="VAJ14" s="131"/>
      <c r="VAK14" s="131"/>
      <c r="VAL14" s="131"/>
      <c r="VAM14" s="131"/>
      <c r="VAN14" s="131"/>
      <c r="VAO14" s="131"/>
      <c r="VAP14" s="131"/>
      <c r="VAQ14" s="131"/>
      <c r="VAR14" s="131"/>
      <c r="VAS14" s="131"/>
      <c r="VAT14" s="131"/>
      <c r="VAU14" s="131"/>
      <c r="VAV14" s="131"/>
      <c r="VAW14" s="131"/>
      <c r="VAX14" s="131"/>
      <c r="VAY14" s="131"/>
      <c r="VAZ14" s="131"/>
      <c r="VBA14" s="131"/>
      <c r="VBB14" s="131"/>
      <c r="VBC14" s="131"/>
      <c r="VBD14" s="131"/>
      <c r="VBE14" s="131"/>
      <c r="VBF14" s="131"/>
      <c r="VBG14" s="131"/>
      <c r="VBH14" s="131"/>
      <c r="VBI14" s="131"/>
      <c r="VBJ14" s="131"/>
      <c r="VBK14" s="131"/>
      <c r="VBL14" s="131"/>
      <c r="VBM14" s="131"/>
      <c r="VBN14" s="131"/>
      <c r="VBO14" s="131"/>
      <c r="VBP14" s="131"/>
      <c r="VBQ14" s="131"/>
      <c r="VBR14" s="131"/>
      <c r="VBS14" s="131"/>
      <c r="VBT14" s="131"/>
      <c r="VBU14" s="131"/>
      <c r="VBV14" s="131"/>
      <c r="VBW14" s="131"/>
      <c r="VBX14" s="131"/>
      <c r="VBY14" s="131"/>
      <c r="VBZ14" s="131"/>
      <c r="VCA14" s="131"/>
      <c r="VCB14" s="131"/>
      <c r="VCC14" s="131"/>
      <c r="VCD14" s="131"/>
      <c r="VCE14" s="131"/>
      <c r="VCF14" s="131"/>
      <c r="VCG14" s="131"/>
      <c r="VCH14" s="131"/>
      <c r="VCI14" s="131"/>
      <c r="VCJ14" s="131"/>
      <c r="VCK14" s="131"/>
      <c r="VCL14" s="131"/>
      <c r="VCM14" s="131"/>
      <c r="VCN14" s="131"/>
      <c r="VCO14" s="131"/>
      <c r="VCP14" s="131"/>
      <c r="VCQ14" s="131"/>
      <c r="VCR14" s="131"/>
      <c r="VCS14" s="131"/>
      <c r="VCT14" s="131"/>
      <c r="VCU14" s="131"/>
      <c r="VCV14" s="131"/>
      <c r="VCW14" s="131"/>
      <c r="VCX14" s="131"/>
      <c r="VCY14" s="131"/>
      <c r="VCZ14" s="131"/>
      <c r="VDA14" s="131"/>
      <c r="VDB14" s="131"/>
      <c r="VDC14" s="131"/>
      <c r="VDD14" s="131"/>
      <c r="VDE14" s="131"/>
      <c r="VDF14" s="131"/>
      <c r="VDG14" s="131"/>
      <c r="VDH14" s="131"/>
      <c r="VDI14" s="131"/>
      <c r="VDJ14" s="131"/>
      <c r="VDK14" s="131"/>
      <c r="VDL14" s="131"/>
      <c r="VDM14" s="131"/>
      <c r="VDN14" s="131"/>
      <c r="VDO14" s="131"/>
      <c r="VDP14" s="131"/>
      <c r="VDQ14" s="131"/>
      <c r="VDR14" s="131"/>
      <c r="VDS14" s="131"/>
      <c r="VDT14" s="131"/>
      <c r="VDU14" s="131"/>
      <c r="VDV14" s="131"/>
      <c r="VDW14" s="131"/>
      <c r="VDX14" s="131"/>
      <c r="VDY14" s="131"/>
      <c r="VDZ14" s="131"/>
      <c r="VEA14" s="131"/>
      <c r="VEB14" s="131"/>
      <c r="VEC14" s="131"/>
      <c r="VED14" s="131"/>
      <c r="VEE14" s="131"/>
      <c r="VEF14" s="131"/>
      <c r="VEG14" s="131"/>
      <c r="VEH14" s="131"/>
      <c r="VEI14" s="131"/>
      <c r="VEJ14" s="131"/>
      <c r="VEK14" s="131"/>
      <c r="VEL14" s="131"/>
      <c r="VEM14" s="131"/>
      <c r="VEN14" s="131"/>
      <c r="VEO14" s="131"/>
      <c r="VEP14" s="131"/>
      <c r="VEQ14" s="131"/>
      <c r="VER14" s="131"/>
      <c r="VES14" s="131"/>
      <c r="VET14" s="131"/>
      <c r="VEU14" s="131"/>
      <c r="VEV14" s="131"/>
      <c r="VEW14" s="131"/>
      <c r="VEX14" s="131"/>
      <c r="VEY14" s="131"/>
      <c r="VEZ14" s="131"/>
      <c r="VFA14" s="131"/>
      <c r="VFB14" s="131"/>
      <c r="VFC14" s="131"/>
      <c r="VFD14" s="131"/>
      <c r="VFE14" s="131"/>
      <c r="VFF14" s="131"/>
      <c r="VFG14" s="131"/>
      <c r="VFH14" s="131"/>
      <c r="VFI14" s="131"/>
      <c r="VFJ14" s="131"/>
      <c r="VFK14" s="131"/>
      <c r="VFL14" s="131"/>
      <c r="VFM14" s="131"/>
      <c r="VFN14" s="131"/>
      <c r="VFO14" s="131"/>
      <c r="VFP14" s="131"/>
      <c r="VFQ14" s="131"/>
      <c r="VFR14" s="131"/>
      <c r="VFS14" s="131"/>
      <c r="VFT14" s="131"/>
      <c r="VFU14" s="131"/>
      <c r="VFV14" s="131"/>
      <c r="VFW14" s="131"/>
      <c r="VFX14" s="131"/>
      <c r="VFY14" s="131"/>
      <c r="VFZ14" s="131"/>
      <c r="VGA14" s="131"/>
      <c r="VGB14" s="131"/>
      <c r="VGC14" s="131"/>
      <c r="VGD14" s="131"/>
      <c r="VGE14" s="131"/>
      <c r="VGF14" s="131"/>
      <c r="VGG14" s="131"/>
      <c r="VGH14" s="131"/>
      <c r="VGI14" s="131"/>
      <c r="VGJ14" s="131"/>
      <c r="VGK14" s="131"/>
      <c r="VGL14" s="131"/>
      <c r="VGM14" s="131"/>
      <c r="VGN14" s="131"/>
      <c r="VGO14" s="131"/>
      <c r="VGP14" s="131"/>
      <c r="VGQ14" s="131"/>
      <c r="VGR14" s="131"/>
      <c r="VGS14" s="131"/>
      <c r="VGT14" s="131"/>
      <c r="VGU14" s="131"/>
      <c r="VGV14" s="131"/>
      <c r="VGW14" s="131"/>
      <c r="VGX14" s="131"/>
      <c r="VGY14" s="131"/>
      <c r="VGZ14" s="131"/>
      <c r="VHA14" s="131"/>
      <c r="VHB14" s="131"/>
      <c r="VHC14" s="131"/>
      <c r="VHD14" s="131"/>
      <c r="VHE14" s="131"/>
      <c r="VHF14" s="131"/>
      <c r="VHG14" s="131"/>
      <c r="VHH14" s="131"/>
      <c r="VHI14" s="131"/>
      <c r="VHJ14" s="131"/>
      <c r="VHK14" s="131"/>
      <c r="VHL14" s="131"/>
      <c r="VHM14" s="131"/>
      <c r="VHN14" s="131"/>
      <c r="VHO14" s="131"/>
      <c r="VHP14" s="131"/>
      <c r="VHQ14" s="131"/>
      <c r="VHR14" s="131"/>
      <c r="VHS14" s="131"/>
      <c r="VHT14" s="131"/>
      <c r="VHU14" s="131"/>
      <c r="VHV14" s="131"/>
      <c r="VHW14" s="131"/>
      <c r="VHX14" s="131"/>
      <c r="VHY14" s="131"/>
      <c r="VHZ14" s="131"/>
      <c r="VIA14" s="131"/>
      <c r="VIB14" s="131"/>
      <c r="VIC14" s="131"/>
      <c r="VID14" s="131"/>
      <c r="VIE14" s="131"/>
      <c r="VIF14" s="131"/>
      <c r="VIG14" s="131"/>
      <c r="VIH14" s="131"/>
      <c r="VII14" s="131"/>
      <c r="VIJ14" s="131"/>
      <c r="VIK14" s="131"/>
      <c r="VIL14" s="131"/>
      <c r="VIM14" s="131"/>
      <c r="VIN14" s="131"/>
      <c r="VIO14" s="131"/>
      <c r="VIP14" s="131"/>
      <c r="VIQ14" s="131"/>
      <c r="VIR14" s="131"/>
      <c r="VIS14" s="131"/>
      <c r="VIT14" s="131"/>
      <c r="VIU14" s="131"/>
      <c r="VIV14" s="131"/>
      <c r="VIW14" s="131"/>
      <c r="VIX14" s="131"/>
      <c r="VIY14" s="131"/>
      <c r="VIZ14" s="131"/>
      <c r="VJA14" s="131"/>
      <c r="VJB14" s="131"/>
      <c r="VJC14" s="131"/>
      <c r="VJD14" s="131"/>
      <c r="VJE14" s="131"/>
      <c r="VJF14" s="131"/>
      <c r="VJG14" s="131"/>
      <c r="VJH14" s="131"/>
      <c r="VJI14" s="131"/>
      <c r="VJJ14" s="131"/>
      <c r="VJK14" s="131"/>
      <c r="VJL14" s="131"/>
      <c r="VJM14" s="131"/>
      <c r="VJN14" s="131"/>
      <c r="VJO14" s="131"/>
      <c r="VJP14" s="131"/>
      <c r="VJQ14" s="131"/>
      <c r="VJR14" s="131"/>
      <c r="VJS14" s="131"/>
      <c r="VJT14" s="131"/>
      <c r="VJU14" s="131"/>
      <c r="VJV14" s="131"/>
      <c r="VJW14" s="131"/>
      <c r="VJX14" s="131"/>
      <c r="VJY14" s="131"/>
      <c r="VJZ14" s="131"/>
      <c r="VKA14" s="131"/>
      <c r="VKB14" s="131"/>
      <c r="VKC14" s="131"/>
      <c r="VKD14" s="131"/>
      <c r="VKE14" s="131"/>
      <c r="VKF14" s="131"/>
      <c r="VKG14" s="131"/>
      <c r="VKH14" s="131"/>
      <c r="VKI14" s="131"/>
      <c r="VKJ14" s="131"/>
      <c r="VKK14" s="131"/>
      <c r="VKL14" s="131"/>
      <c r="VKM14" s="131"/>
      <c r="VKN14" s="131"/>
      <c r="VKO14" s="131"/>
      <c r="VKP14" s="131"/>
      <c r="VKQ14" s="131"/>
      <c r="VKR14" s="131"/>
      <c r="VKS14" s="131"/>
      <c r="VKT14" s="131"/>
      <c r="VKU14" s="131"/>
      <c r="VKV14" s="131"/>
      <c r="VKW14" s="131"/>
      <c r="VKX14" s="131"/>
      <c r="VKY14" s="131"/>
      <c r="VKZ14" s="131"/>
      <c r="VLA14" s="131"/>
      <c r="VLB14" s="131"/>
      <c r="VLC14" s="131"/>
      <c r="VLD14" s="131"/>
      <c r="VLE14" s="131"/>
      <c r="VLF14" s="131"/>
      <c r="VLG14" s="131"/>
      <c r="VLH14" s="131"/>
      <c r="VLI14" s="131"/>
      <c r="VLJ14" s="131"/>
      <c r="VLK14" s="131"/>
      <c r="VLL14" s="131"/>
      <c r="VLM14" s="131"/>
      <c r="VLN14" s="131"/>
      <c r="VLO14" s="131"/>
      <c r="VLP14" s="131"/>
      <c r="VLQ14" s="131"/>
      <c r="VLR14" s="131"/>
      <c r="VLS14" s="131"/>
      <c r="VLT14" s="131"/>
      <c r="VLU14" s="131"/>
      <c r="VLV14" s="131"/>
      <c r="VLW14" s="131"/>
      <c r="VLX14" s="131"/>
      <c r="VLY14" s="131"/>
      <c r="VLZ14" s="131"/>
      <c r="VMA14" s="131"/>
      <c r="VMB14" s="131"/>
      <c r="VMC14" s="131"/>
      <c r="VMD14" s="131"/>
      <c r="VME14" s="131"/>
      <c r="VMF14" s="131"/>
      <c r="VMG14" s="131"/>
      <c r="VMH14" s="131"/>
      <c r="VMI14" s="131"/>
      <c r="VMJ14" s="131"/>
      <c r="VMK14" s="131"/>
      <c r="VML14" s="131"/>
      <c r="VMM14" s="131"/>
      <c r="VMN14" s="131"/>
      <c r="VMO14" s="131"/>
      <c r="VMP14" s="131"/>
      <c r="VMQ14" s="131"/>
      <c r="VMR14" s="131"/>
      <c r="VMS14" s="131"/>
      <c r="VMT14" s="131"/>
      <c r="VMU14" s="131"/>
      <c r="VMV14" s="131"/>
      <c r="VMW14" s="131"/>
      <c r="VMX14" s="131"/>
      <c r="VMY14" s="131"/>
      <c r="VMZ14" s="131"/>
      <c r="VNA14" s="131"/>
      <c r="VNB14" s="131"/>
      <c r="VNC14" s="131"/>
      <c r="VND14" s="131"/>
      <c r="VNE14" s="131"/>
      <c r="VNF14" s="131"/>
      <c r="VNG14" s="131"/>
      <c r="VNH14" s="131"/>
      <c r="VNI14" s="131"/>
      <c r="VNJ14" s="131"/>
      <c r="VNK14" s="131"/>
      <c r="VNL14" s="131"/>
      <c r="VNM14" s="131"/>
      <c r="VNN14" s="131"/>
      <c r="VNO14" s="131"/>
      <c r="VNP14" s="131"/>
      <c r="VNQ14" s="131"/>
      <c r="VNR14" s="131"/>
      <c r="VNS14" s="131"/>
      <c r="VNT14" s="131"/>
      <c r="VNU14" s="131"/>
      <c r="VNV14" s="131"/>
      <c r="VNW14" s="131"/>
      <c r="VNX14" s="131"/>
      <c r="VNY14" s="131"/>
      <c r="VNZ14" s="131"/>
      <c r="VOA14" s="131"/>
      <c r="VOB14" s="131"/>
      <c r="VOC14" s="131"/>
      <c r="VOD14" s="131"/>
      <c r="VOE14" s="131"/>
      <c r="VOF14" s="131"/>
      <c r="VOG14" s="131"/>
      <c r="VOH14" s="131"/>
      <c r="VOI14" s="131"/>
      <c r="VOJ14" s="131"/>
      <c r="VOK14" s="131"/>
      <c r="VOL14" s="131"/>
      <c r="VOM14" s="131"/>
      <c r="VON14" s="131"/>
      <c r="VOO14" s="131"/>
      <c r="VOP14" s="131"/>
      <c r="VOQ14" s="131"/>
      <c r="VOR14" s="131"/>
      <c r="VOS14" s="131"/>
      <c r="VOT14" s="131"/>
      <c r="VOU14" s="131"/>
      <c r="VOV14" s="131"/>
      <c r="VOW14" s="131"/>
      <c r="VOX14" s="131"/>
      <c r="VOY14" s="131"/>
      <c r="VOZ14" s="131"/>
      <c r="VPA14" s="131"/>
      <c r="VPB14" s="131"/>
      <c r="VPC14" s="131"/>
      <c r="VPD14" s="131"/>
      <c r="VPE14" s="131"/>
      <c r="VPF14" s="131"/>
      <c r="VPG14" s="131"/>
      <c r="VPH14" s="131"/>
      <c r="VPI14" s="131"/>
      <c r="VPJ14" s="131"/>
      <c r="VPK14" s="131"/>
      <c r="VPL14" s="131"/>
      <c r="VPM14" s="131"/>
      <c r="VPN14" s="131"/>
      <c r="VPO14" s="131"/>
      <c r="VPP14" s="131"/>
      <c r="VPQ14" s="131"/>
      <c r="VPR14" s="131"/>
      <c r="VPS14" s="131"/>
      <c r="VPT14" s="131"/>
      <c r="VPU14" s="131"/>
      <c r="VPV14" s="131"/>
      <c r="VPW14" s="131"/>
      <c r="VPX14" s="131"/>
      <c r="VPY14" s="131"/>
      <c r="VPZ14" s="131"/>
      <c r="VQA14" s="131"/>
      <c r="VQB14" s="131"/>
      <c r="VQC14" s="131"/>
      <c r="VQD14" s="131"/>
      <c r="VQE14" s="131"/>
      <c r="VQF14" s="131"/>
      <c r="VQG14" s="131"/>
      <c r="VQH14" s="131"/>
      <c r="VQI14" s="131"/>
      <c r="VQJ14" s="131"/>
      <c r="VQK14" s="131"/>
      <c r="VQL14" s="131"/>
      <c r="VQM14" s="131"/>
      <c r="VQN14" s="131"/>
      <c r="VQO14" s="131"/>
      <c r="VQP14" s="131"/>
      <c r="VQQ14" s="131"/>
      <c r="VQR14" s="131"/>
      <c r="VQS14" s="131"/>
      <c r="VQT14" s="131"/>
      <c r="VQU14" s="131"/>
      <c r="VQV14" s="131"/>
      <c r="VQW14" s="131"/>
      <c r="VQX14" s="131"/>
      <c r="VQY14" s="131"/>
      <c r="VQZ14" s="131"/>
      <c r="VRA14" s="131"/>
      <c r="VRB14" s="131"/>
      <c r="VRC14" s="131"/>
      <c r="VRD14" s="131"/>
      <c r="VRE14" s="131"/>
      <c r="VRF14" s="131"/>
      <c r="VRG14" s="131"/>
      <c r="VRH14" s="131"/>
      <c r="VRI14" s="131"/>
      <c r="VRJ14" s="131"/>
      <c r="VRK14" s="131"/>
      <c r="VRL14" s="131"/>
      <c r="VRM14" s="131"/>
      <c r="VRN14" s="131"/>
      <c r="VRO14" s="131"/>
      <c r="VRP14" s="131"/>
      <c r="VRQ14" s="131"/>
      <c r="VRR14" s="131"/>
      <c r="VRS14" s="131"/>
      <c r="VRT14" s="131"/>
      <c r="VRU14" s="131"/>
      <c r="VRV14" s="131"/>
      <c r="VRW14" s="131"/>
      <c r="VRX14" s="131"/>
      <c r="VRY14" s="131"/>
      <c r="VRZ14" s="131"/>
      <c r="VSA14" s="131"/>
      <c r="VSB14" s="131"/>
      <c r="VSC14" s="131"/>
      <c r="VSD14" s="131"/>
      <c r="VSE14" s="131"/>
      <c r="VSF14" s="131"/>
      <c r="VSG14" s="131"/>
      <c r="VSH14" s="131"/>
      <c r="VSI14" s="131"/>
      <c r="VSJ14" s="131"/>
      <c r="VSK14" s="131"/>
      <c r="VSL14" s="131"/>
      <c r="VSM14" s="131"/>
      <c r="VSN14" s="131"/>
      <c r="VSO14" s="131"/>
      <c r="VSP14" s="131"/>
      <c r="VSQ14" s="131"/>
      <c r="VSR14" s="131"/>
      <c r="VSS14" s="131"/>
      <c r="VST14" s="131"/>
      <c r="VSU14" s="131"/>
      <c r="VSV14" s="131"/>
      <c r="VSW14" s="131"/>
      <c r="VSX14" s="131"/>
      <c r="VSY14" s="131"/>
      <c r="VSZ14" s="131"/>
      <c r="VTA14" s="131"/>
      <c r="VTB14" s="131"/>
      <c r="VTC14" s="131"/>
      <c r="VTD14" s="131"/>
      <c r="VTE14" s="131"/>
      <c r="VTF14" s="131"/>
      <c r="VTG14" s="131"/>
      <c r="VTH14" s="131"/>
      <c r="VTI14" s="131"/>
      <c r="VTJ14" s="131"/>
      <c r="VTK14" s="131"/>
      <c r="VTL14" s="131"/>
      <c r="VTM14" s="131"/>
      <c r="VTN14" s="131"/>
      <c r="VTO14" s="131"/>
      <c r="VTP14" s="131"/>
      <c r="VTQ14" s="131"/>
      <c r="VTR14" s="131"/>
      <c r="VTS14" s="131"/>
      <c r="VTT14" s="131"/>
      <c r="VTU14" s="131"/>
      <c r="VTV14" s="131"/>
      <c r="VTW14" s="131"/>
      <c r="VTX14" s="131"/>
      <c r="VTY14" s="131"/>
      <c r="VTZ14" s="131"/>
      <c r="VUA14" s="131"/>
      <c r="VUB14" s="131"/>
      <c r="VUC14" s="131"/>
      <c r="VUD14" s="131"/>
      <c r="VUE14" s="131"/>
      <c r="VUF14" s="131"/>
      <c r="VUG14" s="131"/>
      <c r="VUH14" s="131"/>
      <c r="VUI14" s="131"/>
      <c r="VUJ14" s="131"/>
      <c r="VUK14" s="131"/>
      <c r="VUL14" s="131"/>
      <c r="VUM14" s="131"/>
      <c r="VUN14" s="131"/>
      <c r="VUO14" s="131"/>
      <c r="VUP14" s="131"/>
      <c r="VUQ14" s="131"/>
      <c r="VUR14" s="131"/>
      <c r="VUS14" s="131"/>
      <c r="VUT14" s="131"/>
      <c r="VUU14" s="131"/>
      <c r="VUV14" s="131"/>
      <c r="VUW14" s="131"/>
      <c r="VUX14" s="131"/>
      <c r="VUY14" s="131"/>
      <c r="VUZ14" s="131"/>
      <c r="VVA14" s="131"/>
      <c r="VVB14" s="131"/>
      <c r="VVC14" s="131"/>
      <c r="VVD14" s="131"/>
      <c r="VVE14" s="131"/>
      <c r="VVF14" s="131"/>
      <c r="VVG14" s="131"/>
      <c r="VVH14" s="131"/>
      <c r="VVI14" s="131"/>
      <c r="VVJ14" s="131"/>
      <c r="VVK14" s="131"/>
      <c r="VVL14" s="131"/>
      <c r="VVM14" s="131"/>
      <c r="VVN14" s="131"/>
      <c r="VVO14" s="131"/>
      <c r="VVP14" s="131"/>
      <c r="VVQ14" s="131"/>
      <c r="VVR14" s="131"/>
      <c r="VVS14" s="131"/>
      <c r="VVT14" s="131"/>
      <c r="VVU14" s="131"/>
      <c r="VVV14" s="131"/>
      <c r="VVW14" s="131"/>
      <c r="VVX14" s="131"/>
      <c r="VVY14" s="131"/>
      <c r="VVZ14" s="131"/>
      <c r="VWA14" s="131"/>
      <c r="VWB14" s="131"/>
      <c r="VWC14" s="131"/>
      <c r="VWD14" s="131"/>
      <c r="VWE14" s="131"/>
      <c r="VWF14" s="131"/>
      <c r="VWG14" s="131"/>
      <c r="VWH14" s="131"/>
      <c r="VWI14" s="131"/>
      <c r="VWJ14" s="131"/>
      <c r="VWK14" s="131"/>
      <c r="VWL14" s="131"/>
      <c r="VWM14" s="131"/>
      <c r="VWN14" s="131"/>
      <c r="VWO14" s="131"/>
      <c r="VWP14" s="131"/>
      <c r="VWQ14" s="131"/>
      <c r="VWR14" s="131"/>
      <c r="VWS14" s="131"/>
      <c r="VWT14" s="131"/>
      <c r="VWU14" s="131"/>
      <c r="VWV14" s="131"/>
      <c r="VWW14" s="131"/>
      <c r="VWX14" s="131"/>
      <c r="VWY14" s="131"/>
      <c r="VWZ14" s="131"/>
      <c r="VXA14" s="131"/>
      <c r="VXB14" s="131"/>
      <c r="VXC14" s="131"/>
      <c r="VXD14" s="131"/>
      <c r="VXE14" s="131"/>
      <c r="VXF14" s="131"/>
      <c r="VXG14" s="131"/>
      <c r="VXH14" s="131"/>
      <c r="VXI14" s="131"/>
      <c r="VXJ14" s="131"/>
      <c r="VXK14" s="131"/>
      <c r="VXL14" s="131"/>
      <c r="VXM14" s="131"/>
      <c r="VXN14" s="131"/>
      <c r="VXO14" s="131"/>
      <c r="VXP14" s="131"/>
      <c r="VXQ14" s="131"/>
      <c r="VXR14" s="131"/>
      <c r="VXS14" s="131"/>
      <c r="VXT14" s="131"/>
      <c r="VXU14" s="131"/>
      <c r="VXV14" s="131"/>
      <c r="VXW14" s="131"/>
      <c r="VXX14" s="131"/>
      <c r="VXY14" s="131"/>
      <c r="VXZ14" s="131"/>
      <c r="VYA14" s="131"/>
      <c r="VYB14" s="131"/>
      <c r="VYC14" s="131"/>
      <c r="VYD14" s="131"/>
      <c r="VYE14" s="131"/>
      <c r="VYF14" s="131"/>
      <c r="VYG14" s="131"/>
      <c r="VYH14" s="131"/>
      <c r="VYI14" s="131"/>
      <c r="VYJ14" s="131"/>
      <c r="VYK14" s="131"/>
      <c r="VYL14" s="131"/>
      <c r="VYM14" s="131"/>
      <c r="VYN14" s="131"/>
      <c r="VYO14" s="131"/>
      <c r="VYP14" s="131"/>
      <c r="VYQ14" s="131"/>
      <c r="VYR14" s="131"/>
      <c r="VYS14" s="131"/>
      <c r="VYT14" s="131"/>
      <c r="VYU14" s="131"/>
      <c r="VYV14" s="131"/>
      <c r="VYW14" s="131"/>
      <c r="VYX14" s="131"/>
      <c r="VYY14" s="131"/>
      <c r="VYZ14" s="131"/>
      <c r="VZA14" s="131"/>
      <c r="VZB14" s="131"/>
      <c r="VZC14" s="131"/>
      <c r="VZD14" s="131"/>
      <c r="VZE14" s="131"/>
      <c r="VZF14" s="131"/>
      <c r="VZG14" s="131"/>
      <c r="VZH14" s="131"/>
      <c r="VZI14" s="131"/>
      <c r="VZJ14" s="131"/>
      <c r="VZK14" s="131"/>
      <c r="VZL14" s="131"/>
      <c r="VZM14" s="131"/>
      <c r="VZN14" s="131"/>
      <c r="VZO14" s="131"/>
      <c r="VZP14" s="131"/>
      <c r="VZQ14" s="131"/>
      <c r="VZR14" s="131"/>
      <c r="VZS14" s="131"/>
      <c r="VZT14" s="131"/>
      <c r="VZU14" s="131"/>
      <c r="VZV14" s="131"/>
      <c r="VZW14" s="131"/>
      <c r="VZX14" s="131"/>
      <c r="VZY14" s="131"/>
      <c r="VZZ14" s="131"/>
      <c r="WAA14" s="131"/>
      <c r="WAB14" s="131"/>
      <c r="WAC14" s="131"/>
      <c r="WAD14" s="131"/>
      <c r="WAE14" s="131"/>
      <c r="WAF14" s="131"/>
      <c r="WAG14" s="131"/>
      <c r="WAH14" s="131"/>
      <c r="WAI14" s="131"/>
      <c r="WAJ14" s="131"/>
      <c r="WAK14" s="131"/>
      <c r="WAL14" s="131"/>
      <c r="WAM14" s="131"/>
      <c r="WAN14" s="131"/>
      <c r="WAO14" s="131"/>
      <c r="WAP14" s="131"/>
      <c r="WAQ14" s="131"/>
      <c r="WAR14" s="131"/>
      <c r="WAS14" s="131"/>
      <c r="WAT14" s="131"/>
      <c r="WAU14" s="131"/>
      <c r="WAV14" s="131"/>
      <c r="WAW14" s="131"/>
      <c r="WAX14" s="131"/>
      <c r="WAY14" s="131"/>
      <c r="WAZ14" s="131"/>
      <c r="WBA14" s="131"/>
      <c r="WBB14" s="131"/>
      <c r="WBC14" s="131"/>
      <c r="WBD14" s="131"/>
      <c r="WBE14" s="131"/>
      <c r="WBF14" s="131"/>
      <c r="WBG14" s="131"/>
      <c r="WBH14" s="131"/>
      <c r="WBI14" s="131"/>
      <c r="WBJ14" s="131"/>
      <c r="WBK14" s="131"/>
      <c r="WBL14" s="131"/>
      <c r="WBM14" s="131"/>
      <c r="WBN14" s="131"/>
      <c r="WBO14" s="131"/>
      <c r="WBP14" s="131"/>
      <c r="WBQ14" s="131"/>
      <c r="WBR14" s="131"/>
      <c r="WBS14" s="131"/>
      <c r="WBT14" s="131"/>
      <c r="WBU14" s="131"/>
      <c r="WBV14" s="131"/>
      <c r="WBW14" s="131"/>
      <c r="WBX14" s="131"/>
      <c r="WBY14" s="131"/>
      <c r="WBZ14" s="131"/>
      <c r="WCA14" s="131"/>
      <c r="WCB14" s="131"/>
      <c r="WCC14" s="131"/>
      <c r="WCD14" s="131"/>
      <c r="WCE14" s="131"/>
      <c r="WCF14" s="131"/>
      <c r="WCG14" s="131"/>
      <c r="WCH14" s="131"/>
      <c r="WCI14" s="131"/>
      <c r="WCJ14" s="131"/>
      <c r="WCK14" s="131"/>
      <c r="WCL14" s="131"/>
      <c r="WCM14" s="131"/>
      <c r="WCN14" s="131"/>
      <c r="WCO14" s="131"/>
      <c r="WCP14" s="131"/>
      <c r="WCQ14" s="131"/>
      <c r="WCR14" s="131"/>
      <c r="WCS14" s="131"/>
      <c r="WCT14" s="131"/>
      <c r="WCU14" s="131"/>
      <c r="WCV14" s="131"/>
      <c r="WCW14" s="131"/>
      <c r="WCX14" s="131"/>
      <c r="WCY14" s="131"/>
      <c r="WCZ14" s="131"/>
      <c r="WDA14" s="131"/>
      <c r="WDB14" s="131"/>
      <c r="WDC14" s="131"/>
      <c r="WDD14" s="131"/>
      <c r="WDE14" s="131"/>
      <c r="WDF14" s="131"/>
      <c r="WDG14" s="131"/>
      <c r="WDH14" s="131"/>
      <c r="WDI14" s="131"/>
      <c r="WDJ14" s="131"/>
      <c r="WDK14" s="131"/>
      <c r="WDL14" s="131"/>
      <c r="WDM14" s="131"/>
      <c r="WDN14" s="131"/>
      <c r="WDO14" s="131"/>
      <c r="WDP14" s="131"/>
      <c r="WDQ14" s="131"/>
      <c r="WDR14" s="131"/>
      <c r="WDS14" s="131"/>
      <c r="WDT14" s="131"/>
      <c r="WDU14" s="131"/>
      <c r="WDV14" s="131"/>
      <c r="WDW14" s="131"/>
      <c r="WDX14" s="131"/>
      <c r="WDY14" s="131"/>
      <c r="WDZ14" s="131"/>
      <c r="WEA14" s="131"/>
      <c r="WEB14" s="131"/>
      <c r="WEC14" s="131"/>
      <c r="WED14" s="131"/>
      <c r="WEE14" s="131"/>
      <c r="WEF14" s="131"/>
      <c r="WEG14" s="131"/>
      <c r="WEH14" s="131"/>
      <c r="WEI14" s="131"/>
      <c r="WEJ14" s="131"/>
      <c r="WEK14" s="131"/>
      <c r="WEL14" s="131"/>
      <c r="WEM14" s="131"/>
      <c r="WEN14" s="131"/>
      <c r="WEO14" s="131"/>
      <c r="WEP14" s="131"/>
      <c r="WEQ14" s="131"/>
      <c r="WER14" s="131"/>
      <c r="WES14" s="131"/>
      <c r="WET14" s="131"/>
      <c r="WEU14" s="131"/>
      <c r="WEV14" s="131"/>
      <c r="WEW14" s="131"/>
      <c r="WEX14" s="131"/>
      <c r="WEY14" s="131"/>
      <c r="WEZ14" s="131"/>
      <c r="WFA14" s="131"/>
      <c r="WFB14" s="131"/>
      <c r="WFC14" s="131"/>
      <c r="WFD14" s="131"/>
      <c r="WFE14" s="131"/>
      <c r="WFF14" s="131"/>
      <c r="WFG14" s="131"/>
      <c r="WFH14" s="131"/>
      <c r="WFI14" s="131"/>
      <c r="WFJ14" s="131"/>
      <c r="WFK14" s="131"/>
      <c r="WFL14" s="131"/>
      <c r="WFM14" s="131"/>
      <c r="WFN14" s="131"/>
      <c r="WFO14" s="131"/>
      <c r="WFP14" s="131"/>
      <c r="WFQ14" s="131"/>
      <c r="WFR14" s="131"/>
      <c r="WFS14" s="131"/>
      <c r="WFT14" s="131"/>
      <c r="WFU14" s="131"/>
      <c r="WFV14" s="131"/>
      <c r="WFW14" s="131"/>
      <c r="WFX14" s="131"/>
      <c r="WFY14" s="131"/>
      <c r="WFZ14" s="131"/>
      <c r="WGA14" s="131"/>
      <c r="WGB14" s="131"/>
      <c r="WGC14" s="131"/>
      <c r="WGD14" s="131"/>
      <c r="WGE14" s="131"/>
      <c r="WGF14" s="131"/>
      <c r="WGG14" s="131"/>
      <c r="WGH14" s="131"/>
      <c r="WGI14" s="131"/>
      <c r="WGJ14" s="131"/>
      <c r="WGK14" s="131"/>
      <c r="WGL14" s="131"/>
      <c r="WGM14" s="131"/>
      <c r="WGN14" s="131"/>
      <c r="WGO14" s="131"/>
      <c r="WGP14" s="131"/>
      <c r="WGQ14" s="131"/>
      <c r="WGR14" s="131"/>
      <c r="WGS14" s="131"/>
      <c r="WGT14" s="131"/>
      <c r="WGU14" s="131"/>
      <c r="WGV14" s="131"/>
      <c r="WGW14" s="131"/>
      <c r="WGX14" s="131"/>
      <c r="WGY14" s="131"/>
      <c r="WGZ14" s="131"/>
      <c r="WHA14" s="131"/>
      <c r="WHB14" s="131"/>
      <c r="WHC14" s="131"/>
      <c r="WHD14" s="131"/>
      <c r="WHE14" s="131"/>
      <c r="WHF14" s="131"/>
      <c r="WHG14" s="131"/>
      <c r="WHH14" s="131"/>
      <c r="WHI14" s="131"/>
      <c r="WHJ14" s="131"/>
      <c r="WHK14" s="131"/>
      <c r="WHL14" s="131"/>
      <c r="WHM14" s="131"/>
      <c r="WHN14" s="131"/>
      <c r="WHO14" s="131"/>
      <c r="WHP14" s="131"/>
      <c r="WHQ14" s="131"/>
      <c r="WHR14" s="131"/>
      <c r="WHS14" s="131"/>
      <c r="WHT14" s="131"/>
      <c r="WHU14" s="131"/>
      <c r="WHV14" s="131"/>
      <c r="WHW14" s="131"/>
      <c r="WHX14" s="131"/>
      <c r="WHY14" s="131"/>
      <c r="WHZ14" s="131"/>
      <c r="WIA14" s="131"/>
      <c r="WIB14" s="131"/>
      <c r="WIC14" s="131"/>
      <c r="WID14" s="131"/>
      <c r="WIE14" s="131"/>
      <c r="WIF14" s="131"/>
      <c r="WIG14" s="131"/>
      <c r="WIH14" s="131"/>
      <c r="WII14" s="131"/>
      <c r="WIJ14" s="131"/>
      <c r="WIK14" s="131"/>
      <c r="WIL14" s="131"/>
      <c r="WIM14" s="131"/>
      <c r="WIN14" s="131"/>
      <c r="WIO14" s="131"/>
      <c r="WIP14" s="131"/>
      <c r="WIQ14" s="131"/>
      <c r="WIR14" s="131"/>
      <c r="WIS14" s="131"/>
      <c r="WIT14" s="131"/>
      <c r="WIU14" s="131"/>
      <c r="WIV14" s="131"/>
      <c r="WIW14" s="131"/>
      <c r="WIX14" s="131"/>
      <c r="WIY14" s="131"/>
      <c r="WIZ14" s="131"/>
      <c r="WJA14" s="131"/>
      <c r="WJB14" s="131"/>
      <c r="WJC14" s="131"/>
      <c r="WJD14" s="131"/>
      <c r="WJE14" s="131"/>
      <c r="WJF14" s="131"/>
      <c r="WJG14" s="131"/>
      <c r="WJH14" s="131"/>
      <c r="WJI14" s="131"/>
      <c r="WJJ14" s="131"/>
      <c r="WJK14" s="131"/>
      <c r="WJL14" s="131"/>
      <c r="WJM14" s="131"/>
      <c r="WJN14" s="131"/>
      <c r="WJO14" s="131"/>
      <c r="WJP14" s="131"/>
      <c r="WJQ14" s="131"/>
      <c r="WJR14" s="131"/>
      <c r="WJS14" s="131"/>
      <c r="WJT14" s="131"/>
      <c r="WJU14" s="131"/>
      <c r="WJV14" s="131"/>
      <c r="WJW14" s="131"/>
      <c r="WJX14" s="131"/>
      <c r="WJY14" s="131"/>
      <c r="WJZ14" s="131"/>
      <c r="WKA14" s="131"/>
      <c r="WKB14" s="131"/>
      <c r="WKC14" s="131"/>
      <c r="WKD14" s="131"/>
      <c r="WKE14" s="131"/>
      <c r="WKF14" s="131"/>
      <c r="WKG14" s="131"/>
      <c r="WKH14" s="131"/>
      <c r="WKI14" s="131"/>
      <c r="WKJ14" s="131"/>
      <c r="WKK14" s="131"/>
      <c r="WKL14" s="131"/>
      <c r="WKM14" s="131"/>
      <c r="WKN14" s="131"/>
      <c r="WKO14" s="131"/>
      <c r="WKP14" s="131"/>
      <c r="WKQ14" s="131"/>
      <c r="WKR14" s="131"/>
      <c r="WKS14" s="131"/>
      <c r="WKT14" s="131"/>
      <c r="WKU14" s="131"/>
      <c r="WKV14" s="131"/>
      <c r="WKW14" s="131"/>
      <c r="WKX14" s="131"/>
      <c r="WKY14" s="131"/>
      <c r="WKZ14" s="131"/>
      <c r="WLA14" s="131"/>
      <c r="WLB14" s="131"/>
      <c r="WLC14" s="131"/>
      <c r="WLD14" s="131"/>
      <c r="WLE14" s="131"/>
      <c r="WLF14" s="131"/>
      <c r="WLG14" s="131"/>
      <c r="WLH14" s="131"/>
      <c r="WLI14" s="131"/>
      <c r="WLJ14" s="131"/>
      <c r="WLK14" s="131"/>
      <c r="WLL14" s="131"/>
      <c r="WLM14" s="131"/>
      <c r="WLN14" s="131"/>
      <c r="WLO14" s="131"/>
      <c r="WLP14" s="131"/>
      <c r="WLQ14" s="131"/>
      <c r="WLR14" s="131"/>
      <c r="WLS14" s="131"/>
      <c r="WLT14" s="131"/>
      <c r="WLU14" s="131"/>
      <c r="WLV14" s="131"/>
      <c r="WLW14" s="131"/>
      <c r="WLX14" s="131"/>
      <c r="WLY14" s="131"/>
      <c r="WLZ14" s="131"/>
      <c r="WMA14" s="131"/>
      <c r="WMB14" s="131"/>
      <c r="WMC14" s="131"/>
      <c r="WMD14" s="131"/>
      <c r="WME14" s="131"/>
      <c r="WMF14" s="131"/>
      <c r="WMG14" s="131"/>
      <c r="WMH14" s="131"/>
      <c r="WMI14" s="131"/>
      <c r="WMJ14" s="131"/>
      <c r="WMK14" s="131"/>
      <c r="WML14" s="131"/>
      <c r="WMM14" s="131"/>
      <c r="WMN14" s="131"/>
      <c r="WMO14" s="131"/>
      <c r="WMP14" s="131"/>
      <c r="WMQ14" s="131"/>
      <c r="WMR14" s="131"/>
      <c r="WMS14" s="131"/>
      <c r="WMT14" s="131"/>
      <c r="WMU14" s="131"/>
      <c r="WMV14" s="131"/>
      <c r="WMW14" s="131"/>
      <c r="WMX14" s="131"/>
      <c r="WMY14" s="131"/>
      <c r="WMZ14" s="131"/>
      <c r="WNA14" s="131"/>
      <c r="WNB14" s="131"/>
      <c r="WNC14" s="131"/>
      <c r="WND14" s="131"/>
      <c r="WNE14" s="131"/>
      <c r="WNF14" s="131"/>
      <c r="WNG14" s="131"/>
      <c r="WNH14" s="131"/>
      <c r="WNI14" s="131"/>
      <c r="WNJ14" s="131"/>
      <c r="WNK14" s="131"/>
      <c r="WNL14" s="131"/>
      <c r="WNM14" s="131"/>
      <c r="WNN14" s="131"/>
      <c r="WNO14" s="131"/>
      <c r="WNP14" s="131"/>
      <c r="WNQ14" s="131"/>
      <c r="WNR14" s="131"/>
      <c r="WNS14" s="131"/>
      <c r="WNT14" s="131"/>
      <c r="WNU14" s="131"/>
      <c r="WNV14" s="131"/>
      <c r="WNW14" s="131"/>
      <c r="WNX14" s="131"/>
      <c r="WNY14" s="131"/>
      <c r="WNZ14" s="131"/>
      <c r="WOA14" s="131"/>
      <c r="WOB14" s="131"/>
      <c r="WOC14" s="131"/>
      <c r="WOD14" s="131"/>
      <c r="WOE14" s="131"/>
      <c r="WOF14" s="131"/>
      <c r="WOG14" s="131"/>
      <c r="WOH14" s="131"/>
      <c r="WOI14" s="131"/>
      <c r="WOJ14" s="131"/>
      <c r="WOK14" s="131"/>
      <c r="WOL14" s="131"/>
      <c r="WOM14" s="131"/>
      <c r="WON14" s="131"/>
      <c r="WOO14" s="131"/>
      <c r="WOP14" s="131"/>
      <c r="WOQ14" s="131"/>
      <c r="WOR14" s="131"/>
      <c r="WOS14" s="131"/>
      <c r="WOT14" s="131"/>
      <c r="WOU14" s="131"/>
      <c r="WOV14" s="131"/>
      <c r="WOW14" s="131"/>
      <c r="WOX14" s="131"/>
      <c r="WOY14" s="131"/>
      <c r="WOZ14" s="131"/>
      <c r="WPA14" s="131"/>
      <c r="WPB14" s="131"/>
      <c r="WPC14" s="131"/>
      <c r="WPD14" s="131"/>
      <c r="WPE14" s="131"/>
      <c r="WPF14" s="131"/>
      <c r="WPG14" s="131"/>
      <c r="WPH14" s="131"/>
      <c r="WPI14" s="131"/>
      <c r="WPJ14" s="131"/>
      <c r="WPK14" s="131"/>
      <c r="WPL14" s="131"/>
      <c r="WPM14" s="131"/>
      <c r="WPN14" s="131"/>
      <c r="WPO14" s="131"/>
      <c r="WPP14" s="131"/>
      <c r="WPQ14" s="131"/>
      <c r="WPR14" s="131"/>
      <c r="WPS14" s="131"/>
      <c r="WPT14" s="131"/>
      <c r="WPU14" s="131"/>
      <c r="WPV14" s="131"/>
      <c r="WPW14" s="131"/>
      <c r="WPX14" s="131"/>
      <c r="WPY14" s="131"/>
      <c r="WPZ14" s="131"/>
      <c r="WQA14" s="131"/>
      <c r="WQB14" s="131"/>
      <c r="WQC14" s="131"/>
      <c r="WQD14" s="131"/>
      <c r="WQE14" s="131"/>
      <c r="WQF14" s="131"/>
      <c r="WQG14" s="131"/>
      <c r="WQH14" s="131"/>
      <c r="WQI14" s="131"/>
      <c r="WQJ14" s="131"/>
      <c r="WQK14" s="131"/>
      <c r="WQL14" s="131"/>
      <c r="WQM14" s="131"/>
      <c r="WQN14" s="131"/>
      <c r="WQO14" s="131"/>
      <c r="WQP14" s="131"/>
      <c r="WQQ14" s="131"/>
      <c r="WQR14" s="131"/>
      <c r="WQS14" s="131"/>
      <c r="WQT14" s="131"/>
      <c r="WQU14" s="131"/>
      <c r="WQV14" s="131"/>
      <c r="WQW14" s="131"/>
      <c r="WQX14" s="131"/>
      <c r="WQY14" s="131"/>
      <c r="WQZ14" s="131"/>
      <c r="WRA14" s="131"/>
      <c r="WRB14" s="131"/>
      <c r="WRC14" s="131"/>
      <c r="WRD14" s="131"/>
      <c r="WRE14" s="131"/>
      <c r="WRF14" s="131"/>
      <c r="WRG14" s="131"/>
      <c r="WRH14" s="131"/>
      <c r="WRI14" s="131"/>
      <c r="WRJ14" s="131"/>
      <c r="WRK14" s="131"/>
      <c r="WRL14" s="131"/>
      <c r="WRM14" s="131"/>
      <c r="WRN14" s="131"/>
      <c r="WRO14" s="131"/>
      <c r="WRP14" s="131"/>
      <c r="WRQ14" s="131"/>
      <c r="WRR14" s="131"/>
      <c r="WRS14" s="131"/>
      <c r="WRT14" s="131"/>
      <c r="WRU14" s="131"/>
      <c r="WRV14" s="131"/>
      <c r="WRW14" s="131"/>
      <c r="WRX14" s="131"/>
      <c r="WRY14" s="131"/>
      <c r="WRZ14" s="131"/>
      <c r="WSA14" s="131"/>
      <c r="WSB14" s="131"/>
      <c r="WSC14" s="131"/>
      <c r="WSD14" s="131"/>
      <c r="WSE14" s="131"/>
      <c r="WSF14" s="131"/>
      <c r="WSG14" s="131"/>
      <c r="WSH14" s="131"/>
      <c r="WSI14" s="131"/>
      <c r="WSJ14" s="131"/>
      <c r="WSK14" s="131"/>
      <c r="WSL14" s="131"/>
      <c r="WSM14" s="131"/>
      <c r="WSN14" s="131"/>
      <c r="WSO14" s="131"/>
      <c r="WSP14" s="131"/>
      <c r="WSQ14" s="131"/>
      <c r="WSR14" s="131"/>
      <c r="WSS14" s="131"/>
      <c r="WST14" s="131"/>
      <c r="WSU14" s="131"/>
      <c r="WSV14" s="131"/>
      <c r="WSW14" s="131"/>
      <c r="WSX14" s="131"/>
      <c r="WSY14" s="131"/>
      <c r="WSZ14" s="131"/>
      <c r="WTA14" s="131"/>
      <c r="WTB14" s="131"/>
      <c r="WTC14" s="131"/>
      <c r="WTD14" s="131"/>
      <c r="WTE14" s="131"/>
      <c r="WTF14" s="131"/>
      <c r="WTG14" s="131"/>
      <c r="WTH14" s="131"/>
      <c r="WTI14" s="131"/>
      <c r="WTJ14" s="131"/>
      <c r="WTK14" s="131"/>
      <c r="WTL14" s="131"/>
      <c r="WTM14" s="131"/>
      <c r="WTN14" s="131"/>
      <c r="WTO14" s="131"/>
      <c r="WTP14" s="131"/>
      <c r="WTQ14" s="131"/>
      <c r="WTR14" s="131"/>
      <c r="WTS14" s="131"/>
      <c r="WTT14" s="131"/>
      <c r="WTU14" s="131"/>
      <c r="WTV14" s="131"/>
      <c r="WTW14" s="131"/>
      <c r="WTX14" s="131"/>
      <c r="WTY14" s="131"/>
      <c r="WTZ14" s="131"/>
      <c r="WUA14" s="131"/>
      <c r="WUB14" s="131"/>
      <c r="WUC14" s="131"/>
      <c r="WUD14" s="131"/>
      <c r="WUE14" s="131"/>
      <c r="WUF14" s="131"/>
      <c r="WUG14" s="131"/>
      <c r="WUH14" s="131"/>
      <c r="WUI14" s="131"/>
      <c r="WUJ14" s="131"/>
      <c r="WUK14" s="131"/>
      <c r="WUL14" s="131"/>
      <c r="WUM14" s="131"/>
      <c r="WUN14" s="131"/>
      <c r="WUO14" s="131"/>
      <c r="WUP14" s="131"/>
      <c r="WUQ14" s="131"/>
      <c r="WUR14" s="131"/>
      <c r="WUS14" s="131"/>
      <c r="WUT14" s="131"/>
      <c r="WUU14" s="131"/>
      <c r="WUV14" s="131"/>
      <c r="WUW14" s="131"/>
      <c r="WUX14" s="131"/>
      <c r="WUY14" s="131"/>
      <c r="WUZ14" s="131"/>
      <c r="WVA14" s="131"/>
      <c r="WVB14" s="131"/>
      <c r="WVC14" s="131"/>
      <c r="WVD14" s="131"/>
      <c r="WVE14" s="131"/>
      <c r="WVF14" s="131"/>
      <c r="WVG14" s="131"/>
      <c r="WVH14" s="131"/>
      <c r="WVI14" s="131"/>
      <c r="WVJ14" s="131"/>
      <c r="WVK14" s="131"/>
      <c r="WVL14" s="131"/>
      <c r="WVM14" s="131"/>
      <c r="WVN14" s="131"/>
      <c r="WVO14" s="131"/>
      <c r="WVP14" s="131"/>
      <c r="WVQ14" s="131"/>
      <c r="WVR14" s="131"/>
      <c r="WVS14" s="131"/>
      <c r="WVT14" s="131"/>
      <c r="WVU14" s="131"/>
      <c r="WVV14" s="131"/>
      <c r="WVW14" s="131"/>
      <c r="WVX14" s="131"/>
      <c r="WVY14" s="131"/>
      <c r="WVZ14" s="131"/>
      <c r="WWA14" s="131"/>
      <c r="WWB14" s="131"/>
      <c r="WWC14" s="131"/>
      <c r="WWD14" s="131"/>
      <c r="WWE14" s="131"/>
      <c r="WWF14" s="131"/>
      <c r="WWG14" s="131"/>
      <c r="WWH14" s="131"/>
      <c r="WWI14" s="131"/>
      <c r="WWJ14" s="131"/>
      <c r="WWK14" s="131"/>
      <c r="WWL14" s="131"/>
      <c r="WWM14" s="131"/>
      <c r="WWN14" s="131"/>
      <c r="WWO14" s="131"/>
      <c r="WWP14" s="131"/>
      <c r="WWQ14" s="131"/>
      <c r="WWR14" s="131"/>
      <c r="WWS14" s="131"/>
      <c r="WWT14" s="131"/>
      <c r="WWU14" s="131"/>
      <c r="WWV14" s="131"/>
      <c r="WWW14" s="131"/>
      <c r="WWX14" s="131"/>
      <c r="WWY14" s="131"/>
      <c r="WWZ14" s="131"/>
      <c r="WXA14" s="131"/>
      <c r="WXB14" s="131"/>
      <c r="WXC14" s="131"/>
      <c r="WXD14" s="131"/>
      <c r="WXE14" s="131"/>
      <c r="WXF14" s="131"/>
      <c r="WXG14" s="131"/>
      <c r="WXH14" s="131"/>
      <c r="WXI14" s="131"/>
      <c r="WXJ14" s="131"/>
      <c r="WXK14" s="131"/>
      <c r="WXL14" s="131"/>
      <c r="WXM14" s="131"/>
      <c r="WXN14" s="131"/>
      <c r="WXO14" s="131"/>
      <c r="WXP14" s="131"/>
      <c r="WXQ14" s="131"/>
      <c r="WXR14" s="131"/>
      <c r="WXS14" s="131"/>
      <c r="WXT14" s="131"/>
      <c r="WXU14" s="131"/>
      <c r="WXV14" s="131"/>
      <c r="WXW14" s="131"/>
      <c r="WXX14" s="131"/>
      <c r="WXY14" s="131"/>
      <c r="WXZ14" s="131"/>
      <c r="WYA14" s="131"/>
      <c r="WYB14" s="131"/>
      <c r="WYC14" s="131"/>
      <c r="WYD14" s="131"/>
      <c r="WYE14" s="131"/>
      <c r="WYF14" s="131"/>
      <c r="WYG14" s="131"/>
      <c r="WYH14" s="131"/>
      <c r="WYI14" s="131"/>
      <c r="WYJ14" s="131"/>
      <c r="WYK14" s="131"/>
      <c r="WYL14" s="131"/>
      <c r="WYM14" s="131"/>
      <c r="WYN14" s="131"/>
      <c r="WYO14" s="131"/>
      <c r="WYP14" s="131"/>
      <c r="WYQ14" s="131"/>
      <c r="WYR14" s="131"/>
      <c r="WYS14" s="131"/>
      <c r="WYT14" s="131"/>
      <c r="WYU14" s="131"/>
      <c r="WYV14" s="131"/>
      <c r="WYW14" s="131"/>
      <c r="WYX14" s="131"/>
      <c r="WYY14" s="131"/>
      <c r="WYZ14" s="131"/>
      <c r="WZA14" s="131"/>
      <c r="WZB14" s="131"/>
      <c r="WZC14" s="131"/>
      <c r="WZD14" s="131"/>
      <c r="WZE14" s="131"/>
      <c r="WZF14" s="131"/>
      <c r="WZG14" s="131"/>
      <c r="WZH14" s="131"/>
      <c r="WZI14" s="131"/>
      <c r="WZJ14" s="131"/>
      <c r="WZK14" s="131"/>
      <c r="WZL14" s="131"/>
      <c r="WZM14" s="131"/>
      <c r="WZN14" s="131"/>
      <c r="WZO14" s="131"/>
      <c r="WZP14" s="131"/>
      <c r="WZQ14" s="131"/>
      <c r="WZR14" s="131"/>
      <c r="WZS14" s="131"/>
      <c r="WZT14" s="131"/>
      <c r="WZU14" s="131"/>
      <c r="WZV14" s="131"/>
      <c r="WZW14" s="131"/>
      <c r="WZX14" s="131"/>
      <c r="WZY14" s="131"/>
      <c r="WZZ14" s="131"/>
      <c r="XAA14" s="131"/>
      <c r="XAB14" s="131"/>
      <c r="XAC14" s="131"/>
      <c r="XAD14" s="131"/>
      <c r="XAE14" s="131"/>
      <c r="XAF14" s="131"/>
      <c r="XAG14" s="131"/>
      <c r="XAH14" s="131"/>
      <c r="XAI14" s="131"/>
      <c r="XAJ14" s="131"/>
      <c r="XAK14" s="131"/>
      <c r="XAL14" s="131"/>
      <c r="XAM14" s="131"/>
      <c r="XAN14" s="131"/>
      <c r="XAO14" s="131"/>
      <c r="XAP14" s="131"/>
      <c r="XAQ14" s="131"/>
      <c r="XAR14" s="131"/>
      <c r="XAS14" s="131"/>
      <c r="XAT14" s="131"/>
      <c r="XAU14" s="131"/>
      <c r="XAV14" s="131"/>
      <c r="XAW14" s="131"/>
      <c r="XAX14" s="131"/>
      <c r="XAY14" s="131"/>
      <c r="XAZ14" s="131"/>
      <c r="XBA14" s="131"/>
      <c r="XBB14" s="131"/>
      <c r="XBC14" s="131"/>
      <c r="XBD14" s="131"/>
      <c r="XBE14" s="131"/>
      <c r="XBF14" s="131"/>
      <c r="XBG14" s="131"/>
      <c r="XBH14" s="131"/>
      <c r="XBI14" s="131"/>
      <c r="XBJ14" s="131"/>
      <c r="XBK14" s="131"/>
      <c r="XBL14" s="131"/>
      <c r="XBM14" s="131"/>
      <c r="XBN14" s="131"/>
      <c r="XBO14" s="131"/>
      <c r="XBP14" s="131"/>
      <c r="XBQ14" s="131"/>
      <c r="XBR14" s="131"/>
      <c r="XBS14" s="131"/>
      <c r="XBT14" s="131"/>
      <c r="XBU14" s="131"/>
      <c r="XBV14" s="131"/>
      <c r="XBW14" s="131"/>
      <c r="XBX14" s="131"/>
      <c r="XBY14" s="131"/>
      <c r="XBZ14" s="131"/>
      <c r="XCA14" s="131"/>
      <c r="XCB14" s="131"/>
      <c r="XCC14" s="131"/>
      <c r="XCD14" s="131"/>
      <c r="XCE14" s="131"/>
      <c r="XCF14" s="131"/>
      <c r="XCG14" s="131"/>
      <c r="XCH14" s="131"/>
      <c r="XCI14" s="131"/>
      <c r="XCJ14" s="131"/>
      <c r="XCK14" s="131"/>
      <c r="XCL14" s="131"/>
      <c r="XCM14" s="131"/>
      <c r="XCN14" s="131"/>
      <c r="XCO14" s="131"/>
      <c r="XCP14" s="131"/>
      <c r="XCQ14" s="131"/>
      <c r="XCR14" s="131"/>
      <c r="XCS14" s="131"/>
      <c r="XCT14" s="131"/>
      <c r="XCU14" s="131"/>
      <c r="XCV14" s="131"/>
      <c r="XCW14" s="131"/>
      <c r="XCX14" s="131"/>
      <c r="XCY14" s="131"/>
      <c r="XCZ14" s="131"/>
      <c r="XDA14" s="131"/>
      <c r="XDB14" s="131"/>
      <c r="XDC14" s="131"/>
      <c r="XDD14" s="131"/>
      <c r="XDE14" s="131"/>
      <c r="XDF14" s="131"/>
      <c r="XDG14" s="131"/>
      <c r="XDH14" s="131"/>
      <c r="XDI14" s="131"/>
      <c r="XDJ14" s="131"/>
      <c r="XDK14" s="131"/>
      <c r="XDL14" s="131"/>
      <c r="XDM14" s="131"/>
      <c r="XDN14" s="131"/>
      <c r="XDO14" s="131"/>
      <c r="XDP14" s="131"/>
      <c r="XDQ14" s="131"/>
      <c r="XDR14" s="131"/>
      <c r="XDS14" s="131"/>
      <c r="XDT14" s="131"/>
      <c r="XDU14" s="131"/>
      <c r="XDV14" s="131"/>
      <c r="XDW14" s="131"/>
      <c r="XDX14" s="131"/>
      <c r="XDY14" s="131"/>
      <c r="XDZ14" s="131"/>
      <c r="XEA14" s="131"/>
      <c r="XEB14" s="131"/>
      <c r="XEC14" s="131"/>
      <c r="XED14" s="131"/>
      <c r="XEE14" s="131"/>
      <c r="XEF14" s="131"/>
      <c r="XEG14" s="131"/>
      <c r="XEH14" s="131"/>
      <c r="XEI14" s="131"/>
      <c r="XEJ14" s="131"/>
      <c r="XEK14" s="131"/>
      <c r="XEL14" s="131"/>
      <c r="XEM14" s="131"/>
      <c r="XEN14" s="131"/>
      <c r="XEO14" s="131"/>
      <c r="XEP14" s="131"/>
      <c r="XEQ14" s="131"/>
      <c r="XER14" s="131"/>
      <c r="XES14" s="131"/>
      <c r="XET14" s="131"/>
      <c r="XEU14" s="131"/>
      <c r="XEV14" s="131"/>
      <c r="XEW14" s="131"/>
      <c r="XEX14" s="131"/>
      <c r="XEY14" s="131"/>
    </row>
    <row r="15" spans="2:16379" ht="3" customHeight="1" thickBot="1">
      <c r="B15" s="27"/>
      <c r="C15" s="27"/>
      <c r="D15" s="27"/>
      <c r="E15" s="28"/>
      <c r="F15" s="28"/>
      <c r="G15" s="101"/>
      <c r="H15" s="28"/>
      <c r="I15" s="94"/>
      <c r="J15" s="48"/>
      <c r="K15" s="49"/>
    </row>
    <row r="16" spans="2:16379" ht="30" customHeight="1">
      <c r="B16" s="682" t="s">
        <v>104</v>
      </c>
      <c r="C16" s="683"/>
      <c r="D16" s="680" t="s">
        <v>123</v>
      </c>
      <c r="E16" s="681"/>
      <c r="F16" s="423"/>
      <c r="G16" s="102"/>
      <c r="H16" s="668"/>
      <c r="I16" s="669"/>
      <c r="J16" s="670"/>
      <c r="K16" s="49"/>
    </row>
    <row r="17" spans="2:12" ht="13.5" customHeight="1">
      <c r="B17" s="684"/>
      <c r="C17" s="685"/>
      <c r="D17" s="690" t="s">
        <v>129</v>
      </c>
      <c r="E17" s="691"/>
      <c r="F17" s="424"/>
      <c r="G17" s="41"/>
      <c r="H17" s="671"/>
      <c r="I17" s="672"/>
      <c r="J17" s="673"/>
      <c r="K17" s="49"/>
    </row>
    <row r="18" spans="2:12">
      <c r="B18" s="684"/>
      <c r="C18" s="685"/>
      <c r="D18" s="690" t="s">
        <v>131</v>
      </c>
      <c r="E18" s="691"/>
      <c r="F18" s="424"/>
      <c r="G18" s="103"/>
      <c r="H18" s="671"/>
      <c r="I18" s="672"/>
      <c r="J18" s="673"/>
      <c r="K18" s="49"/>
    </row>
    <row r="19" spans="2:12">
      <c r="B19" s="684"/>
      <c r="C19" s="685"/>
      <c r="D19" s="690" t="s">
        <v>132</v>
      </c>
      <c r="E19" s="691"/>
      <c r="F19" s="424"/>
      <c r="G19" s="104"/>
      <c r="H19" s="671"/>
      <c r="I19" s="672"/>
      <c r="J19" s="673"/>
      <c r="K19" s="49"/>
    </row>
    <row r="20" spans="2:12" ht="17.25" customHeight="1">
      <c r="B20" s="686"/>
      <c r="C20" s="687"/>
      <c r="D20" s="690" t="s">
        <v>133</v>
      </c>
      <c r="E20" s="691"/>
      <c r="F20" s="424"/>
      <c r="G20" s="105"/>
      <c r="H20" s="671"/>
      <c r="I20" s="672"/>
      <c r="J20" s="673"/>
      <c r="K20" s="49"/>
    </row>
    <row r="21" spans="2:12" ht="15.75" thickBot="1">
      <c r="B21" s="688"/>
      <c r="C21" s="689"/>
      <c r="D21" s="666" t="s">
        <v>134</v>
      </c>
      <c r="E21" s="667"/>
      <c r="F21" s="425"/>
      <c r="G21" s="106"/>
      <c r="H21" s="674"/>
      <c r="I21" s="675"/>
      <c r="J21" s="676"/>
      <c r="K21" s="49"/>
    </row>
    <row r="22" spans="2:12" ht="3" customHeight="1" thickBot="1">
      <c r="B22" s="49"/>
      <c r="C22" s="49"/>
      <c r="D22" s="49"/>
      <c r="E22" s="49"/>
      <c r="F22" s="49"/>
      <c r="G22" s="107"/>
      <c r="H22" s="49"/>
      <c r="I22" s="95"/>
      <c r="J22" s="65"/>
      <c r="K22" s="50"/>
    </row>
    <row r="23" spans="2:12" s="21" customFormat="1">
      <c r="B23" s="662" t="s">
        <v>105</v>
      </c>
      <c r="C23" s="664" t="s">
        <v>6</v>
      </c>
      <c r="D23" s="662" t="s">
        <v>12</v>
      </c>
      <c r="E23" s="662" t="s">
        <v>13</v>
      </c>
      <c r="F23" s="873" t="s">
        <v>544</v>
      </c>
      <c r="G23" s="664" t="s">
        <v>2</v>
      </c>
      <c r="H23" s="90" t="s">
        <v>219</v>
      </c>
      <c r="I23" s="717" t="s">
        <v>15</v>
      </c>
      <c r="J23" s="719" t="s">
        <v>220</v>
      </c>
      <c r="K23" s="50"/>
      <c r="L23" s="380"/>
    </row>
    <row r="24" spans="2:12" s="21" customFormat="1" ht="15.75" thickBot="1">
      <c r="B24" s="663"/>
      <c r="C24" s="665" t="s">
        <v>6</v>
      </c>
      <c r="D24" s="663"/>
      <c r="E24" s="663" t="s">
        <v>13</v>
      </c>
      <c r="F24" s="874"/>
      <c r="G24" s="665"/>
      <c r="H24" s="173" t="s">
        <v>14</v>
      </c>
      <c r="I24" s="718"/>
      <c r="J24" s="720"/>
      <c r="K24" s="50"/>
      <c r="L24" s="380"/>
    </row>
    <row r="25" spans="2:12" s="21" customFormat="1" ht="51">
      <c r="B25" s="864" t="s">
        <v>123</v>
      </c>
      <c r="C25" s="867" t="s">
        <v>7</v>
      </c>
      <c r="D25" s="382" t="s">
        <v>26</v>
      </c>
      <c r="E25" s="426" t="s">
        <v>267</v>
      </c>
      <c r="F25" s="453" t="s">
        <v>124</v>
      </c>
      <c r="G25" s="446" t="s">
        <v>268</v>
      </c>
      <c r="H25" s="45" t="s">
        <v>16</v>
      </c>
      <c r="I25" s="472" t="s">
        <v>124</v>
      </c>
      <c r="J25" s="383"/>
      <c r="K25" s="50"/>
    </row>
    <row r="26" spans="2:12" s="21" customFormat="1" ht="60" customHeight="1">
      <c r="B26" s="865"/>
      <c r="C26" s="868"/>
      <c r="D26" s="870" t="s">
        <v>28</v>
      </c>
      <c r="E26" s="427" t="s">
        <v>473</v>
      </c>
      <c r="F26" s="454" t="s">
        <v>545</v>
      </c>
      <c r="G26" s="185" t="s">
        <v>107</v>
      </c>
      <c r="H26" s="45" t="s">
        <v>16</v>
      </c>
      <c r="I26" s="473" t="s">
        <v>124</v>
      </c>
      <c r="J26" s="383"/>
      <c r="K26" s="50"/>
    </row>
    <row r="27" spans="2:12" s="21" customFormat="1">
      <c r="B27" s="865"/>
      <c r="C27" s="868"/>
      <c r="D27" s="868"/>
      <c r="E27" s="427" t="s">
        <v>474</v>
      </c>
      <c r="F27" s="454" t="s">
        <v>546</v>
      </c>
      <c r="G27" s="185" t="s">
        <v>107</v>
      </c>
      <c r="H27" s="45" t="s">
        <v>16</v>
      </c>
      <c r="I27" s="473" t="s">
        <v>124</v>
      </c>
      <c r="J27" s="383"/>
      <c r="K27" s="50"/>
    </row>
    <row r="28" spans="2:12" s="21" customFormat="1" ht="25.5">
      <c r="B28" s="865"/>
      <c r="C28" s="868"/>
      <c r="D28" s="869"/>
      <c r="E28" s="427" t="s">
        <v>475</v>
      </c>
      <c r="F28" s="454" t="s">
        <v>547</v>
      </c>
      <c r="G28" s="185" t="s">
        <v>30</v>
      </c>
      <c r="H28" s="45" t="s">
        <v>16</v>
      </c>
      <c r="I28" s="473" t="s">
        <v>124</v>
      </c>
      <c r="J28" s="383"/>
      <c r="K28" s="50"/>
    </row>
    <row r="29" spans="2:12" s="21" customFormat="1" ht="106.5" customHeight="1">
      <c r="B29" s="865"/>
      <c r="C29" s="868"/>
      <c r="D29" s="384" t="s">
        <v>25</v>
      </c>
      <c r="E29" s="427" t="s">
        <v>89</v>
      </c>
      <c r="F29" s="454" t="s">
        <v>548</v>
      </c>
      <c r="G29" s="185" t="s">
        <v>269</v>
      </c>
      <c r="H29" s="45" t="s">
        <v>16</v>
      </c>
      <c r="I29" s="473" t="s">
        <v>124</v>
      </c>
      <c r="J29" s="383"/>
      <c r="K29" s="50"/>
    </row>
    <row r="30" spans="2:12" s="21" customFormat="1" ht="63.75">
      <c r="B30" s="865"/>
      <c r="C30" s="868"/>
      <c r="D30" s="870" t="s">
        <v>148</v>
      </c>
      <c r="E30" s="427" t="s">
        <v>476</v>
      </c>
      <c r="F30" s="455" t="s">
        <v>617</v>
      </c>
      <c r="G30" s="186" t="s">
        <v>270</v>
      </c>
      <c r="H30" s="45" t="s">
        <v>16</v>
      </c>
      <c r="I30" s="473" t="s">
        <v>124</v>
      </c>
      <c r="J30" s="383"/>
      <c r="K30" s="50"/>
    </row>
    <row r="31" spans="2:12" s="21" customFormat="1" ht="90.75" customHeight="1">
      <c r="B31" s="865"/>
      <c r="C31" s="868"/>
      <c r="D31" s="868"/>
      <c r="E31" s="427" t="s">
        <v>477</v>
      </c>
      <c r="F31" s="455" t="s">
        <v>549</v>
      </c>
      <c r="G31" s="186" t="s">
        <v>3</v>
      </c>
      <c r="H31" s="45" t="s">
        <v>16</v>
      </c>
      <c r="I31" s="473" t="s">
        <v>124</v>
      </c>
      <c r="J31" s="383"/>
      <c r="K31" s="50"/>
    </row>
    <row r="32" spans="2:12" s="21" customFormat="1" ht="76.5" customHeight="1">
      <c r="B32" s="865"/>
      <c r="C32" s="869"/>
      <c r="D32" s="869"/>
      <c r="E32" s="427" t="s">
        <v>478</v>
      </c>
      <c r="F32" s="455" t="s">
        <v>550</v>
      </c>
      <c r="G32" s="447" t="s">
        <v>3</v>
      </c>
      <c r="H32" s="45" t="s">
        <v>16</v>
      </c>
      <c r="I32" s="473" t="s">
        <v>124</v>
      </c>
      <c r="J32" s="383"/>
      <c r="K32" s="50"/>
    </row>
    <row r="33" spans="2:11" s="21" customFormat="1" ht="108.75" customHeight="1">
      <c r="B33" s="865"/>
      <c r="C33" s="386" t="s">
        <v>204</v>
      </c>
      <c r="D33" s="384" t="s">
        <v>203</v>
      </c>
      <c r="E33" s="427" t="s">
        <v>218</v>
      </c>
      <c r="F33" s="455" t="s">
        <v>551</v>
      </c>
      <c r="G33" s="185" t="s">
        <v>8</v>
      </c>
      <c r="H33" s="45" t="s">
        <v>16</v>
      </c>
      <c r="I33" s="473" t="s">
        <v>124</v>
      </c>
      <c r="J33" s="383"/>
      <c r="K33" s="50"/>
    </row>
    <row r="34" spans="2:11" s="21" customFormat="1" ht="38.25">
      <c r="B34" s="865"/>
      <c r="C34" s="870" t="s">
        <v>10</v>
      </c>
      <c r="D34" s="870" t="s">
        <v>31</v>
      </c>
      <c r="E34" s="427" t="s">
        <v>479</v>
      </c>
      <c r="F34" s="1004" t="s">
        <v>552</v>
      </c>
      <c r="G34" s="185" t="s">
        <v>3</v>
      </c>
      <c r="H34" s="45" t="s">
        <v>16</v>
      </c>
      <c r="I34" s="474" t="s">
        <v>271</v>
      </c>
      <c r="J34" s="383"/>
      <c r="K34" s="50"/>
    </row>
    <row r="35" spans="2:11" s="21" customFormat="1" ht="163.5" customHeight="1">
      <c r="B35" s="865"/>
      <c r="C35" s="868"/>
      <c r="D35" s="868"/>
      <c r="E35" s="427" t="s">
        <v>480</v>
      </c>
      <c r="F35" s="455" t="s">
        <v>553</v>
      </c>
      <c r="G35" s="185" t="s">
        <v>9</v>
      </c>
      <c r="H35" s="45" t="s">
        <v>16</v>
      </c>
      <c r="I35" s="474" t="s">
        <v>208</v>
      </c>
      <c r="J35" s="383"/>
      <c r="K35" s="50"/>
    </row>
    <row r="36" spans="2:11" s="21" customFormat="1" ht="25.5">
      <c r="B36" s="865"/>
      <c r="C36" s="868"/>
      <c r="D36" s="868"/>
      <c r="E36" s="427" t="s">
        <v>481</v>
      </c>
      <c r="F36" s="455" t="s">
        <v>554</v>
      </c>
      <c r="G36" s="185" t="s">
        <v>9</v>
      </c>
      <c r="H36" s="45" t="s">
        <v>16</v>
      </c>
      <c r="I36" s="474" t="s">
        <v>209</v>
      </c>
      <c r="J36" s="383"/>
      <c r="K36" s="50"/>
    </row>
    <row r="37" spans="2:11" s="21" customFormat="1" ht="25.5">
      <c r="B37" s="865"/>
      <c r="C37" s="868"/>
      <c r="D37" s="868"/>
      <c r="E37" s="427" t="s">
        <v>482</v>
      </c>
      <c r="F37" s="455" t="s">
        <v>555</v>
      </c>
      <c r="G37" s="185" t="s">
        <v>9</v>
      </c>
      <c r="H37" s="45" t="s">
        <v>16</v>
      </c>
      <c r="I37" s="474" t="s">
        <v>125</v>
      </c>
      <c r="J37" s="383"/>
      <c r="K37" s="50"/>
    </row>
    <row r="38" spans="2:11" s="21" customFormat="1" ht="25.5">
      <c r="B38" s="865"/>
      <c r="C38" s="868"/>
      <c r="D38" s="868"/>
      <c r="E38" s="427" t="s">
        <v>483</v>
      </c>
      <c r="F38" s="455" t="s">
        <v>556</v>
      </c>
      <c r="G38" s="185" t="s">
        <v>9</v>
      </c>
      <c r="H38" s="45" t="s">
        <v>16</v>
      </c>
      <c r="I38" s="474" t="s">
        <v>126</v>
      </c>
      <c r="J38" s="383"/>
      <c r="K38" s="50"/>
    </row>
    <row r="39" spans="2:11" s="21" customFormat="1" ht="51">
      <c r="B39" s="865"/>
      <c r="C39" s="868"/>
      <c r="D39" s="869"/>
      <c r="E39" s="427" t="s">
        <v>484</v>
      </c>
      <c r="F39" s="455" t="s">
        <v>557</v>
      </c>
      <c r="G39" s="185" t="s">
        <v>9</v>
      </c>
      <c r="H39" s="45" t="s">
        <v>16</v>
      </c>
      <c r="I39" s="474" t="s">
        <v>127</v>
      </c>
      <c r="J39" s="383"/>
      <c r="K39" s="50"/>
    </row>
    <row r="40" spans="2:11" s="21" customFormat="1" ht="25.5">
      <c r="B40" s="865"/>
      <c r="C40" s="868"/>
      <c r="D40" s="870" t="s">
        <v>32</v>
      </c>
      <c r="E40" s="427" t="s">
        <v>485</v>
      </c>
      <c r="F40" s="455" t="s">
        <v>558</v>
      </c>
      <c r="G40" s="185" t="s">
        <v>107</v>
      </c>
      <c r="H40" s="45" t="s">
        <v>16</v>
      </c>
      <c r="I40" s="473" t="s">
        <v>124</v>
      </c>
      <c r="J40" s="383"/>
      <c r="K40" s="50"/>
    </row>
    <row r="41" spans="2:11" s="21" customFormat="1">
      <c r="B41" s="865"/>
      <c r="C41" s="868"/>
      <c r="D41" s="868"/>
      <c r="E41" s="427" t="s">
        <v>486</v>
      </c>
      <c r="F41" s="455" t="s">
        <v>559</v>
      </c>
      <c r="G41" s="185" t="s">
        <v>107</v>
      </c>
      <c r="H41" s="45" t="s">
        <v>16</v>
      </c>
      <c r="I41" s="473" t="s">
        <v>124</v>
      </c>
      <c r="J41" s="383"/>
      <c r="K41" s="50"/>
    </row>
    <row r="42" spans="2:11" s="21" customFormat="1">
      <c r="B42" s="865"/>
      <c r="C42" s="868"/>
      <c r="D42" s="869"/>
      <c r="E42" s="427" t="s">
        <v>487</v>
      </c>
      <c r="F42" s="455" t="s">
        <v>560</v>
      </c>
      <c r="G42" s="185" t="s">
        <v>142</v>
      </c>
      <c r="H42" s="45" t="s">
        <v>16</v>
      </c>
      <c r="I42" s="473" t="s">
        <v>124</v>
      </c>
      <c r="J42" s="383"/>
      <c r="K42" s="50"/>
    </row>
    <row r="43" spans="2:11" s="21" customFormat="1" ht="171" customHeight="1">
      <c r="B43" s="865"/>
      <c r="C43" s="868"/>
      <c r="D43" s="870" t="s">
        <v>34</v>
      </c>
      <c r="E43" s="427" t="s">
        <v>488</v>
      </c>
      <c r="F43" s="455" t="s">
        <v>561</v>
      </c>
      <c r="G43" s="185" t="s">
        <v>35</v>
      </c>
      <c r="H43" s="45" t="s">
        <v>16</v>
      </c>
      <c r="I43" s="473" t="s">
        <v>124</v>
      </c>
      <c r="J43" s="383"/>
      <c r="K43" s="50"/>
    </row>
    <row r="44" spans="2:11" s="21" customFormat="1" ht="91.5" customHeight="1">
      <c r="B44" s="865"/>
      <c r="C44" s="868"/>
      <c r="D44" s="868"/>
      <c r="E44" s="427" t="s">
        <v>489</v>
      </c>
      <c r="F44" s="455" t="s">
        <v>562</v>
      </c>
      <c r="G44" s="185" t="s">
        <v>35</v>
      </c>
      <c r="H44" s="45" t="s">
        <v>16</v>
      </c>
      <c r="I44" s="473" t="s">
        <v>124</v>
      </c>
      <c r="J44" s="383"/>
      <c r="K44" s="50"/>
    </row>
    <row r="45" spans="2:11" s="21" customFormat="1" ht="94.5" customHeight="1">
      <c r="B45" s="865"/>
      <c r="C45" s="868"/>
      <c r="D45" s="868"/>
      <c r="E45" s="427" t="s">
        <v>490</v>
      </c>
      <c r="F45" s="455" t="s">
        <v>563</v>
      </c>
      <c r="G45" s="185" t="s">
        <v>35</v>
      </c>
      <c r="H45" s="45" t="s">
        <v>16</v>
      </c>
      <c r="I45" s="473" t="s">
        <v>124</v>
      </c>
      <c r="J45" s="383"/>
      <c r="K45" s="50"/>
    </row>
    <row r="46" spans="2:11" s="21" customFormat="1" ht="275.25" customHeight="1">
      <c r="B46" s="865"/>
      <c r="C46" s="868"/>
      <c r="D46" s="868"/>
      <c r="E46" s="427" t="s">
        <v>491</v>
      </c>
      <c r="F46" s="492" t="s">
        <v>664</v>
      </c>
      <c r="G46" s="185" t="s">
        <v>35</v>
      </c>
      <c r="H46" s="45" t="s">
        <v>16</v>
      </c>
      <c r="I46" s="473" t="s">
        <v>124</v>
      </c>
      <c r="J46" s="383"/>
      <c r="K46" s="50"/>
    </row>
    <row r="47" spans="2:11" s="21" customFormat="1" ht="25.5">
      <c r="B47" s="865"/>
      <c r="C47" s="868"/>
      <c r="D47" s="869"/>
      <c r="E47" s="427" t="s">
        <v>492</v>
      </c>
      <c r="F47" s="455" t="s">
        <v>564</v>
      </c>
      <c r="G47" s="185" t="s">
        <v>37</v>
      </c>
      <c r="H47" s="45" t="s">
        <v>16</v>
      </c>
      <c r="I47" s="473" t="s">
        <v>124</v>
      </c>
      <c r="J47" s="383"/>
      <c r="K47" s="50"/>
    </row>
    <row r="48" spans="2:11" s="21" customFormat="1" ht="89.25">
      <c r="B48" s="865"/>
      <c r="C48" s="868"/>
      <c r="D48" s="870" t="s">
        <v>38</v>
      </c>
      <c r="E48" s="427" t="s">
        <v>493</v>
      </c>
      <c r="F48" s="1004" t="s">
        <v>565</v>
      </c>
      <c r="G48" s="185" t="s">
        <v>145</v>
      </c>
      <c r="H48" s="45" t="s">
        <v>16</v>
      </c>
      <c r="I48" s="474" t="s">
        <v>273</v>
      </c>
      <c r="J48" s="383"/>
      <c r="K48" s="50"/>
    </row>
    <row r="49" spans="2:11" s="21" customFormat="1" ht="25.5">
      <c r="B49" s="865"/>
      <c r="C49" s="868"/>
      <c r="D49" s="868"/>
      <c r="E49" s="427" t="s">
        <v>494</v>
      </c>
      <c r="F49" s="455" t="s">
        <v>566</v>
      </c>
      <c r="G49" s="185" t="s">
        <v>145</v>
      </c>
      <c r="H49" s="45" t="s">
        <v>16</v>
      </c>
      <c r="I49" s="474" t="s">
        <v>273</v>
      </c>
      <c r="J49" s="383"/>
      <c r="K49" s="50"/>
    </row>
    <row r="50" spans="2:11" s="21" customFormat="1" ht="25.5">
      <c r="B50" s="865"/>
      <c r="C50" s="868"/>
      <c r="D50" s="868"/>
      <c r="E50" s="427" t="s">
        <v>495</v>
      </c>
      <c r="F50" s="455" t="s">
        <v>567</v>
      </c>
      <c r="G50" s="185" t="s">
        <v>90</v>
      </c>
      <c r="H50" s="45" t="s">
        <v>16</v>
      </c>
      <c r="I50" s="473" t="s">
        <v>124</v>
      </c>
      <c r="J50" s="383"/>
      <c r="K50" s="50"/>
    </row>
    <row r="51" spans="2:11" s="21" customFormat="1" ht="93" customHeight="1">
      <c r="B51" s="865"/>
      <c r="C51" s="868"/>
      <c r="D51" s="868"/>
      <c r="E51" s="427" t="s">
        <v>496</v>
      </c>
      <c r="F51" s="455" t="s">
        <v>568</v>
      </c>
      <c r="G51" s="185" t="s">
        <v>145</v>
      </c>
      <c r="H51" s="45" t="s">
        <v>16</v>
      </c>
      <c r="I51" s="473" t="s">
        <v>276</v>
      </c>
      <c r="J51" s="383"/>
      <c r="K51" s="50"/>
    </row>
    <row r="52" spans="2:11" s="21" customFormat="1" ht="25.5">
      <c r="B52" s="865"/>
      <c r="C52" s="868"/>
      <c r="D52" s="869"/>
      <c r="E52" s="427" t="s">
        <v>497</v>
      </c>
      <c r="F52" s="455" t="s">
        <v>569</v>
      </c>
      <c r="G52" s="185" t="s">
        <v>145</v>
      </c>
      <c r="H52" s="45" t="s">
        <v>16</v>
      </c>
      <c r="I52" s="474" t="s">
        <v>273</v>
      </c>
      <c r="J52" s="383"/>
      <c r="K52" s="50"/>
    </row>
    <row r="53" spans="2:11" s="21" customFormat="1" ht="25.5">
      <c r="B53" s="865"/>
      <c r="C53" s="868"/>
      <c r="D53" s="870" t="s">
        <v>40</v>
      </c>
      <c r="E53" s="428" t="s">
        <v>498</v>
      </c>
      <c r="F53" s="455" t="s">
        <v>570</v>
      </c>
      <c r="G53" s="186" t="s">
        <v>41</v>
      </c>
      <c r="H53" s="45" t="s">
        <v>16</v>
      </c>
      <c r="I53" s="474" t="s">
        <v>210</v>
      </c>
      <c r="J53" s="383"/>
      <c r="K53" s="50"/>
    </row>
    <row r="54" spans="2:11" s="21" customFormat="1" ht="25.5">
      <c r="B54" s="865"/>
      <c r="C54" s="868"/>
      <c r="D54" s="868"/>
      <c r="E54" s="428" t="s">
        <v>499</v>
      </c>
      <c r="F54" s="455" t="s">
        <v>571</v>
      </c>
      <c r="G54" s="185" t="s">
        <v>93</v>
      </c>
      <c r="H54" s="45" t="s">
        <v>16</v>
      </c>
      <c r="I54" s="474" t="s">
        <v>211</v>
      </c>
      <c r="J54" s="383"/>
      <c r="K54" s="50"/>
    </row>
    <row r="55" spans="2:11" s="21" customFormat="1" ht="38.25">
      <c r="B55" s="865"/>
      <c r="C55" s="868"/>
      <c r="D55" s="868"/>
      <c r="E55" s="428" t="s">
        <v>500</v>
      </c>
      <c r="F55" s="455" t="s">
        <v>572</v>
      </c>
      <c r="G55" s="185" t="s">
        <v>47</v>
      </c>
      <c r="H55" s="45" t="s">
        <v>16</v>
      </c>
      <c r="I55" s="474" t="s">
        <v>278</v>
      </c>
      <c r="J55" s="383"/>
      <c r="K55" s="50"/>
    </row>
    <row r="56" spans="2:11" s="21" customFormat="1" ht="38.25">
      <c r="B56" s="865"/>
      <c r="C56" s="868"/>
      <c r="D56" s="868"/>
      <c r="E56" s="428" t="s">
        <v>501</v>
      </c>
      <c r="F56" s="455" t="s">
        <v>572</v>
      </c>
      <c r="G56" s="185" t="s">
        <v>9</v>
      </c>
      <c r="H56" s="45" t="s">
        <v>16</v>
      </c>
      <c r="I56" s="474" t="s">
        <v>128</v>
      </c>
      <c r="J56" s="383"/>
      <c r="K56" s="50"/>
    </row>
    <row r="57" spans="2:11" s="21" customFormat="1" ht="38.25">
      <c r="B57" s="865"/>
      <c r="C57" s="868"/>
      <c r="D57" s="868"/>
      <c r="E57" s="428" t="s">
        <v>502</v>
      </c>
      <c r="F57" s="455" t="s">
        <v>573</v>
      </c>
      <c r="G57" s="185" t="s">
        <v>158</v>
      </c>
      <c r="H57" s="45" t="s">
        <v>16</v>
      </c>
      <c r="I57" s="473" t="s">
        <v>124</v>
      </c>
      <c r="J57" s="383"/>
      <c r="K57" s="50"/>
    </row>
    <row r="58" spans="2:11" s="21" customFormat="1" ht="38.25">
      <c r="B58" s="865"/>
      <c r="C58" s="868"/>
      <c r="D58" s="868"/>
      <c r="E58" s="428" t="s">
        <v>503</v>
      </c>
      <c r="F58" s="455" t="s">
        <v>574</v>
      </c>
      <c r="G58" s="185" t="s">
        <v>27</v>
      </c>
      <c r="H58" s="45" t="s">
        <v>16</v>
      </c>
      <c r="I58" s="473" t="s">
        <v>124</v>
      </c>
      <c r="J58" s="383"/>
      <c r="K58" s="50"/>
    </row>
    <row r="59" spans="2:11" s="21" customFormat="1" ht="126" customHeight="1">
      <c r="B59" s="865"/>
      <c r="C59" s="868"/>
      <c r="D59" s="869"/>
      <c r="E59" s="427" t="s">
        <v>504</v>
      </c>
      <c r="F59" s="455" t="s">
        <v>575</v>
      </c>
      <c r="G59" s="185" t="s">
        <v>27</v>
      </c>
      <c r="H59" s="45" t="s">
        <v>16</v>
      </c>
      <c r="I59" s="474" t="s">
        <v>273</v>
      </c>
      <c r="J59" s="383"/>
      <c r="K59" s="50"/>
    </row>
    <row r="60" spans="2:11" s="21" customFormat="1" ht="48.75" customHeight="1">
      <c r="B60" s="865"/>
      <c r="C60" s="868"/>
      <c r="D60" s="870" t="s">
        <v>46</v>
      </c>
      <c r="E60" s="427" t="s">
        <v>505</v>
      </c>
      <c r="F60" s="455" t="s">
        <v>576</v>
      </c>
      <c r="G60" s="185" t="s">
        <v>3</v>
      </c>
      <c r="H60" s="45" t="s">
        <v>16</v>
      </c>
      <c r="I60" s="473" t="s">
        <v>124</v>
      </c>
      <c r="J60" s="383"/>
      <c r="K60" s="50"/>
    </row>
    <row r="61" spans="2:11" s="21" customFormat="1" ht="38.25">
      <c r="B61" s="865"/>
      <c r="C61" s="868"/>
      <c r="D61" s="868"/>
      <c r="E61" s="427" t="s">
        <v>506</v>
      </c>
      <c r="F61" s="455" t="s">
        <v>577</v>
      </c>
      <c r="G61" s="185" t="s">
        <v>543</v>
      </c>
      <c r="H61" s="45" t="s">
        <v>16</v>
      </c>
      <c r="I61" s="473" t="s">
        <v>124</v>
      </c>
      <c r="J61" s="383"/>
      <c r="K61" s="50"/>
    </row>
    <row r="62" spans="2:11" s="21" customFormat="1" ht="25.5">
      <c r="B62" s="865"/>
      <c r="C62" s="869"/>
      <c r="D62" s="869"/>
      <c r="E62" s="427" t="s">
        <v>507</v>
      </c>
      <c r="F62" s="455" t="s">
        <v>578</v>
      </c>
      <c r="G62" s="185" t="s">
        <v>145</v>
      </c>
      <c r="H62" s="45" t="s">
        <v>16</v>
      </c>
      <c r="I62" s="474" t="s">
        <v>273</v>
      </c>
      <c r="J62" s="383"/>
      <c r="K62" s="50"/>
    </row>
    <row r="63" spans="2:11" s="21" customFormat="1" ht="76.5">
      <c r="B63" s="865"/>
      <c r="C63" s="870" t="s">
        <v>43</v>
      </c>
      <c r="D63" s="870" t="s">
        <v>44</v>
      </c>
      <c r="E63" s="427" t="s">
        <v>508</v>
      </c>
      <c r="F63" s="455" t="s">
        <v>579</v>
      </c>
      <c r="G63" s="185" t="s">
        <v>47</v>
      </c>
      <c r="H63" s="45" t="s">
        <v>16</v>
      </c>
      <c r="I63" s="473" t="s">
        <v>124</v>
      </c>
      <c r="J63" s="383"/>
      <c r="K63" s="50"/>
    </row>
    <row r="64" spans="2:11" s="21" customFormat="1" ht="25.5">
      <c r="B64" s="865"/>
      <c r="C64" s="869"/>
      <c r="D64" s="869"/>
      <c r="E64" s="427" t="s">
        <v>509</v>
      </c>
      <c r="F64" s="455" t="s">
        <v>580</v>
      </c>
      <c r="G64" s="185" t="s">
        <v>162</v>
      </c>
      <c r="H64" s="45" t="s">
        <v>16</v>
      </c>
      <c r="I64" s="473" t="s">
        <v>124</v>
      </c>
      <c r="J64" s="383"/>
      <c r="K64" s="50"/>
    </row>
    <row r="65" spans="2:11" s="21" customFormat="1" ht="38.25">
      <c r="B65" s="865"/>
      <c r="C65" s="871" t="s">
        <v>53</v>
      </c>
      <c r="D65" s="871" t="s">
        <v>39</v>
      </c>
      <c r="E65" s="427" t="s">
        <v>510</v>
      </c>
      <c r="F65" s="455" t="s">
        <v>581</v>
      </c>
      <c r="G65" s="185" t="s">
        <v>145</v>
      </c>
      <c r="H65" s="45" t="s">
        <v>16</v>
      </c>
      <c r="I65" s="473" t="s">
        <v>276</v>
      </c>
      <c r="J65" s="383"/>
      <c r="K65" s="50"/>
    </row>
    <row r="66" spans="2:11" s="21" customFormat="1" ht="75" customHeight="1">
      <c r="B66" s="865"/>
      <c r="C66" s="868"/>
      <c r="D66" s="868"/>
      <c r="E66" s="427" t="s">
        <v>511</v>
      </c>
      <c r="F66" s="455" t="s">
        <v>582</v>
      </c>
      <c r="G66" s="185" t="s">
        <v>144</v>
      </c>
      <c r="H66" s="45" t="s">
        <v>16</v>
      </c>
      <c r="I66" s="473" t="s">
        <v>276</v>
      </c>
      <c r="J66" s="383"/>
      <c r="K66" s="50"/>
    </row>
    <row r="67" spans="2:11" s="21" customFormat="1" ht="38.25">
      <c r="B67" s="865"/>
      <c r="C67" s="868"/>
      <c r="D67" s="868"/>
      <c r="E67" s="427" t="s">
        <v>512</v>
      </c>
      <c r="F67" s="455" t="s">
        <v>583</v>
      </c>
      <c r="G67" s="185" t="s">
        <v>283</v>
      </c>
      <c r="H67" s="45" t="s">
        <v>16</v>
      </c>
      <c r="I67" s="474" t="s">
        <v>273</v>
      </c>
      <c r="J67" s="383"/>
      <c r="K67" s="50"/>
    </row>
    <row r="68" spans="2:11" s="21" customFormat="1" ht="84" customHeight="1">
      <c r="B68" s="865"/>
      <c r="C68" s="868"/>
      <c r="D68" s="868"/>
      <c r="E68" s="427" t="s">
        <v>513</v>
      </c>
      <c r="F68" s="455" t="s">
        <v>470</v>
      </c>
      <c r="G68" s="185" t="s">
        <v>147</v>
      </c>
      <c r="H68" s="45" t="s">
        <v>16</v>
      </c>
      <c r="I68" s="473" t="s">
        <v>124</v>
      </c>
      <c r="J68" s="383"/>
      <c r="K68" s="50"/>
    </row>
    <row r="69" spans="2:11" s="21" customFormat="1" ht="25.5">
      <c r="B69" s="865"/>
      <c r="C69" s="868"/>
      <c r="D69" s="868"/>
      <c r="E69" s="427" t="s">
        <v>514</v>
      </c>
      <c r="F69" s="455" t="s">
        <v>584</v>
      </c>
      <c r="G69" s="185" t="s">
        <v>90</v>
      </c>
      <c r="H69" s="45" t="s">
        <v>16</v>
      </c>
      <c r="I69" s="473" t="s">
        <v>124</v>
      </c>
      <c r="J69" s="383"/>
      <c r="K69" s="50"/>
    </row>
    <row r="70" spans="2:11" s="21" customFormat="1" ht="60">
      <c r="B70" s="865"/>
      <c r="C70" s="868"/>
      <c r="D70" s="868"/>
      <c r="E70" s="427" t="s">
        <v>515</v>
      </c>
      <c r="F70" s="492" t="s">
        <v>746</v>
      </c>
      <c r="G70" s="185" t="s">
        <v>42</v>
      </c>
      <c r="H70" s="45" t="s">
        <v>16</v>
      </c>
      <c r="I70" s="473" t="s">
        <v>124</v>
      </c>
      <c r="J70" s="383"/>
      <c r="K70" s="50"/>
    </row>
    <row r="71" spans="2:11" s="21" customFormat="1" ht="57" customHeight="1">
      <c r="B71" s="865"/>
      <c r="C71" s="869"/>
      <c r="D71" s="869"/>
      <c r="E71" s="427" t="s">
        <v>512</v>
      </c>
      <c r="F71" s="455" t="s">
        <v>583</v>
      </c>
      <c r="G71" s="185" t="s">
        <v>164</v>
      </c>
      <c r="H71" s="45" t="s">
        <v>16</v>
      </c>
      <c r="I71" s="473" t="s">
        <v>124</v>
      </c>
      <c r="J71" s="383"/>
      <c r="K71" s="50"/>
    </row>
    <row r="72" spans="2:11" s="21" customFormat="1" ht="51">
      <c r="B72" s="865"/>
      <c r="C72" s="871" t="s">
        <v>55</v>
      </c>
      <c r="D72" s="871" t="s">
        <v>56</v>
      </c>
      <c r="E72" s="427" t="s">
        <v>102</v>
      </c>
      <c r="F72" s="454" t="s">
        <v>586</v>
      </c>
      <c r="G72" s="185" t="s">
        <v>147</v>
      </c>
      <c r="H72" s="45" t="s">
        <v>16</v>
      </c>
      <c r="I72" s="473" t="s">
        <v>124</v>
      </c>
      <c r="J72" s="383"/>
      <c r="K72" s="50"/>
    </row>
    <row r="73" spans="2:11" s="21" customFormat="1" ht="52.5" customHeight="1">
      <c r="B73" s="865"/>
      <c r="C73" s="869"/>
      <c r="D73" s="869"/>
      <c r="E73" s="427" t="s">
        <v>57</v>
      </c>
      <c r="F73" s="454" t="s">
        <v>587</v>
      </c>
      <c r="G73" s="185" t="s">
        <v>146</v>
      </c>
      <c r="H73" s="45" t="s">
        <v>16</v>
      </c>
      <c r="I73" s="473" t="s">
        <v>124</v>
      </c>
      <c r="J73" s="383"/>
      <c r="K73" s="50"/>
    </row>
    <row r="74" spans="2:11" s="21" customFormat="1" ht="48" customHeight="1">
      <c r="B74" s="865"/>
      <c r="C74" s="870" t="s">
        <v>212</v>
      </c>
      <c r="D74" s="871" t="s">
        <v>61</v>
      </c>
      <c r="E74" s="427" t="s">
        <v>516</v>
      </c>
      <c r="F74" s="454" t="s">
        <v>588</v>
      </c>
      <c r="G74" s="185" t="s">
        <v>141</v>
      </c>
      <c r="H74" s="45" t="s">
        <v>16</v>
      </c>
      <c r="I74" s="473" t="s">
        <v>124</v>
      </c>
      <c r="J74" s="383"/>
      <c r="K74" s="50"/>
    </row>
    <row r="75" spans="2:11" s="21" customFormat="1" ht="44.25" customHeight="1">
      <c r="B75" s="865"/>
      <c r="C75" s="868"/>
      <c r="D75" s="868"/>
      <c r="E75" s="427" t="s">
        <v>517</v>
      </c>
      <c r="F75" s="454" t="s">
        <v>589</v>
      </c>
      <c r="G75" s="185" t="s">
        <v>141</v>
      </c>
      <c r="H75" s="45" t="s">
        <v>16</v>
      </c>
      <c r="I75" s="473" t="s">
        <v>124</v>
      </c>
      <c r="J75" s="383"/>
      <c r="K75" s="50"/>
    </row>
    <row r="76" spans="2:11" s="21" customFormat="1" ht="73.5" customHeight="1">
      <c r="B76" s="865"/>
      <c r="C76" s="868"/>
      <c r="D76" s="869"/>
      <c r="E76" s="427" t="s">
        <v>518</v>
      </c>
      <c r="F76" s="454" t="s">
        <v>590</v>
      </c>
      <c r="G76" s="185" t="s">
        <v>168</v>
      </c>
      <c r="H76" s="45" t="s">
        <v>16</v>
      </c>
      <c r="I76" s="473" t="s">
        <v>124</v>
      </c>
      <c r="J76" s="383"/>
      <c r="K76" s="50"/>
    </row>
    <row r="77" spans="2:11" s="21" customFormat="1" ht="25.5">
      <c r="B77" s="865"/>
      <c r="C77" s="868"/>
      <c r="D77" s="385" t="s">
        <v>62</v>
      </c>
      <c r="E77" s="427" t="s">
        <v>169</v>
      </c>
      <c r="F77" s="455" t="s">
        <v>547</v>
      </c>
      <c r="G77" s="185" t="s">
        <v>168</v>
      </c>
      <c r="H77" s="45" t="s">
        <v>16</v>
      </c>
      <c r="I77" s="473" t="s">
        <v>124</v>
      </c>
      <c r="J77" s="383"/>
      <c r="K77" s="50"/>
    </row>
    <row r="78" spans="2:11" s="21" customFormat="1" ht="65.25" customHeight="1">
      <c r="B78" s="865"/>
      <c r="C78" s="869"/>
      <c r="D78" s="385" t="s">
        <v>63</v>
      </c>
      <c r="E78" s="427" t="s">
        <v>64</v>
      </c>
      <c r="F78" s="454" t="s">
        <v>124</v>
      </c>
      <c r="G78" s="185" t="s">
        <v>170</v>
      </c>
      <c r="H78" s="45" t="s">
        <v>16</v>
      </c>
      <c r="I78" s="473" t="s">
        <v>124</v>
      </c>
      <c r="J78" s="383"/>
      <c r="K78" s="50"/>
    </row>
    <row r="79" spans="2:11" s="21" customFormat="1" ht="96.75" customHeight="1">
      <c r="B79" s="865"/>
      <c r="C79" s="871" t="s">
        <v>35</v>
      </c>
      <c r="D79" s="385" t="s">
        <v>202</v>
      </c>
      <c r="E79" s="427" t="s">
        <v>65</v>
      </c>
      <c r="F79" s="454" t="s">
        <v>124</v>
      </c>
      <c r="G79" s="185" t="s">
        <v>35</v>
      </c>
      <c r="H79" s="45" t="s">
        <v>16</v>
      </c>
      <c r="I79" s="473" t="s">
        <v>124</v>
      </c>
      <c r="J79" s="383"/>
      <c r="K79" s="50"/>
    </row>
    <row r="80" spans="2:11" s="21" customFormat="1" ht="80.25" customHeight="1">
      <c r="B80" s="865"/>
      <c r="C80" s="868"/>
      <c r="D80" s="871" t="s">
        <v>66</v>
      </c>
      <c r="E80" s="427" t="s">
        <v>171</v>
      </c>
      <c r="F80" s="454" t="s">
        <v>591</v>
      </c>
      <c r="G80" s="185" t="s">
        <v>284</v>
      </c>
      <c r="H80" s="45" t="s">
        <v>16</v>
      </c>
      <c r="I80" s="473" t="s">
        <v>124</v>
      </c>
      <c r="J80" s="383"/>
      <c r="K80" s="50"/>
    </row>
    <row r="81" spans="2:11" s="21" customFormat="1" ht="96.75" customHeight="1">
      <c r="B81" s="865"/>
      <c r="C81" s="868"/>
      <c r="D81" s="868"/>
      <c r="E81" s="427" t="s">
        <v>172</v>
      </c>
      <c r="F81" s="454" t="s">
        <v>124</v>
      </c>
      <c r="G81" s="185" t="s">
        <v>175</v>
      </c>
      <c r="H81" s="45" t="s">
        <v>16</v>
      </c>
      <c r="I81" s="473" t="s">
        <v>124</v>
      </c>
      <c r="J81" s="383"/>
      <c r="K81" s="50"/>
    </row>
    <row r="82" spans="2:11" s="21" customFormat="1" ht="66" customHeight="1">
      <c r="B82" s="865"/>
      <c r="C82" s="868"/>
      <c r="D82" s="868"/>
      <c r="E82" s="427" t="s">
        <v>173</v>
      </c>
      <c r="F82" s="454" t="s">
        <v>124</v>
      </c>
      <c r="G82" s="185" t="s">
        <v>68</v>
      </c>
      <c r="H82" s="45" t="s">
        <v>16</v>
      </c>
      <c r="I82" s="473" t="s">
        <v>124</v>
      </c>
      <c r="J82" s="383"/>
      <c r="K82" s="50"/>
    </row>
    <row r="83" spans="2:11" s="21" customFormat="1" ht="25.5">
      <c r="B83" s="865"/>
      <c r="C83" s="868"/>
      <c r="D83" s="869"/>
      <c r="E83" s="427" t="s">
        <v>519</v>
      </c>
      <c r="F83" s="454" t="s">
        <v>592</v>
      </c>
      <c r="G83" s="185" t="s">
        <v>42</v>
      </c>
      <c r="H83" s="45" t="s">
        <v>16</v>
      </c>
      <c r="I83" s="473" t="s">
        <v>124</v>
      </c>
      <c r="J83" s="383"/>
      <c r="K83" s="50"/>
    </row>
    <row r="84" spans="2:11" s="21" customFormat="1" ht="83.25" customHeight="1">
      <c r="B84" s="865"/>
      <c r="C84" s="868"/>
      <c r="D84" s="871" t="s">
        <v>67</v>
      </c>
      <c r="E84" s="427" t="s">
        <v>176</v>
      </c>
      <c r="F84" s="454" t="s">
        <v>124</v>
      </c>
      <c r="G84" s="185" t="s">
        <v>35</v>
      </c>
      <c r="H84" s="45" t="s">
        <v>16</v>
      </c>
      <c r="I84" s="473" t="s">
        <v>124</v>
      </c>
      <c r="J84" s="383"/>
      <c r="K84" s="50"/>
    </row>
    <row r="85" spans="2:11" s="21" customFormat="1" ht="191.25" customHeight="1">
      <c r="B85" s="865"/>
      <c r="C85" s="868"/>
      <c r="D85" s="869"/>
      <c r="E85" s="427" t="s">
        <v>177</v>
      </c>
      <c r="F85" s="454" t="s">
        <v>124</v>
      </c>
      <c r="G85" s="185" t="s">
        <v>68</v>
      </c>
      <c r="H85" s="45" t="s">
        <v>16</v>
      </c>
      <c r="I85" s="473" t="s">
        <v>124</v>
      </c>
      <c r="J85" s="383"/>
      <c r="K85" s="50"/>
    </row>
    <row r="86" spans="2:11" s="21" customFormat="1" ht="87.75" customHeight="1">
      <c r="B86" s="865"/>
      <c r="C86" s="868"/>
      <c r="D86" s="871" t="s">
        <v>69</v>
      </c>
      <c r="E86" s="427" t="s">
        <v>178</v>
      </c>
      <c r="F86" s="454" t="s">
        <v>124</v>
      </c>
      <c r="G86" s="185" t="s">
        <v>35</v>
      </c>
      <c r="H86" s="45" t="s">
        <v>16</v>
      </c>
      <c r="I86" s="473" t="s">
        <v>124</v>
      </c>
      <c r="J86" s="383"/>
      <c r="K86" s="50"/>
    </row>
    <row r="87" spans="2:11" s="21" customFormat="1" ht="25.5">
      <c r="B87" s="865"/>
      <c r="C87" s="868"/>
      <c r="D87" s="868"/>
      <c r="E87" s="427" t="s">
        <v>70</v>
      </c>
      <c r="F87" s="454" t="s">
        <v>124</v>
      </c>
      <c r="G87" s="185" t="s">
        <v>35</v>
      </c>
      <c r="H87" s="45" t="s">
        <v>16</v>
      </c>
      <c r="I87" s="473" t="s">
        <v>124</v>
      </c>
      <c r="J87" s="383"/>
      <c r="K87" s="50"/>
    </row>
    <row r="88" spans="2:11" s="21" customFormat="1" ht="149.25" customHeight="1">
      <c r="B88" s="865"/>
      <c r="C88" s="868"/>
      <c r="D88" s="868"/>
      <c r="E88" s="427" t="s">
        <v>71</v>
      </c>
      <c r="F88" s="454" t="s">
        <v>124</v>
      </c>
      <c r="G88" s="185" t="s">
        <v>68</v>
      </c>
      <c r="H88" s="45" t="s">
        <v>16</v>
      </c>
      <c r="I88" s="473" t="s">
        <v>124</v>
      </c>
      <c r="J88" s="383"/>
      <c r="K88" s="50"/>
    </row>
    <row r="89" spans="2:11" s="21" customFormat="1" ht="115.5" customHeight="1">
      <c r="B89" s="865"/>
      <c r="C89" s="869"/>
      <c r="D89" s="869"/>
      <c r="E89" s="427" t="s">
        <v>520</v>
      </c>
      <c r="F89" s="454" t="s">
        <v>593</v>
      </c>
      <c r="G89" s="185" t="s">
        <v>68</v>
      </c>
      <c r="H89" s="45" t="s">
        <v>16</v>
      </c>
      <c r="I89" s="473" t="s">
        <v>124</v>
      </c>
      <c r="J89" s="383"/>
      <c r="K89" s="50"/>
    </row>
    <row r="90" spans="2:11" s="21" customFormat="1" ht="73.5" customHeight="1">
      <c r="B90" s="865"/>
      <c r="C90" s="870" t="s">
        <v>80</v>
      </c>
      <c r="D90" s="384" t="s">
        <v>81</v>
      </c>
      <c r="E90" s="427" t="s">
        <v>521</v>
      </c>
      <c r="F90" s="454" t="s">
        <v>594</v>
      </c>
      <c r="G90" s="185" t="s">
        <v>90</v>
      </c>
      <c r="H90" s="45" t="s">
        <v>16</v>
      </c>
      <c r="I90" s="473" t="s">
        <v>124</v>
      </c>
      <c r="J90" s="383"/>
      <c r="K90" s="50"/>
    </row>
    <row r="91" spans="2:11" s="21" customFormat="1" ht="148.5" customHeight="1">
      <c r="B91" s="865"/>
      <c r="C91" s="869"/>
      <c r="D91" s="384" t="s">
        <v>82</v>
      </c>
      <c r="E91" s="427" t="s">
        <v>181</v>
      </c>
      <c r="F91" s="454" t="s">
        <v>124</v>
      </c>
      <c r="G91" s="185" t="s">
        <v>182</v>
      </c>
      <c r="H91" s="45" t="s">
        <v>16</v>
      </c>
      <c r="I91" s="473" t="s">
        <v>124</v>
      </c>
      <c r="J91" s="383"/>
      <c r="K91" s="50"/>
    </row>
    <row r="92" spans="2:11" s="21" customFormat="1" ht="99" customHeight="1">
      <c r="B92" s="865"/>
      <c r="C92" s="870" t="s">
        <v>83</v>
      </c>
      <c r="D92" s="870" t="s">
        <v>84</v>
      </c>
      <c r="E92" s="427" t="s">
        <v>522</v>
      </c>
      <c r="F92" s="454" t="s">
        <v>595</v>
      </c>
      <c r="G92" s="185" t="s">
        <v>145</v>
      </c>
      <c r="H92" s="45" t="s">
        <v>16</v>
      </c>
      <c r="I92" s="474" t="s">
        <v>286</v>
      </c>
      <c r="J92" s="383"/>
      <c r="K92" s="50"/>
    </row>
    <row r="93" spans="2:11" s="21" customFormat="1" ht="255">
      <c r="B93" s="865"/>
      <c r="C93" s="868"/>
      <c r="D93" s="868"/>
      <c r="E93" s="427" t="s">
        <v>523</v>
      </c>
      <c r="F93" s="454" t="s">
        <v>596</v>
      </c>
      <c r="G93" s="185" t="s">
        <v>145</v>
      </c>
      <c r="H93" s="45" t="s">
        <v>16</v>
      </c>
      <c r="I93" s="473" t="s">
        <v>276</v>
      </c>
      <c r="J93" s="383"/>
      <c r="K93" s="50"/>
    </row>
    <row r="94" spans="2:11" s="21" customFormat="1" ht="79.5" customHeight="1">
      <c r="B94" s="865"/>
      <c r="C94" s="868"/>
      <c r="D94" s="868"/>
      <c r="E94" s="427" t="s">
        <v>524</v>
      </c>
      <c r="F94" s="454" t="s">
        <v>597</v>
      </c>
      <c r="G94" s="185" t="s">
        <v>145</v>
      </c>
      <c r="H94" s="45" t="s">
        <v>16</v>
      </c>
      <c r="I94" s="474" t="s">
        <v>273</v>
      </c>
      <c r="J94" s="383"/>
      <c r="K94" s="50"/>
    </row>
    <row r="95" spans="2:11" s="21" customFormat="1" ht="46.5" customHeight="1">
      <c r="B95" s="865"/>
      <c r="C95" s="868"/>
      <c r="D95" s="869"/>
      <c r="E95" s="427" t="s">
        <v>525</v>
      </c>
      <c r="F95" s="454" t="s">
        <v>598</v>
      </c>
      <c r="G95" s="185" t="s">
        <v>145</v>
      </c>
      <c r="H95" s="45" t="s">
        <v>16</v>
      </c>
      <c r="I95" s="474" t="s">
        <v>273</v>
      </c>
      <c r="J95" s="383"/>
      <c r="K95" s="50"/>
    </row>
    <row r="96" spans="2:11" s="21" customFormat="1" ht="59.25" customHeight="1">
      <c r="B96" s="865"/>
      <c r="C96" s="387"/>
      <c r="D96" s="384" t="s">
        <v>290</v>
      </c>
      <c r="E96" s="427" t="s">
        <v>183</v>
      </c>
      <c r="F96" s="454" t="s">
        <v>599</v>
      </c>
      <c r="G96" s="185" t="s">
        <v>290</v>
      </c>
      <c r="H96" s="45" t="s">
        <v>16</v>
      </c>
      <c r="I96" s="473" t="s">
        <v>124</v>
      </c>
      <c r="J96" s="383"/>
      <c r="K96" s="50"/>
    </row>
    <row r="97" spans="2:11" s="21" customFormat="1" ht="25.5">
      <c r="B97" s="865"/>
      <c r="C97" s="870" t="s">
        <v>86</v>
      </c>
      <c r="D97" s="870" t="s">
        <v>184</v>
      </c>
      <c r="E97" s="427" t="s">
        <v>526</v>
      </c>
      <c r="F97" s="454" t="s">
        <v>600</v>
      </c>
      <c r="G97" s="185" t="s">
        <v>145</v>
      </c>
      <c r="H97" s="45" t="s">
        <v>16</v>
      </c>
      <c r="I97" s="474" t="s">
        <v>273</v>
      </c>
      <c r="J97" s="383"/>
      <c r="K97" s="50"/>
    </row>
    <row r="98" spans="2:11" s="21" customFormat="1" ht="67.5" customHeight="1">
      <c r="B98" s="865"/>
      <c r="C98" s="868"/>
      <c r="D98" s="869"/>
      <c r="E98" s="427" t="s">
        <v>527</v>
      </c>
      <c r="F98" s="454" t="s">
        <v>601</v>
      </c>
      <c r="G98" s="185" t="s">
        <v>145</v>
      </c>
      <c r="H98" s="45" t="s">
        <v>16</v>
      </c>
      <c r="I98" s="474" t="s">
        <v>273</v>
      </c>
      <c r="J98" s="383"/>
      <c r="K98" s="50"/>
    </row>
    <row r="99" spans="2:11" s="21" customFormat="1" ht="25.5">
      <c r="B99" s="865"/>
      <c r="C99" s="868"/>
      <c r="D99" s="870" t="s">
        <v>200</v>
      </c>
      <c r="E99" s="428" t="s">
        <v>206</v>
      </c>
      <c r="F99" s="454" t="s">
        <v>124</v>
      </c>
      <c r="G99" s="185" t="s">
        <v>290</v>
      </c>
      <c r="H99" s="45" t="s">
        <v>16</v>
      </c>
      <c r="I99" s="473"/>
      <c r="J99" s="383"/>
      <c r="K99" s="50"/>
    </row>
    <row r="100" spans="2:11" s="21" customFormat="1" ht="26.25" thickBot="1">
      <c r="B100" s="866"/>
      <c r="C100" s="872"/>
      <c r="D100" s="872"/>
      <c r="E100" s="429" t="s">
        <v>207</v>
      </c>
      <c r="F100" s="456" t="s">
        <v>124</v>
      </c>
      <c r="G100" s="185" t="s">
        <v>290</v>
      </c>
      <c r="H100" s="46" t="s">
        <v>16</v>
      </c>
      <c r="I100" s="475" t="s">
        <v>124</v>
      </c>
      <c r="J100" s="388"/>
      <c r="K100" s="50"/>
    </row>
    <row r="101" spans="2:11" s="21" customFormat="1" ht="60" customHeight="1">
      <c r="B101" s="882" t="s">
        <v>129</v>
      </c>
      <c r="C101" s="883" t="s">
        <v>74</v>
      </c>
      <c r="D101" s="389" t="s">
        <v>75</v>
      </c>
      <c r="E101" s="430" t="s">
        <v>528</v>
      </c>
      <c r="F101" s="457" t="s">
        <v>584</v>
      </c>
      <c r="G101" s="448" t="s">
        <v>47</v>
      </c>
      <c r="H101" s="44" t="s">
        <v>16</v>
      </c>
      <c r="I101" s="476" t="s">
        <v>273</v>
      </c>
      <c r="J101" s="390"/>
      <c r="K101" s="156"/>
    </row>
    <row r="102" spans="2:11" s="21" customFormat="1" ht="81.75" customHeight="1">
      <c r="B102" s="876"/>
      <c r="C102" s="868"/>
      <c r="D102" s="391" t="s">
        <v>85</v>
      </c>
      <c r="E102" s="431" t="s">
        <v>185</v>
      </c>
      <c r="F102" s="458" t="s">
        <v>124</v>
      </c>
      <c r="G102" s="191" t="s">
        <v>290</v>
      </c>
      <c r="H102" s="45" t="s">
        <v>16</v>
      </c>
      <c r="I102" s="477" t="s">
        <v>124</v>
      </c>
      <c r="J102" s="383"/>
      <c r="K102" s="157"/>
    </row>
    <row r="103" spans="2:11" s="21" customFormat="1" ht="148.5" customHeight="1" thickBot="1">
      <c r="B103" s="876"/>
      <c r="C103" s="869"/>
      <c r="D103" s="392" t="s">
        <v>130</v>
      </c>
      <c r="E103" s="432" t="s">
        <v>322</v>
      </c>
      <c r="F103" s="459" t="s">
        <v>124</v>
      </c>
      <c r="G103" s="194" t="s">
        <v>41</v>
      </c>
      <c r="H103" s="46" t="s">
        <v>16</v>
      </c>
      <c r="I103" s="478" t="s">
        <v>124</v>
      </c>
      <c r="J103" s="388"/>
      <c r="K103" s="158"/>
    </row>
    <row r="104" spans="2:11" s="21" customFormat="1" ht="38.25">
      <c r="B104" s="884" t="s">
        <v>131</v>
      </c>
      <c r="C104" s="886" t="s">
        <v>48</v>
      </c>
      <c r="D104" s="886" t="s">
        <v>49</v>
      </c>
      <c r="E104" s="433" t="s">
        <v>618</v>
      </c>
      <c r="F104" s="460" t="s">
        <v>619</v>
      </c>
      <c r="G104" s="198" t="s">
        <v>93</v>
      </c>
      <c r="H104" s="44" t="s">
        <v>16</v>
      </c>
      <c r="I104" s="479" t="s">
        <v>124</v>
      </c>
      <c r="J104" s="390"/>
      <c r="K104" s="50"/>
    </row>
    <row r="105" spans="2:11" s="21" customFormat="1" ht="25.5">
      <c r="B105" s="876"/>
      <c r="C105" s="868"/>
      <c r="D105" s="869"/>
      <c r="E105" s="434" t="s">
        <v>529</v>
      </c>
      <c r="F105" s="461" t="s">
        <v>602</v>
      </c>
      <c r="G105" s="201" t="s">
        <v>290</v>
      </c>
      <c r="H105" s="45" t="s">
        <v>16</v>
      </c>
      <c r="I105" s="480" t="s">
        <v>124</v>
      </c>
      <c r="J105" s="383"/>
      <c r="K105" s="50"/>
    </row>
    <row r="106" spans="2:11" s="21" customFormat="1" ht="76.5">
      <c r="B106" s="876"/>
      <c r="C106" s="868"/>
      <c r="D106" s="888" t="s">
        <v>50</v>
      </c>
      <c r="E106" s="434" t="s">
        <v>530</v>
      </c>
      <c r="F106" s="461" t="s">
        <v>603</v>
      </c>
      <c r="G106" s="201" t="s">
        <v>47</v>
      </c>
      <c r="H106" s="45" t="s">
        <v>16</v>
      </c>
      <c r="I106" s="481" t="s">
        <v>294</v>
      </c>
      <c r="J106" s="383"/>
      <c r="K106" s="50"/>
    </row>
    <row r="107" spans="2:11" s="21" customFormat="1" ht="90.75" customHeight="1">
      <c r="B107" s="876"/>
      <c r="C107" s="868"/>
      <c r="D107" s="868"/>
      <c r="E107" s="434" t="s">
        <v>531</v>
      </c>
      <c r="F107" s="461" t="s">
        <v>604</v>
      </c>
      <c r="G107" s="201" t="s">
        <v>290</v>
      </c>
      <c r="H107" s="45" t="s">
        <v>16</v>
      </c>
      <c r="I107" s="480" t="s">
        <v>124</v>
      </c>
      <c r="J107" s="383"/>
      <c r="K107" s="50"/>
    </row>
    <row r="108" spans="2:11" s="21" customFormat="1" ht="72" customHeight="1">
      <c r="B108" s="876"/>
      <c r="C108" s="868"/>
      <c r="D108" s="868"/>
      <c r="E108" s="434" t="s">
        <v>532</v>
      </c>
      <c r="F108" s="461" t="s">
        <v>605</v>
      </c>
      <c r="G108" s="201" t="s">
        <v>3</v>
      </c>
      <c r="H108" s="45" t="s">
        <v>16</v>
      </c>
      <c r="I108" s="481" t="s">
        <v>296</v>
      </c>
      <c r="J108" s="383"/>
      <c r="K108" s="50"/>
    </row>
    <row r="109" spans="2:11" s="21" customFormat="1" ht="38.25">
      <c r="B109" s="876"/>
      <c r="C109" s="868"/>
      <c r="D109" s="868"/>
      <c r="E109" s="434" t="s">
        <v>533</v>
      </c>
      <c r="F109" s="201" t="s">
        <v>725</v>
      </c>
      <c r="G109" s="201" t="s">
        <v>3</v>
      </c>
      <c r="H109" s="45" t="s">
        <v>16</v>
      </c>
      <c r="I109" s="480" t="s">
        <v>124</v>
      </c>
      <c r="J109" s="576"/>
      <c r="K109" s="50"/>
    </row>
    <row r="110" spans="2:11" s="21" customFormat="1" ht="51">
      <c r="B110" s="876"/>
      <c r="C110" s="868"/>
      <c r="D110" s="868"/>
      <c r="E110" s="435" t="s">
        <v>534</v>
      </c>
      <c r="F110" s="462" t="s">
        <v>607</v>
      </c>
      <c r="G110" s="201" t="s">
        <v>3</v>
      </c>
      <c r="H110" s="45" t="s">
        <v>16</v>
      </c>
      <c r="I110" s="480" t="s">
        <v>124</v>
      </c>
      <c r="J110" s="383"/>
      <c r="K110" s="50"/>
    </row>
    <row r="111" spans="2:11" s="21" customFormat="1" ht="25.5">
      <c r="B111" s="876"/>
      <c r="C111" s="868"/>
      <c r="D111" s="868"/>
      <c r="E111" s="434" t="s">
        <v>535</v>
      </c>
      <c r="F111" s="462" t="s">
        <v>608</v>
      </c>
      <c r="G111" s="201" t="s">
        <v>3</v>
      </c>
      <c r="H111" s="45" t="s">
        <v>16</v>
      </c>
      <c r="I111" s="480" t="s">
        <v>124</v>
      </c>
      <c r="J111" s="383"/>
      <c r="K111" s="50"/>
    </row>
    <row r="112" spans="2:11" s="21" customFormat="1" ht="126.75" customHeight="1">
      <c r="B112" s="876"/>
      <c r="C112" s="868"/>
      <c r="D112" s="869"/>
      <c r="E112" s="434" t="s">
        <v>536</v>
      </c>
      <c r="F112" s="462" t="s">
        <v>609</v>
      </c>
      <c r="G112" s="201" t="s">
        <v>189</v>
      </c>
      <c r="H112" s="45" t="s">
        <v>16</v>
      </c>
      <c r="I112" s="481" t="s">
        <v>327</v>
      </c>
      <c r="J112" s="383"/>
      <c r="K112" s="50"/>
    </row>
    <row r="113" spans="2:12" s="21" customFormat="1" ht="160.5" customHeight="1">
      <c r="B113" s="876"/>
      <c r="C113" s="868"/>
      <c r="D113" s="888" t="s">
        <v>51</v>
      </c>
      <c r="E113" s="435" t="s">
        <v>328</v>
      </c>
      <c r="F113" s="463" t="s">
        <v>124</v>
      </c>
      <c r="G113" s="201" t="s">
        <v>93</v>
      </c>
      <c r="H113" s="45" t="s">
        <v>16</v>
      </c>
      <c r="I113" s="480" t="s">
        <v>124</v>
      </c>
      <c r="J113" s="383"/>
      <c r="K113" s="50"/>
    </row>
    <row r="114" spans="2:12" s="21" customFormat="1" ht="39" thickBot="1">
      <c r="B114" s="885"/>
      <c r="C114" s="887"/>
      <c r="D114" s="887"/>
      <c r="E114" s="436" t="s">
        <v>52</v>
      </c>
      <c r="F114" s="464" t="s">
        <v>124</v>
      </c>
      <c r="G114" s="206" t="s">
        <v>93</v>
      </c>
      <c r="H114" s="46" t="s">
        <v>16</v>
      </c>
      <c r="I114" s="482" t="s">
        <v>124</v>
      </c>
      <c r="J114" s="388"/>
      <c r="K114" s="50"/>
    </row>
    <row r="115" spans="2:12" s="21" customFormat="1">
      <c r="B115" s="875" t="s">
        <v>132</v>
      </c>
      <c r="C115" s="877" t="s">
        <v>76</v>
      </c>
      <c r="D115" s="393" t="s">
        <v>77</v>
      </c>
      <c r="E115" s="437" t="s">
        <v>537</v>
      </c>
      <c r="F115" s="465" t="s">
        <v>610</v>
      </c>
      <c r="G115" s="208" t="s">
        <v>107</v>
      </c>
      <c r="H115" s="44" t="s">
        <v>16</v>
      </c>
      <c r="I115" s="483" t="s">
        <v>124</v>
      </c>
      <c r="J115" s="390"/>
      <c r="K115" s="50"/>
    </row>
    <row r="116" spans="2:12" s="21" customFormat="1" ht="25.5">
      <c r="B116" s="876"/>
      <c r="C116" s="868"/>
      <c r="D116" s="878" t="s">
        <v>78</v>
      </c>
      <c r="E116" s="438" t="s">
        <v>538</v>
      </c>
      <c r="F116" s="465" t="s">
        <v>611</v>
      </c>
      <c r="G116" s="212" t="s">
        <v>107</v>
      </c>
      <c r="H116" s="45" t="s">
        <v>16</v>
      </c>
      <c r="I116" s="484" t="s">
        <v>124</v>
      </c>
      <c r="J116" s="383"/>
      <c r="K116" s="51"/>
    </row>
    <row r="117" spans="2:12" s="21" customFormat="1" ht="25.5">
      <c r="B117" s="876"/>
      <c r="C117" s="868"/>
      <c r="D117" s="868"/>
      <c r="E117" s="438" t="s">
        <v>191</v>
      </c>
      <c r="F117" s="465" t="s">
        <v>612</v>
      </c>
      <c r="G117" s="212" t="s">
        <v>107</v>
      </c>
      <c r="H117" s="45" t="s">
        <v>16</v>
      </c>
      <c r="I117" s="484" t="s">
        <v>124</v>
      </c>
      <c r="J117" s="383"/>
      <c r="K117" s="51"/>
    </row>
    <row r="118" spans="2:12" s="21" customFormat="1" ht="102.75" customHeight="1">
      <c r="B118" s="876"/>
      <c r="C118" s="868"/>
      <c r="D118" s="869"/>
      <c r="E118" s="438" t="s">
        <v>539</v>
      </c>
      <c r="F118" s="465" t="s">
        <v>613</v>
      </c>
      <c r="G118" s="212" t="s">
        <v>144</v>
      </c>
      <c r="H118" s="45" t="s">
        <v>16</v>
      </c>
      <c r="I118" s="485" t="s">
        <v>273</v>
      </c>
      <c r="J118" s="383"/>
      <c r="K118" s="51"/>
    </row>
    <row r="119" spans="2:12" s="21" customFormat="1" ht="64.5" thickBot="1">
      <c r="B119" s="876"/>
      <c r="C119" s="868"/>
      <c r="D119" s="394" t="s">
        <v>79</v>
      </c>
      <c r="E119" s="439" t="s">
        <v>540</v>
      </c>
      <c r="F119" s="465" t="s">
        <v>614</v>
      </c>
      <c r="G119" s="215" t="s">
        <v>107</v>
      </c>
      <c r="H119" s="46" t="s">
        <v>16</v>
      </c>
      <c r="I119" s="486" t="s">
        <v>124</v>
      </c>
      <c r="J119" s="388"/>
      <c r="K119" s="49"/>
    </row>
    <row r="120" spans="2:12" s="21" customFormat="1" ht="58.5" customHeight="1">
      <c r="B120" s="879" t="s">
        <v>133</v>
      </c>
      <c r="C120" s="880" t="s">
        <v>133</v>
      </c>
      <c r="D120" s="881" t="s">
        <v>138</v>
      </c>
      <c r="E120" s="440" t="s">
        <v>541</v>
      </c>
      <c r="F120" s="466" t="s">
        <v>615</v>
      </c>
      <c r="G120" s="449" t="s">
        <v>249</v>
      </c>
      <c r="H120" s="44" t="s">
        <v>16</v>
      </c>
      <c r="I120" s="487" t="s">
        <v>273</v>
      </c>
      <c r="J120" s="390"/>
      <c r="K120" s="49"/>
    </row>
    <row r="121" spans="2:12" s="21" customFormat="1" ht="58.5" customHeight="1" thickBot="1">
      <c r="B121" s="876"/>
      <c r="C121" s="868"/>
      <c r="D121" s="868"/>
      <c r="E121" s="441" t="s">
        <v>542</v>
      </c>
      <c r="F121" s="467" t="s">
        <v>616</v>
      </c>
      <c r="G121" s="450" t="s">
        <v>249</v>
      </c>
      <c r="H121" s="46" t="s">
        <v>16</v>
      </c>
      <c r="I121" s="488" t="s">
        <v>273</v>
      </c>
      <c r="J121" s="388"/>
      <c r="K121" s="49"/>
    </row>
    <row r="122" spans="2:12" s="21" customFormat="1" ht="38.25">
      <c r="B122" s="889" t="s">
        <v>134</v>
      </c>
      <c r="C122" s="890" t="s">
        <v>58</v>
      </c>
      <c r="D122" s="890" t="s">
        <v>59</v>
      </c>
      <c r="E122" s="442" t="s">
        <v>263</v>
      </c>
      <c r="F122" s="468" t="s">
        <v>124</v>
      </c>
      <c r="G122" s="451" t="s">
        <v>94</v>
      </c>
      <c r="H122" s="44" t="s">
        <v>16</v>
      </c>
      <c r="I122" s="489" t="s">
        <v>124</v>
      </c>
      <c r="J122" s="390"/>
      <c r="K122" s="49"/>
    </row>
    <row r="123" spans="2:12" s="21" customFormat="1" ht="60" customHeight="1">
      <c r="B123" s="876"/>
      <c r="C123" s="868"/>
      <c r="D123" s="869"/>
      <c r="E123" s="443" t="s">
        <v>54</v>
      </c>
      <c r="F123" s="469" t="s">
        <v>124</v>
      </c>
      <c r="G123" s="227" t="s">
        <v>37</v>
      </c>
      <c r="H123" s="45" t="s">
        <v>16</v>
      </c>
      <c r="I123" s="490" t="s">
        <v>124</v>
      </c>
      <c r="J123" s="383"/>
      <c r="K123" s="49"/>
    </row>
    <row r="124" spans="2:12" s="21" customFormat="1" ht="114.75">
      <c r="B124" s="876"/>
      <c r="C124" s="868"/>
      <c r="D124" s="891" t="s">
        <v>60</v>
      </c>
      <c r="E124" s="443" t="s">
        <v>193</v>
      </c>
      <c r="F124" s="469" t="s">
        <v>124</v>
      </c>
      <c r="G124" s="227" t="s">
        <v>27</v>
      </c>
      <c r="H124" s="45" t="s">
        <v>16</v>
      </c>
      <c r="I124" s="490" t="s">
        <v>124</v>
      </c>
      <c r="J124" s="383"/>
      <c r="K124" s="49"/>
    </row>
    <row r="125" spans="2:12" ht="38.25">
      <c r="B125" s="876"/>
      <c r="C125" s="868"/>
      <c r="D125" s="868"/>
      <c r="E125" s="443" t="s">
        <v>194</v>
      </c>
      <c r="F125" s="469" t="s">
        <v>124</v>
      </c>
      <c r="G125" s="227" t="s">
        <v>27</v>
      </c>
      <c r="H125" s="45" t="s">
        <v>16</v>
      </c>
      <c r="I125" s="490" t="s">
        <v>124</v>
      </c>
      <c r="J125" s="383"/>
      <c r="K125" s="49"/>
      <c r="L125" s="21"/>
    </row>
    <row r="126" spans="2:12" ht="134.25" customHeight="1">
      <c r="B126" s="876"/>
      <c r="C126" s="868"/>
      <c r="D126" s="869"/>
      <c r="E126" s="443" t="s">
        <v>195</v>
      </c>
      <c r="F126" s="469" t="s">
        <v>124</v>
      </c>
      <c r="G126" s="227" t="s">
        <v>27</v>
      </c>
      <c r="H126" s="45" t="s">
        <v>16</v>
      </c>
      <c r="I126" s="490" t="s">
        <v>124</v>
      </c>
      <c r="J126" s="383"/>
      <c r="K126" s="52"/>
      <c r="L126" s="21"/>
    </row>
    <row r="127" spans="2:12" ht="120" customHeight="1">
      <c r="B127" s="876"/>
      <c r="C127" s="868"/>
      <c r="D127" s="891" t="s">
        <v>72</v>
      </c>
      <c r="E127" s="444" t="s">
        <v>73</v>
      </c>
      <c r="F127" s="470" t="s">
        <v>124</v>
      </c>
      <c r="G127" s="230" t="s">
        <v>107</v>
      </c>
      <c r="H127" s="45" t="s">
        <v>16</v>
      </c>
      <c r="I127" s="490" t="s">
        <v>124</v>
      </c>
      <c r="J127" s="383"/>
      <c r="K127" s="52"/>
      <c r="L127" s="21"/>
    </row>
    <row r="128" spans="2:12" ht="84.75" customHeight="1">
      <c r="B128" s="876"/>
      <c r="C128" s="868"/>
      <c r="D128" s="868"/>
      <c r="E128" s="444" t="s">
        <v>196</v>
      </c>
      <c r="F128" s="470" t="s">
        <v>124</v>
      </c>
      <c r="G128" s="230" t="s">
        <v>27</v>
      </c>
      <c r="H128" s="45" t="s">
        <v>16</v>
      </c>
      <c r="I128" s="490" t="s">
        <v>124</v>
      </c>
      <c r="J128" s="383"/>
      <c r="K128" s="52"/>
      <c r="L128" s="21"/>
    </row>
    <row r="129" spans="2:12" ht="306.75" customHeight="1">
      <c r="B129" s="876"/>
      <c r="C129" s="868"/>
      <c r="D129" s="868"/>
      <c r="E129" s="444" t="s">
        <v>197</v>
      </c>
      <c r="F129" s="470" t="s">
        <v>124</v>
      </c>
      <c r="G129" s="230" t="s">
        <v>37</v>
      </c>
      <c r="H129" s="45" t="s">
        <v>16</v>
      </c>
      <c r="I129" s="490" t="s">
        <v>124</v>
      </c>
      <c r="J129" s="383"/>
      <c r="K129" s="52"/>
      <c r="L129" s="21"/>
    </row>
    <row r="130" spans="2:12" ht="90.75" customHeight="1" thickBot="1">
      <c r="B130" s="885"/>
      <c r="C130" s="887"/>
      <c r="D130" s="887"/>
      <c r="E130" s="445" t="s">
        <v>198</v>
      </c>
      <c r="F130" s="471" t="s">
        <v>124</v>
      </c>
      <c r="G130" s="452" t="s">
        <v>90</v>
      </c>
      <c r="H130" s="46" t="s">
        <v>16</v>
      </c>
      <c r="I130" s="491" t="s">
        <v>124</v>
      </c>
      <c r="J130" s="388"/>
      <c r="K130" s="52"/>
      <c r="L130" s="21"/>
    </row>
    <row r="131" spans="2:12">
      <c r="B131" s="43"/>
      <c r="C131" s="52"/>
      <c r="D131" s="52"/>
      <c r="E131" s="43"/>
      <c r="F131" s="43"/>
      <c r="G131" s="108"/>
      <c r="H131" s="52"/>
      <c r="I131" s="96"/>
      <c r="J131" s="66"/>
      <c r="K131" s="52"/>
    </row>
    <row r="132" spans="2:12">
      <c r="B132" s="43"/>
      <c r="C132" s="52"/>
      <c r="D132" s="52"/>
      <c r="E132" s="43"/>
      <c r="F132" s="43"/>
      <c r="G132" s="108"/>
      <c r="H132" s="52"/>
      <c r="I132" s="96"/>
      <c r="J132" s="66"/>
      <c r="K132" s="52"/>
    </row>
    <row r="133" spans="2:12">
      <c r="B133" s="43"/>
      <c r="C133" s="52"/>
      <c r="D133" s="52"/>
      <c r="E133" s="43"/>
      <c r="F133" s="43"/>
      <c r="G133" s="108"/>
      <c r="H133" s="52"/>
      <c r="I133" s="96"/>
      <c r="J133" s="66"/>
      <c r="K133" s="52"/>
      <c r="L133" s="380" t="s">
        <v>463</v>
      </c>
    </row>
    <row r="134" spans="2:12">
      <c r="B134" s="43"/>
      <c r="C134" s="52"/>
      <c r="D134" s="52"/>
      <c r="E134" s="43"/>
      <c r="F134" s="43"/>
      <c r="G134" s="108"/>
      <c r="H134" s="52"/>
      <c r="I134" s="96"/>
      <c r="J134" s="66"/>
      <c r="K134" s="52"/>
    </row>
    <row r="135" spans="2:12">
      <c r="E135" s="138" t="s">
        <v>217</v>
      </c>
      <c r="F135" s="138"/>
      <c r="G135" s="139" t="s">
        <v>225</v>
      </c>
      <c r="H135" s="139" t="s">
        <v>115</v>
      </c>
      <c r="I135" s="140" t="s">
        <v>227</v>
      </c>
      <c r="J135" s="141" t="s">
        <v>217</v>
      </c>
    </row>
    <row r="136" spans="2:12">
      <c r="E136" s="142">
        <f>(I136/$I$139)</f>
        <v>1</v>
      </c>
      <c r="F136" s="142"/>
      <c r="G136" s="143" t="s">
        <v>16</v>
      </c>
      <c r="H136" s="144">
        <v>1</v>
      </c>
      <c r="I136" s="91">
        <f>COUNTIF($H$25:$H$130,"Cumple")</f>
        <v>106</v>
      </c>
      <c r="J136" s="145">
        <f>+(I136*H136/$I$139)</f>
        <v>1</v>
      </c>
    </row>
    <row r="137" spans="2:12">
      <c r="E137" s="142">
        <f>(I137/$I$139)</f>
        <v>0</v>
      </c>
      <c r="F137" s="142"/>
      <c r="G137" s="146" t="s">
        <v>18</v>
      </c>
      <c r="H137" s="144">
        <v>0.6</v>
      </c>
      <c r="I137" s="91">
        <f>COUNTIF($H$25:$H$130, "Parcial")</f>
        <v>0</v>
      </c>
      <c r="J137" s="145">
        <f>+(I137*H137/$I$139)</f>
        <v>0</v>
      </c>
    </row>
    <row r="138" spans="2:12">
      <c r="E138" s="142">
        <f>(I138/$I$139)</f>
        <v>0</v>
      </c>
      <c r="F138" s="142"/>
      <c r="G138" s="147" t="s">
        <v>17</v>
      </c>
      <c r="H138" s="148">
        <v>0</v>
      </c>
      <c r="I138" s="91">
        <f>COUNTIF($H$25:$H$130, "No Cumple")</f>
        <v>0</v>
      </c>
      <c r="J138" s="145">
        <f>+(I138*H138/$I$139)</f>
        <v>0</v>
      </c>
    </row>
    <row r="139" spans="2:12" ht="22.5" customHeight="1">
      <c r="E139" s="149">
        <f>SUM(E136:E138)</f>
        <v>1</v>
      </c>
      <c r="F139" s="149"/>
      <c r="G139" s="150" t="s">
        <v>19</v>
      </c>
      <c r="I139" s="151">
        <f>SUM(I136:I138)</f>
        <v>106</v>
      </c>
      <c r="J139" s="152">
        <f>SUM(J136:J138)</f>
        <v>1</v>
      </c>
    </row>
  </sheetData>
  <mergeCells count="84">
    <mergeCell ref="B122:B130"/>
    <mergeCell ref="C122:C130"/>
    <mergeCell ref="D122:D123"/>
    <mergeCell ref="D124:D126"/>
    <mergeCell ref="D127:D130"/>
    <mergeCell ref="B115:B119"/>
    <mergeCell ref="C115:C119"/>
    <mergeCell ref="D116:D118"/>
    <mergeCell ref="B120:B121"/>
    <mergeCell ref="C120:C121"/>
    <mergeCell ref="D120:D121"/>
    <mergeCell ref="B101:B103"/>
    <mergeCell ref="C101:C103"/>
    <mergeCell ref="B104:B114"/>
    <mergeCell ref="C104:C114"/>
    <mergeCell ref="D104:D105"/>
    <mergeCell ref="D106:D112"/>
    <mergeCell ref="D113:D114"/>
    <mergeCell ref="C90:C91"/>
    <mergeCell ref="C92:C95"/>
    <mergeCell ref="D92:D95"/>
    <mergeCell ref="C97:C100"/>
    <mergeCell ref="D97:D98"/>
    <mergeCell ref="D99:D100"/>
    <mergeCell ref="C72:C73"/>
    <mergeCell ref="D72:D73"/>
    <mergeCell ref="C74:C78"/>
    <mergeCell ref="D74:D76"/>
    <mergeCell ref="C79:C89"/>
    <mergeCell ref="D80:D83"/>
    <mergeCell ref="D84:D85"/>
    <mergeCell ref="D86:D89"/>
    <mergeCell ref="D48:D52"/>
    <mergeCell ref="D53:D59"/>
    <mergeCell ref="D60:D62"/>
    <mergeCell ref="C63:C64"/>
    <mergeCell ref="D63:D64"/>
    <mergeCell ref="C65:C71"/>
    <mergeCell ref="D65:D71"/>
    <mergeCell ref="I23:I24"/>
    <mergeCell ref="J23:J24"/>
    <mergeCell ref="B25:B100"/>
    <mergeCell ref="C25:C32"/>
    <mergeCell ref="D26:D28"/>
    <mergeCell ref="D30:D32"/>
    <mergeCell ref="C34:C62"/>
    <mergeCell ref="D34:D39"/>
    <mergeCell ref="D40:D42"/>
    <mergeCell ref="D43:D47"/>
    <mergeCell ref="B23:B24"/>
    <mergeCell ref="C23:C24"/>
    <mergeCell ref="D23:D24"/>
    <mergeCell ref="E23:E24"/>
    <mergeCell ref="F23:F24"/>
    <mergeCell ref="G23:G24"/>
    <mergeCell ref="B14:D14"/>
    <mergeCell ref="E14:J14"/>
    <mergeCell ref="B16:C21"/>
    <mergeCell ref="D16:E16"/>
    <mergeCell ref="H16:J21"/>
    <mergeCell ref="D17:E17"/>
    <mergeCell ref="D18:E18"/>
    <mergeCell ref="D19:E19"/>
    <mergeCell ref="D20:E20"/>
    <mergeCell ref="D21:E21"/>
    <mergeCell ref="B13:D13"/>
    <mergeCell ref="E13:J13"/>
    <mergeCell ref="B7:C7"/>
    <mergeCell ref="D7:G7"/>
    <mergeCell ref="H7:I7"/>
    <mergeCell ref="B8:C8"/>
    <mergeCell ref="D8:G8"/>
    <mergeCell ref="H8:I8"/>
    <mergeCell ref="B10:D10"/>
    <mergeCell ref="E10:F10"/>
    <mergeCell ref="H10:J10"/>
    <mergeCell ref="B12:D12"/>
    <mergeCell ref="E12:J12"/>
    <mergeCell ref="B6:I6"/>
    <mergeCell ref="C1:I1"/>
    <mergeCell ref="C2:I2"/>
    <mergeCell ref="C3:I3"/>
    <mergeCell ref="C4:I4"/>
    <mergeCell ref="C5:I5"/>
  </mergeCells>
  <conditionalFormatting sqref="H123 H70 H92 H32:H33 H112">
    <cfRule type="containsText" dxfId="596" priority="495" operator="containsText" text="Parcial">
      <formula>NOT(ISERROR(SEARCH("Parcial",H32)))</formula>
    </cfRule>
    <cfRule type="containsText" dxfId="595" priority="496" operator="containsText" text="No cumple">
      <formula>NOT(ISERROR(SEARCH("No cumple",H32)))</formula>
    </cfRule>
    <cfRule type="containsText" dxfId="594" priority="497" operator="containsText" text="Cumple">
      <formula>NOT(ISERROR(SEARCH("Cumple",H32)))</formula>
    </cfRule>
  </conditionalFormatting>
  <conditionalFormatting sqref="H123 H70 H92 H32:H33 H112">
    <cfRule type="expression" dxfId="593" priority="491">
      <formula>H32="NO INICIADO"</formula>
    </cfRule>
    <cfRule type="expression" dxfId="592" priority="492">
      <formula>H32="VENCIDO"</formula>
    </cfRule>
    <cfRule type="expression" dxfId="591" priority="493">
      <formula>H32="EN PROCESO"</formula>
    </cfRule>
    <cfRule type="expression" dxfId="590" priority="494">
      <formula>H32="FINALIZADO"</formula>
    </cfRule>
  </conditionalFormatting>
  <conditionalFormatting sqref="H118">
    <cfRule type="containsText" dxfId="589" priority="453" operator="containsText" text="Parcial">
      <formula>NOT(ISERROR(SEARCH("Parcial",H118)))</formula>
    </cfRule>
    <cfRule type="containsText" dxfId="588" priority="454" operator="containsText" text="No cumple">
      <formula>NOT(ISERROR(SEARCH("No cumple",H118)))</formula>
    </cfRule>
    <cfRule type="containsText" dxfId="587" priority="455" operator="containsText" text="Cumple">
      <formula>NOT(ISERROR(SEARCH("Cumple",H118)))</formula>
    </cfRule>
  </conditionalFormatting>
  <conditionalFormatting sqref="H118">
    <cfRule type="expression" dxfId="586" priority="449">
      <formula>H118="NO INICIADO"</formula>
    </cfRule>
    <cfRule type="expression" dxfId="585" priority="450">
      <formula>H118="VENCIDO"</formula>
    </cfRule>
    <cfRule type="expression" dxfId="584" priority="451">
      <formula>H118="EN PROCESO"</formula>
    </cfRule>
    <cfRule type="expression" dxfId="583" priority="452">
      <formula>H118="FINALIZADO"</formula>
    </cfRule>
  </conditionalFormatting>
  <conditionalFormatting sqref="H120:H121">
    <cfRule type="expression" dxfId="582" priority="442">
      <formula>H120="NO INICIADO"</formula>
    </cfRule>
    <cfRule type="expression" dxfId="581" priority="443">
      <formula>H120="VENCIDO"</formula>
    </cfRule>
    <cfRule type="expression" dxfId="580" priority="444">
      <formula>H120="EN PROCESO"</formula>
    </cfRule>
    <cfRule type="expression" dxfId="579" priority="445">
      <formula>H120="FINALIZADO"</formula>
    </cfRule>
  </conditionalFormatting>
  <conditionalFormatting sqref="H48:H51">
    <cfRule type="containsText" dxfId="578" priority="488" operator="containsText" text="Parcial">
      <formula>NOT(ISERROR(SEARCH("Parcial",H48)))</formula>
    </cfRule>
    <cfRule type="containsText" dxfId="577" priority="489" operator="containsText" text="No cumple">
      <formula>NOT(ISERROR(SEARCH("No cumple",H48)))</formula>
    </cfRule>
    <cfRule type="containsText" dxfId="576" priority="490" operator="containsText" text="Cumple">
      <formula>NOT(ISERROR(SEARCH("Cumple",H48)))</formula>
    </cfRule>
  </conditionalFormatting>
  <conditionalFormatting sqref="H48:H51">
    <cfRule type="expression" dxfId="575" priority="484">
      <formula>H48="NO INICIADO"</formula>
    </cfRule>
    <cfRule type="expression" dxfId="574" priority="485">
      <formula>H48="VENCIDO"</formula>
    </cfRule>
    <cfRule type="expression" dxfId="573" priority="486">
      <formula>H48="EN PROCESO"</formula>
    </cfRule>
    <cfRule type="expression" dxfId="572" priority="487">
      <formula>H48="FINALIZADO"</formula>
    </cfRule>
  </conditionalFormatting>
  <conditionalFormatting sqref="H53">
    <cfRule type="containsText" dxfId="571" priority="481" operator="containsText" text="Parcial">
      <formula>NOT(ISERROR(SEARCH("Parcial",H53)))</formula>
    </cfRule>
    <cfRule type="containsText" dxfId="570" priority="482" operator="containsText" text="No cumple">
      <formula>NOT(ISERROR(SEARCH("No cumple",H53)))</formula>
    </cfRule>
    <cfRule type="containsText" dxfId="569" priority="483" operator="containsText" text="Cumple">
      <formula>NOT(ISERROR(SEARCH("Cumple",H53)))</formula>
    </cfRule>
  </conditionalFormatting>
  <conditionalFormatting sqref="H53">
    <cfRule type="expression" dxfId="568" priority="477">
      <formula>H53="NO INICIADO"</formula>
    </cfRule>
    <cfRule type="expression" dxfId="567" priority="478">
      <formula>H53="VENCIDO"</formula>
    </cfRule>
    <cfRule type="expression" dxfId="566" priority="479">
      <formula>H53="EN PROCESO"</formula>
    </cfRule>
    <cfRule type="expression" dxfId="565" priority="480">
      <formula>H53="FINALIZADO"</formula>
    </cfRule>
  </conditionalFormatting>
  <conditionalFormatting sqref="H63">
    <cfRule type="containsText" dxfId="564" priority="474" operator="containsText" text="Parcial">
      <formula>NOT(ISERROR(SEARCH("Parcial",H63)))</formula>
    </cfRule>
    <cfRule type="containsText" dxfId="563" priority="475" operator="containsText" text="No cumple">
      <formula>NOT(ISERROR(SEARCH("No cumple",H63)))</formula>
    </cfRule>
    <cfRule type="containsText" dxfId="562" priority="476" operator="containsText" text="Cumple">
      <formula>NOT(ISERROR(SEARCH("Cumple",H63)))</formula>
    </cfRule>
  </conditionalFormatting>
  <conditionalFormatting sqref="H63">
    <cfRule type="expression" dxfId="561" priority="470">
      <formula>H63="NO INICIADO"</formula>
    </cfRule>
    <cfRule type="expression" dxfId="560" priority="471">
      <formula>H63="VENCIDO"</formula>
    </cfRule>
    <cfRule type="expression" dxfId="559" priority="472">
      <formula>H63="EN PROCESO"</formula>
    </cfRule>
    <cfRule type="expression" dxfId="558" priority="473">
      <formula>H63="FINALIZADO"</formula>
    </cfRule>
  </conditionalFormatting>
  <conditionalFormatting sqref="H66">
    <cfRule type="containsText" dxfId="557" priority="467" operator="containsText" text="Parcial">
      <formula>NOT(ISERROR(SEARCH("Parcial",H66)))</formula>
    </cfRule>
    <cfRule type="containsText" dxfId="556" priority="468" operator="containsText" text="No cumple">
      <formula>NOT(ISERROR(SEARCH("No cumple",H66)))</formula>
    </cfRule>
    <cfRule type="containsText" dxfId="555" priority="469" operator="containsText" text="Cumple">
      <formula>NOT(ISERROR(SEARCH("Cumple",H66)))</formula>
    </cfRule>
  </conditionalFormatting>
  <conditionalFormatting sqref="H66">
    <cfRule type="expression" dxfId="554" priority="463">
      <formula>H66="NO INICIADO"</formula>
    </cfRule>
    <cfRule type="expression" dxfId="553" priority="464">
      <formula>H66="VENCIDO"</formula>
    </cfRule>
    <cfRule type="expression" dxfId="552" priority="465">
      <formula>H66="EN PROCESO"</formula>
    </cfRule>
    <cfRule type="expression" dxfId="551" priority="466">
      <formula>H66="FINALIZADO"</formula>
    </cfRule>
  </conditionalFormatting>
  <conditionalFormatting sqref="H93:H94 H96:H97">
    <cfRule type="containsText" dxfId="550" priority="460" operator="containsText" text="Parcial">
      <formula>NOT(ISERROR(SEARCH("Parcial",H93)))</formula>
    </cfRule>
    <cfRule type="containsText" dxfId="549" priority="461" operator="containsText" text="No cumple">
      <formula>NOT(ISERROR(SEARCH("No cumple",H93)))</formula>
    </cfRule>
    <cfRule type="containsText" dxfId="548" priority="462" operator="containsText" text="Cumple">
      <formula>NOT(ISERROR(SEARCH("Cumple",H93)))</formula>
    </cfRule>
  </conditionalFormatting>
  <conditionalFormatting sqref="H93:H94 H96:H97">
    <cfRule type="expression" dxfId="547" priority="456">
      <formula>H93="NO INICIADO"</formula>
    </cfRule>
    <cfRule type="expression" dxfId="546" priority="457">
      <formula>H93="VENCIDO"</formula>
    </cfRule>
    <cfRule type="expression" dxfId="545" priority="458">
      <formula>H93="EN PROCESO"</formula>
    </cfRule>
    <cfRule type="expression" dxfId="544" priority="459">
      <formula>H93="FINALIZADO"</formula>
    </cfRule>
  </conditionalFormatting>
  <conditionalFormatting sqref="H120:H121">
    <cfRule type="containsText" dxfId="543" priority="446" operator="containsText" text="Parcial">
      <formula>NOT(ISERROR(SEARCH("Parcial",H120)))</formula>
    </cfRule>
    <cfRule type="containsText" dxfId="542" priority="447" operator="containsText" text="No cumple">
      <formula>NOT(ISERROR(SEARCH("No cumple",H120)))</formula>
    </cfRule>
    <cfRule type="containsText" dxfId="541" priority="448" operator="containsText" text="Cumple">
      <formula>NOT(ISERROR(SEARCH("Cumple",H120)))</formula>
    </cfRule>
  </conditionalFormatting>
  <conditionalFormatting sqref="H55">
    <cfRule type="containsText" dxfId="540" priority="439" operator="containsText" text="Parcial">
      <formula>NOT(ISERROR(SEARCH("Parcial",H55)))</formula>
    </cfRule>
    <cfRule type="containsText" dxfId="539" priority="440" operator="containsText" text="No cumple">
      <formula>NOT(ISERROR(SEARCH("No cumple",H55)))</formula>
    </cfRule>
    <cfRule type="containsText" dxfId="538" priority="441" operator="containsText" text="Cumple">
      <formula>NOT(ISERROR(SEARCH("Cumple",H55)))</formula>
    </cfRule>
  </conditionalFormatting>
  <conditionalFormatting sqref="H55">
    <cfRule type="expression" dxfId="537" priority="435">
      <formula>H55="NO INICIADO"</formula>
    </cfRule>
    <cfRule type="expression" dxfId="536" priority="436">
      <formula>H55="VENCIDO"</formula>
    </cfRule>
    <cfRule type="expression" dxfId="535" priority="437">
      <formula>H55="EN PROCESO"</formula>
    </cfRule>
    <cfRule type="expression" dxfId="534" priority="438">
      <formula>H55="FINALIZADO"</formula>
    </cfRule>
  </conditionalFormatting>
  <conditionalFormatting sqref="H104">
    <cfRule type="containsText" dxfId="533" priority="432" operator="containsText" text="Parcial">
      <formula>NOT(ISERROR(SEARCH("Parcial",H104)))</formula>
    </cfRule>
    <cfRule type="containsText" dxfId="532" priority="433" operator="containsText" text="No cumple">
      <formula>NOT(ISERROR(SEARCH("No cumple",H104)))</formula>
    </cfRule>
    <cfRule type="containsText" dxfId="531" priority="434" operator="containsText" text="Cumple">
      <formula>NOT(ISERROR(SEARCH("Cumple",H104)))</formula>
    </cfRule>
  </conditionalFormatting>
  <conditionalFormatting sqref="H104">
    <cfRule type="expression" dxfId="530" priority="428">
      <formula>H104="NO INICIADO"</formula>
    </cfRule>
    <cfRule type="expression" dxfId="529" priority="429">
      <formula>H104="VENCIDO"</formula>
    </cfRule>
    <cfRule type="expression" dxfId="528" priority="430">
      <formula>H104="EN PROCESO"</formula>
    </cfRule>
    <cfRule type="expression" dxfId="527" priority="431">
      <formula>H104="FINALIZADO"</formula>
    </cfRule>
  </conditionalFormatting>
  <conditionalFormatting sqref="H113">
    <cfRule type="containsText" dxfId="526" priority="425" operator="containsText" text="Parcial">
      <formula>NOT(ISERROR(SEARCH("Parcial",H113)))</formula>
    </cfRule>
    <cfRule type="containsText" dxfId="525" priority="426" operator="containsText" text="No cumple">
      <formula>NOT(ISERROR(SEARCH("No cumple",H113)))</formula>
    </cfRule>
    <cfRule type="containsText" dxfId="524" priority="427" operator="containsText" text="Cumple">
      <formula>NOT(ISERROR(SEARCH("Cumple",H113)))</formula>
    </cfRule>
  </conditionalFormatting>
  <conditionalFormatting sqref="H113">
    <cfRule type="expression" dxfId="523" priority="421">
      <formula>H113="NO INICIADO"</formula>
    </cfRule>
    <cfRule type="expression" dxfId="522" priority="422">
      <formula>H113="VENCIDO"</formula>
    </cfRule>
    <cfRule type="expression" dxfId="521" priority="423">
      <formula>H113="EN PROCESO"</formula>
    </cfRule>
    <cfRule type="expression" dxfId="520" priority="424">
      <formula>H113="FINALIZADO"</formula>
    </cfRule>
  </conditionalFormatting>
  <conditionalFormatting sqref="H114">
    <cfRule type="containsText" dxfId="519" priority="418" operator="containsText" text="Parcial">
      <formula>NOT(ISERROR(SEARCH("Parcial",H114)))</formula>
    </cfRule>
    <cfRule type="containsText" dxfId="518" priority="419" operator="containsText" text="No cumple">
      <formula>NOT(ISERROR(SEARCH("No cumple",H114)))</formula>
    </cfRule>
    <cfRule type="containsText" dxfId="517" priority="420" operator="containsText" text="Cumple">
      <formula>NOT(ISERROR(SEARCH("Cumple",H114)))</formula>
    </cfRule>
  </conditionalFormatting>
  <conditionalFormatting sqref="H114">
    <cfRule type="expression" dxfId="516" priority="414">
      <formula>H114="NO INICIADO"</formula>
    </cfRule>
    <cfRule type="expression" dxfId="515" priority="415">
      <formula>H114="VENCIDO"</formula>
    </cfRule>
    <cfRule type="expression" dxfId="514" priority="416">
      <formula>H114="EN PROCESO"</formula>
    </cfRule>
    <cfRule type="expression" dxfId="513" priority="417">
      <formula>H114="FINALIZADO"</formula>
    </cfRule>
  </conditionalFormatting>
  <conditionalFormatting sqref="H34">
    <cfRule type="containsText" dxfId="512" priority="411" operator="containsText" text="Parcial">
      <formula>NOT(ISERROR(SEARCH("Parcial",H34)))</formula>
    </cfRule>
    <cfRule type="containsText" dxfId="511" priority="412" operator="containsText" text="No cumple">
      <formula>NOT(ISERROR(SEARCH("No cumple",H34)))</formula>
    </cfRule>
    <cfRule type="containsText" dxfId="510" priority="413" operator="containsText" text="Cumple">
      <formula>NOT(ISERROR(SEARCH("Cumple",H34)))</formula>
    </cfRule>
  </conditionalFormatting>
  <conditionalFormatting sqref="H34">
    <cfRule type="expression" dxfId="509" priority="407">
      <formula>H34="NO INICIADO"</formula>
    </cfRule>
    <cfRule type="expression" dxfId="508" priority="408">
      <formula>H34="VENCIDO"</formula>
    </cfRule>
    <cfRule type="expression" dxfId="507" priority="409">
      <formula>H34="EN PROCESO"</formula>
    </cfRule>
    <cfRule type="expression" dxfId="506" priority="410">
      <formula>H34="FINALIZADO"</formula>
    </cfRule>
  </conditionalFormatting>
  <conditionalFormatting sqref="H122">
    <cfRule type="containsText" dxfId="505" priority="404" operator="containsText" text="Parcial">
      <formula>NOT(ISERROR(SEARCH("Parcial",H122)))</formula>
    </cfRule>
    <cfRule type="containsText" dxfId="504" priority="405" operator="containsText" text="No cumple">
      <formula>NOT(ISERROR(SEARCH("No cumple",H122)))</formula>
    </cfRule>
    <cfRule type="containsText" dxfId="503" priority="406" operator="containsText" text="Cumple">
      <formula>NOT(ISERROR(SEARCH("Cumple",H122)))</formula>
    </cfRule>
  </conditionalFormatting>
  <conditionalFormatting sqref="H122">
    <cfRule type="expression" dxfId="502" priority="400">
      <formula>H122="NO INICIADO"</formula>
    </cfRule>
    <cfRule type="expression" dxfId="501" priority="401">
      <formula>H122="VENCIDO"</formula>
    </cfRule>
    <cfRule type="expression" dxfId="500" priority="402">
      <formula>H122="EN PROCESO"</formula>
    </cfRule>
    <cfRule type="expression" dxfId="499" priority="403">
      <formula>H122="FINALIZADO"</formula>
    </cfRule>
  </conditionalFormatting>
  <conditionalFormatting sqref="H75:H76">
    <cfRule type="containsText" dxfId="498" priority="397" operator="containsText" text="Parcial">
      <formula>NOT(ISERROR(SEARCH("Parcial",H75)))</formula>
    </cfRule>
    <cfRule type="containsText" dxfId="497" priority="398" operator="containsText" text="No cumple">
      <formula>NOT(ISERROR(SEARCH("No cumple",H75)))</formula>
    </cfRule>
    <cfRule type="containsText" dxfId="496" priority="399" operator="containsText" text="Cumple">
      <formula>NOT(ISERROR(SEARCH("Cumple",H75)))</formula>
    </cfRule>
  </conditionalFormatting>
  <conditionalFormatting sqref="H75:H76">
    <cfRule type="expression" dxfId="495" priority="393">
      <formula>H75="NO INICIADO"</formula>
    </cfRule>
    <cfRule type="expression" dxfId="494" priority="394">
      <formula>H75="VENCIDO"</formula>
    </cfRule>
    <cfRule type="expression" dxfId="493" priority="395">
      <formula>H75="EN PROCESO"</formula>
    </cfRule>
    <cfRule type="expression" dxfId="492" priority="396">
      <formula>H75="FINALIZADO"</formula>
    </cfRule>
  </conditionalFormatting>
  <conditionalFormatting sqref="H52">
    <cfRule type="containsText" dxfId="491" priority="390" operator="containsText" text="Parcial">
      <formula>NOT(ISERROR(SEARCH("Parcial",H52)))</formula>
    </cfRule>
    <cfRule type="containsText" dxfId="490" priority="391" operator="containsText" text="No cumple">
      <formula>NOT(ISERROR(SEARCH("No cumple",H52)))</formula>
    </cfRule>
    <cfRule type="containsText" dxfId="489" priority="392" operator="containsText" text="Cumple">
      <formula>NOT(ISERROR(SEARCH("Cumple",H52)))</formula>
    </cfRule>
  </conditionalFormatting>
  <conditionalFormatting sqref="H52">
    <cfRule type="expression" dxfId="488" priority="386">
      <formula>H52="NO INICIADO"</formula>
    </cfRule>
    <cfRule type="expression" dxfId="487" priority="387">
      <formula>H52="VENCIDO"</formula>
    </cfRule>
    <cfRule type="expression" dxfId="486" priority="388">
      <formula>H52="EN PROCESO"</formula>
    </cfRule>
    <cfRule type="expression" dxfId="485" priority="389">
      <formula>H52="FINALIZADO"</formula>
    </cfRule>
  </conditionalFormatting>
  <conditionalFormatting sqref="H68">
    <cfRule type="containsText" dxfId="484" priority="383" operator="containsText" text="Parcial">
      <formula>NOT(ISERROR(SEARCH("Parcial",H68)))</formula>
    </cfRule>
    <cfRule type="containsText" dxfId="483" priority="384" operator="containsText" text="No cumple">
      <formula>NOT(ISERROR(SEARCH("No cumple",H68)))</formula>
    </cfRule>
    <cfRule type="containsText" dxfId="482" priority="385" operator="containsText" text="Cumple">
      <formula>NOT(ISERROR(SEARCH("Cumple",H68)))</formula>
    </cfRule>
  </conditionalFormatting>
  <conditionalFormatting sqref="H68">
    <cfRule type="expression" dxfId="481" priority="379">
      <formula>H68="NO INICIADO"</formula>
    </cfRule>
    <cfRule type="expression" dxfId="480" priority="380">
      <formula>H68="VENCIDO"</formula>
    </cfRule>
    <cfRule type="expression" dxfId="479" priority="381">
      <formula>H68="EN PROCESO"</formula>
    </cfRule>
    <cfRule type="expression" dxfId="478" priority="382">
      <formula>H68="FINALIZADO"</formula>
    </cfRule>
  </conditionalFormatting>
  <conditionalFormatting sqref="H90">
    <cfRule type="containsText" dxfId="477" priority="376" operator="containsText" text="Parcial">
      <formula>NOT(ISERROR(SEARCH("Parcial",H90)))</formula>
    </cfRule>
    <cfRule type="containsText" dxfId="476" priority="377" operator="containsText" text="No cumple">
      <formula>NOT(ISERROR(SEARCH("No cumple",H90)))</formula>
    </cfRule>
    <cfRule type="containsText" dxfId="475" priority="378" operator="containsText" text="Cumple">
      <formula>NOT(ISERROR(SEARCH("Cumple",H90)))</formula>
    </cfRule>
  </conditionalFormatting>
  <conditionalFormatting sqref="H90">
    <cfRule type="expression" dxfId="474" priority="372">
      <formula>H90="NO INICIADO"</formula>
    </cfRule>
    <cfRule type="expression" dxfId="473" priority="373">
      <formula>H90="VENCIDO"</formula>
    </cfRule>
    <cfRule type="expression" dxfId="472" priority="374">
      <formula>H90="EN PROCESO"</formula>
    </cfRule>
    <cfRule type="expression" dxfId="471" priority="375">
      <formula>H90="FINALIZADO"</formula>
    </cfRule>
  </conditionalFormatting>
  <conditionalFormatting sqref="H130">
    <cfRule type="containsText" dxfId="470" priority="369" operator="containsText" text="Parcial">
      <formula>NOT(ISERROR(SEARCH("Parcial",H130)))</formula>
    </cfRule>
    <cfRule type="containsText" dxfId="469" priority="370" operator="containsText" text="No cumple">
      <formula>NOT(ISERROR(SEARCH("No cumple",H130)))</formula>
    </cfRule>
    <cfRule type="containsText" dxfId="468" priority="371" operator="containsText" text="Cumple">
      <formula>NOT(ISERROR(SEARCH("Cumple",H130)))</formula>
    </cfRule>
  </conditionalFormatting>
  <conditionalFormatting sqref="H130">
    <cfRule type="expression" dxfId="467" priority="365">
      <formula>H130="NO INICIADO"</formula>
    </cfRule>
    <cfRule type="expression" dxfId="466" priority="366">
      <formula>H130="VENCIDO"</formula>
    </cfRule>
    <cfRule type="expression" dxfId="465" priority="367">
      <formula>H130="EN PROCESO"</formula>
    </cfRule>
    <cfRule type="expression" dxfId="464" priority="368">
      <formula>H130="FINALIZADO"</formula>
    </cfRule>
  </conditionalFormatting>
  <conditionalFormatting sqref="H72">
    <cfRule type="containsText" dxfId="463" priority="362" operator="containsText" text="Parcial">
      <formula>NOT(ISERROR(SEARCH("Parcial",H72)))</formula>
    </cfRule>
    <cfRule type="containsText" dxfId="462" priority="363" operator="containsText" text="No cumple">
      <formula>NOT(ISERROR(SEARCH("No cumple",H72)))</formula>
    </cfRule>
    <cfRule type="containsText" dxfId="461" priority="364" operator="containsText" text="Cumple">
      <formula>NOT(ISERROR(SEARCH("Cumple",H72)))</formula>
    </cfRule>
  </conditionalFormatting>
  <conditionalFormatting sqref="H72">
    <cfRule type="expression" dxfId="460" priority="358">
      <formula>H72="NO INICIADO"</formula>
    </cfRule>
    <cfRule type="expression" dxfId="459" priority="359">
      <formula>H72="VENCIDO"</formula>
    </cfRule>
    <cfRule type="expression" dxfId="458" priority="360">
      <formula>H72="EN PROCESO"</formula>
    </cfRule>
    <cfRule type="expression" dxfId="457" priority="361">
      <formula>H72="FINALIZADO"</formula>
    </cfRule>
  </conditionalFormatting>
  <conditionalFormatting sqref="H65">
    <cfRule type="containsText" dxfId="456" priority="355" operator="containsText" text="Parcial">
      <formula>NOT(ISERROR(SEARCH("Parcial",H65)))</formula>
    </cfRule>
    <cfRule type="containsText" dxfId="455" priority="356" operator="containsText" text="No cumple">
      <formula>NOT(ISERROR(SEARCH("No cumple",H65)))</formula>
    </cfRule>
    <cfRule type="containsText" dxfId="454" priority="357" operator="containsText" text="Cumple">
      <formula>NOT(ISERROR(SEARCH("Cumple",H65)))</formula>
    </cfRule>
  </conditionalFormatting>
  <conditionalFormatting sqref="H65">
    <cfRule type="expression" dxfId="453" priority="351">
      <formula>H65="NO INICIADO"</formula>
    </cfRule>
    <cfRule type="expression" dxfId="452" priority="352">
      <formula>H65="VENCIDO"</formula>
    </cfRule>
    <cfRule type="expression" dxfId="451" priority="353">
      <formula>H65="EN PROCESO"</formula>
    </cfRule>
    <cfRule type="expression" dxfId="450" priority="354">
      <formula>H65="FINALIZADO"</formula>
    </cfRule>
  </conditionalFormatting>
  <conditionalFormatting sqref="H43:H47">
    <cfRule type="containsText" dxfId="449" priority="348" operator="containsText" text="Parcial">
      <formula>NOT(ISERROR(SEARCH("Parcial",H43)))</formula>
    </cfRule>
    <cfRule type="containsText" dxfId="448" priority="349" operator="containsText" text="No cumple">
      <formula>NOT(ISERROR(SEARCH("No cumple",H43)))</formula>
    </cfRule>
    <cfRule type="containsText" dxfId="447" priority="350" operator="containsText" text="Cumple">
      <formula>NOT(ISERROR(SEARCH("Cumple",H43)))</formula>
    </cfRule>
  </conditionalFormatting>
  <conditionalFormatting sqref="H43:H47">
    <cfRule type="expression" dxfId="446" priority="344">
      <formula>H43="NO INICIADO"</formula>
    </cfRule>
    <cfRule type="expression" dxfId="445" priority="345">
      <formula>H43="VENCIDO"</formula>
    </cfRule>
    <cfRule type="expression" dxfId="444" priority="346">
      <formula>H43="EN PROCESO"</formula>
    </cfRule>
    <cfRule type="expression" dxfId="443" priority="347">
      <formula>H43="FINALIZADO"</formula>
    </cfRule>
  </conditionalFormatting>
  <conditionalFormatting sqref="H79">
    <cfRule type="containsText" dxfId="442" priority="341" operator="containsText" text="Parcial">
      <formula>NOT(ISERROR(SEARCH("Parcial",H79)))</formula>
    </cfRule>
    <cfRule type="containsText" dxfId="441" priority="342" operator="containsText" text="No cumple">
      <formula>NOT(ISERROR(SEARCH("No cumple",H79)))</formula>
    </cfRule>
    <cfRule type="containsText" dxfId="440" priority="343" operator="containsText" text="Cumple">
      <formula>NOT(ISERROR(SEARCH("Cumple",H79)))</formula>
    </cfRule>
  </conditionalFormatting>
  <conditionalFormatting sqref="H79">
    <cfRule type="expression" dxfId="439" priority="337">
      <formula>H79="NO INICIADO"</formula>
    </cfRule>
    <cfRule type="expression" dxfId="438" priority="338">
      <formula>H79="VENCIDO"</formula>
    </cfRule>
    <cfRule type="expression" dxfId="437" priority="339">
      <formula>H79="EN PROCESO"</formula>
    </cfRule>
    <cfRule type="expression" dxfId="436" priority="340">
      <formula>H79="FINALIZADO"</formula>
    </cfRule>
  </conditionalFormatting>
  <conditionalFormatting sqref="H81">
    <cfRule type="containsText" dxfId="435" priority="334" operator="containsText" text="Parcial">
      <formula>NOT(ISERROR(SEARCH("Parcial",H81)))</formula>
    </cfRule>
    <cfRule type="containsText" dxfId="434" priority="335" operator="containsText" text="No cumple">
      <formula>NOT(ISERROR(SEARCH("No cumple",H81)))</formula>
    </cfRule>
    <cfRule type="containsText" dxfId="433" priority="336" operator="containsText" text="Cumple">
      <formula>NOT(ISERROR(SEARCH("Cumple",H81)))</formula>
    </cfRule>
  </conditionalFormatting>
  <conditionalFormatting sqref="H81">
    <cfRule type="expression" dxfId="432" priority="330">
      <formula>H81="NO INICIADO"</formula>
    </cfRule>
    <cfRule type="expression" dxfId="431" priority="331">
      <formula>H81="VENCIDO"</formula>
    </cfRule>
    <cfRule type="expression" dxfId="430" priority="332">
      <formula>H81="EN PROCESO"</formula>
    </cfRule>
    <cfRule type="expression" dxfId="429" priority="333">
      <formula>H81="FINALIZADO"</formula>
    </cfRule>
  </conditionalFormatting>
  <conditionalFormatting sqref="H84">
    <cfRule type="containsText" dxfId="428" priority="327" operator="containsText" text="Parcial">
      <formula>NOT(ISERROR(SEARCH("Parcial",H84)))</formula>
    </cfRule>
    <cfRule type="containsText" dxfId="427" priority="328" operator="containsText" text="No cumple">
      <formula>NOT(ISERROR(SEARCH("No cumple",H84)))</formula>
    </cfRule>
    <cfRule type="containsText" dxfId="426" priority="329" operator="containsText" text="Cumple">
      <formula>NOT(ISERROR(SEARCH("Cumple",H84)))</formula>
    </cfRule>
  </conditionalFormatting>
  <conditionalFormatting sqref="H84">
    <cfRule type="expression" dxfId="425" priority="323">
      <formula>H84="NO INICIADO"</formula>
    </cfRule>
    <cfRule type="expression" dxfId="424" priority="324">
      <formula>H84="VENCIDO"</formula>
    </cfRule>
    <cfRule type="expression" dxfId="423" priority="325">
      <formula>H84="EN PROCESO"</formula>
    </cfRule>
    <cfRule type="expression" dxfId="422" priority="326">
      <formula>H84="FINALIZADO"</formula>
    </cfRule>
  </conditionalFormatting>
  <conditionalFormatting sqref="H86:H87">
    <cfRule type="containsText" dxfId="421" priority="320" operator="containsText" text="Parcial">
      <formula>NOT(ISERROR(SEARCH("Parcial",H86)))</formula>
    </cfRule>
    <cfRule type="containsText" dxfId="420" priority="321" operator="containsText" text="No cumple">
      <formula>NOT(ISERROR(SEARCH("No cumple",H86)))</formula>
    </cfRule>
    <cfRule type="containsText" dxfId="419" priority="322" operator="containsText" text="Cumple">
      <formula>NOT(ISERROR(SEARCH("Cumple",H86)))</formula>
    </cfRule>
  </conditionalFormatting>
  <conditionalFormatting sqref="H86:H87">
    <cfRule type="expression" dxfId="418" priority="316">
      <formula>H86="NO INICIADO"</formula>
    </cfRule>
    <cfRule type="expression" dxfId="417" priority="317">
      <formula>H86="VENCIDO"</formula>
    </cfRule>
    <cfRule type="expression" dxfId="416" priority="318">
      <formula>H86="EN PROCESO"</formula>
    </cfRule>
    <cfRule type="expression" dxfId="415" priority="319">
      <formula>H86="FINALIZADO"</formula>
    </cfRule>
  </conditionalFormatting>
  <conditionalFormatting sqref="H129">
    <cfRule type="containsText" dxfId="414" priority="313" operator="containsText" text="Parcial">
      <formula>NOT(ISERROR(SEARCH("Parcial",H129)))</formula>
    </cfRule>
    <cfRule type="containsText" dxfId="413" priority="314" operator="containsText" text="No cumple">
      <formula>NOT(ISERROR(SEARCH("No cumple",H129)))</formula>
    </cfRule>
    <cfRule type="containsText" dxfId="412" priority="315" operator="containsText" text="Cumple">
      <formula>NOT(ISERROR(SEARCH("Cumple",H129)))</formula>
    </cfRule>
  </conditionalFormatting>
  <conditionalFormatting sqref="H129">
    <cfRule type="expression" dxfId="411" priority="309">
      <formula>H129="NO INICIADO"</formula>
    </cfRule>
    <cfRule type="expression" dxfId="410" priority="310">
      <formula>H129="VENCIDO"</formula>
    </cfRule>
    <cfRule type="expression" dxfId="409" priority="311">
      <formula>H129="EN PROCESO"</formula>
    </cfRule>
    <cfRule type="expression" dxfId="408" priority="312">
      <formula>H129="FINALIZADO"</formula>
    </cfRule>
  </conditionalFormatting>
  <conditionalFormatting sqref="H80">
    <cfRule type="containsText" dxfId="407" priority="306" operator="containsText" text="Parcial">
      <formula>NOT(ISERROR(SEARCH("Parcial",H80)))</formula>
    </cfRule>
    <cfRule type="containsText" dxfId="406" priority="307" operator="containsText" text="No cumple">
      <formula>NOT(ISERROR(SEARCH("No cumple",H80)))</formula>
    </cfRule>
    <cfRule type="containsText" dxfId="405" priority="308" operator="containsText" text="Cumple">
      <formula>NOT(ISERROR(SEARCH("Cumple",H80)))</formula>
    </cfRule>
  </conditionalFormatting>
  <conditionalFormatting sqref="H80">
    <cfRule type="expression" dxfId="404" priority="302">
      <formula>H80="NO INICIADO"</formula>
    </cfRule>
    <cfRule type="expression" dxfId="403" priority="303">
      <formula>H80="VENCIDO"</formula>
    </cfRule>
    <cfRule type="expression" dxfId="402" priority="304">
      <formula>H80="EN PROCESO"</formula>
    </cfRule>
    <cfRule type="expression" dxfId="401" priority="305">
      <formula>H80="FINALIZADO"</formula>
    </cfRule>
  </conditionalFormatting>
  <conditionalFormatting sqref="H28">
    <cfRule type="containsText" dxfId="400" priority="299" operator="containsText" text="Parcial">
      <formula>NOT(ISERROR(SEARCH("Parcial",H28)))</formula>
    </cfRule>
    <cfRule type="containsText" dxfId="399" priority="300" operator="containsText" text="No cumple">
      <formula>NOT(ISERROR(SEARCH("No cumple",H28)))</formula>
    </cfRule>
    <cfRule type="containsText" dxfId="398" priority="301" operator="containsText" text="Cumple">
      <formula>NOT(ISERROR(SEARCH("Cumple",H28)))</formula>
    </cfRule>
  </conditionalFormatting>
  <conditionalFormatting sqref="H28">
    <cfRule type="expression" dxfId="397" priority="295">
      <formula>H28="NO INICIADO"</formula>
    </cfRule>
    <cfRule type="expression" dxfId="396" priority="296">
      <formula>H28="VENCIDO"</formula>
    </cfRule>
    <cfRule type="expression" dxfId="395" priority="297">
      <formula>H28="EN PROCESO"</formula>
    </cfRule>
    <cfRule type="expression" dxfId="394" priority="298">
      <formula>H28="FINALIZADO"</formula>
    </cfRule>
  </conditionalFormatting>
  <conditionalFormatting sqref="H29">
    <cfRule type="containsText" dxfId="393" priority="292" operator="containsText" text="Parcial">
      <formula>NOT(ISERROR(SEARCH("Parcial",H29)))</formula>
    </cfRule>
    <cfRule type="containsText" dxfId="392" priority="293" operator="containsText" text="No cumple">
      <formula>NOT(ISERROR(SEARCH("No cumple",H29)))</formula>
    </cfRule>
    <cfRule type="containsText" dxfId="391" priority="294" operator="containsText" text="Cumple">
      <formula>NOT(ISERROR(SEARCH("Cumple",H29)))</formula>
    </cfRule>
  </conditionalFormatting>
  <conditionalFormatting sqref="H29">
    <cfRule type="expression" dxfId="390" priority="288">
      <formula>H29="NO INICIADO"</formula>
    </cfRule>
    <cfRule type="expression" dxfId="389" priority="289">
      <formula>H29="VENCIDO"</formula>
    </cfRule>
    <cfRule type="expression" dxfId="388" priority="290">
      <formula>H29="EN PROCESO"</formula>
    </cfRule>
    <cfRule type="expression" dxfId="387" priority="291">
      <formula>H29="FINALIZADO"</formula>
    </cfRule>
  </conditionalFormatting>
  <conditionalFormatting sqref="H95">
    <cfRule type="containsText" dxfId="386" priority="285" operator="containsText" text="Parcial">
      <formula>NOT(ISERROR(SEARCH("Parcial",H95)))</formula>
    </cfRule>
    <cfRule type="containsText" dxfId="385" priority="286" operator="containsText" text="No cumple">
      <formula>NOT(ISERROR(SEARCH("No cumple",H95)))</formula>
    </cfRule>
    <cfRule type="containsText" dxfId="384" priority="287" operator="containsText" text="Cumple">
      <formula>NOT(ISERROR(SEARCH("Cumple",H95)))</formula>
    </cfRule>
  </conditionalFormatting>
  <conditionalFormatting sqref="H95">
    <cfRule type="expression" dxfId="383" priority="281">
      <formula>H95="NO INICIADO"</formula>
    </cfRule>
    <cfRule type="expression" dxfId="382" priority="282">
      <formula>H95="VENCIDO"</formula>
    </cfRule>
    <cfRule type="expression" dxfId="381" priority="283">
      <formula>H95="EN PROCESO"</formula>
    </cfRule>
    <cfRule type="expression" dxfId="380" priority="284">
      <formula>H95="FINALIZADO"</formula>
    </cfRule>
  </conditionalFormatting>
  <conditionalFormatting sqref="H98:H99">
    <cfRule type="containsText" dxfId="379" priority="278" operator="containsText" text="Parcial">
      <formula>NOT(ISERROR(SEARCH("Parcial",H98)))</formula>
    </cfRule>
    <cfRule type="containsText" dxfId="378" priority="279" operator="containsText" text="No cumple">
      <formula>NOT(ISERROR(SEARCH("No cumple",H98)))</formula>
    </cfRule>
    <cfRule type="containsText" dxfId="377" priority="280" operator="containsText" text="Cumple">
      <formula>NOT(ISERROR(SEARCH("Cumple",H98)))</formula>
    </cfRule>
  </conditionalFormatting>
  <conditionalFormatting sqref="H98:H99">
    <cfRule type="expression" dxfId="376" priority="274">
      <formula>H98="NO INICIADO"</formula>
    </cfRule>
    <cfRule type="expression" dxfId="375" priority="275">
      <formula>H98="VENCIDO"</formula>
    </cfRule>
    <cfRule type="expression" dxfId="374" priority="276">
      <formula>H98="EN PROCESO"</formula>
    </cfRule>
    <cfRule type="expression" dxfId="373" priority="277">
      <formula>H98="FINALIZADO"</formula>
    </cfRule>
  </conditionalFormatting>
  <conditionalFormatting sqref="H105">
    <cfRule type="containsText" dxfId="372" priority="271" operator="containsText" text="Parcial">
      <formula>NOT(ISERROR(SEARCH("Parcial",H105)))</formula>
    </cfRule>
    <cfRule type="containsText" dxfId="371" priority="272" operator="containsText" text="No cumple">
      <formula>NOT(ISERROR(SEARCH("No cumple",H105)))</formula>
    </cfRule>
    <cfRule type="containsText" dxfId="370" priority="273" operator="containsText" text="Cumple">
      <formula>NOT(ISERROR(SEARCH("Cumple",H105)))</formula>
    </cfRule>
  </conditionalFormatting>
  <conditionalFormatting sqref="H105">
    <cfRule type="expression" dxfId="369" priority="267">
      <formula>H105="NO INICIADO"</formula>
    </cfRule>
    <cfRule type="expression" dxfId="368" priority="268">
      <formula>H105="VENCIDO"</formula>
    </cfRule>
    <cfRule type="expression" dxfId="367" priority="269">
      <formula>H105="EN PROCESO"</formula>
    </cfRule>
    <cfRule type="expression" dxfId="366" priority="270">
      <formula>H105="FINALIZADO"</formula>
    </cfRule>
  </conditionalFormatting>
  <conditionalFormatting sqref="H107">
    <cfRule type="containsText" dxfId="365" priority="264" operator="containsText" text="Parcial">
      <formula>NOT(ISERROR(SEARCH("Parcial",H107)))</formula>
    </cfRule>
    <cfRule type="containsText" dxfId="364" priority="265" operator="containsText" text="No cumple">
      <formula>NOT(ISERROR(SEARCH("No cumple",H107)))</formula>
    </cfRule>
    <cfRule type="containsText" dxfId="363" priority="266" operator="containsText" text="Cumple">
      <formula>NOT(ISERROR(SEARCH("Cumple",H107)))</formula>
    </cfRule>
  </conditionalFormatting>
  <conditionalFormatting sqref="H107">
    <cfRule type="expression" dxfId="362" priority="260">
      <formula>H107="NO INICIADO"</formula>
    </cfRule>
    <cfRule type="expression" dxfId="361" priority="261">
      <formula>H107="VENCIDO"</formula>
    </cfRule>
    <cfRule type="expression" dxfId="360" priority="262">
      <formula>H107="EN PROCESO"</formula>
    </cfRule>
    <cfRule type="expression" dxfId="359" priority="263">
      <formula>H107="FINALIZADO"</formula>
    </cfRule>
  </conditionalFormatting>
  <conditionalFormatting sqref="H73:H74">
    <cfRule type="containsText" dxfId="358" priority="257" operator="containsText" text="Parcial">
      <formula>NOT(ISERROR(SEARCH("Parcial",H73)))</formula>
    </cfRule>
    <cfRule type="containsText" dxfId="357" priority="258" operator="containsText" text="No cumple">
      <formula>NOT(ISERROR(SEARCH("No cumple",H73)))</formula>
    </cfRule>
    <cfRule type="containsText" dxfId="356" priority="259" operator="containsText" text="Cumple">
      <formula>NOT(ISERROR(SEARCH("Cumple",H73)))</formula>
    </cfRule>
  </conditionalFormatting>
  <conditionalFormatting sqref="H73:H74">
    <cfRule type="expression" dxfId="355" priority="253">
      <formula>H73="NO INICIADO"</formula>
    </cfRule>
    <cfRule type="expression" dxfId="354" priority="254">
      <formula>H73="VENCIDO"</formula>
    </cfRule>
    <cfRule type="expression" dxfId="353" priority="255">
      <formula>H73="EN PROCESO"</formula>
    </cfRule>
    <cfRule type="expression" dxfId="352" priority="256">
      <formula>H73="FINALIZADO"</formula>
    </cfRule>
  </conditionalFormatting>
  <conditionalFormatting sqref="H62">
    <cfRule type="containsText" dxfId="351" priority="250" operator="containsText" text="Parcial">
      <formula>NOT(ISERROR(SEARCH("Parcial",H62)))</formula>
    </cfRule>
    <cfRule type="containsText" dxfId="350" priority="251" operator="containsText" text="No cumple">
      <formula>NOT(ISERROR(SEARCH("No cumple",H62)))</formula>
    </cfRule>
    <cfRule type="containsText" dxfId="349" priority="252" operator="containsText" text="Cumple">
      <formula>NOT(ISERROR(SEARCH("Cumple",H62)))</formula>
    </cfRule>
  </conditionalFormatting>
  <conditionalFormatting sqref="H62">
    <cfRule type="expression" dxfId="348" priority="246">
      <formula>H62="NO INICIADO"</formula>
    </cfRule>
    <cfRule type="expression" dxfId="347" priority="247">
      <formula>H62="VENCIDO"</formula>
    </cfRule>
    <cfRule type="expression" dxfId="346" priority="248">
      <formula>H62="EN PROCESO"</formula>
    </cfRule>
    <cfRule type="expression" dxfId="345" priority="249">
      <formula>H62="FINALIZADO"</formula>
    </cfRule>
  </conditionalFormatting>
  <conditionalFormatting sqref="H78">
    <cfRule type="containsText" dxfId="344" priority="243" operator="containsText" text="Parcial">
      <formula>NOT(ISERROR(SEARCH("Parcial",H78)))</formula>
    </cfRule>
    <cfRule type="containsText" dxfId="343" priority="244" operator="containsText" text="No cumple">
      <formula>NOT(ISERROR(SEARCH("No cumple",H78)))</formula>
    </cfRule>
    <cfRule type="containsText" dxfId="342" priority="245" operator="containsText" text="Cumple">
      <formula>NOT(ISERROR(SEARCH("Cumple",H78)))</formula>
    </cfRule>
  </conditionalFormatting>
  <conditionalFormatting sqref="H78">
    <cfRule type="expression" dxfId="341" priority="239">
      <formula>H78="NO INICIADO"</formula>
    </cfRule>
    <cfRule type="expression" dxfId="340" priority="240">
      <formula>H78="VENCIDO"</formula>
    </cfRule>
    <cfRule type="expression" dxfId="339" priority="241">
      <formula>H78="EN PROCESO"</formula>
    </cfRule>
    <cfRule type="expression" dxfId="338" priority="242">
      <formula>H78="FINALIZADO"</formula>
    </cfRule>
  </conditionalFormatting>
  <conditionalFormatting sqref="H25:H26">
    <cfRule type="containsText" dxfId="337" priority="236" operator="containsText" text="Parcial">
      <formula>NOT(ISERROR(SEARCH("Parcial",H25)))</formula>
    </cfRule>
    <cfRule type="containsText" dxfId="336" priority="237" operator="containsText" text="No cumple">
      <formula>NOT(ISERROR(SEARCH("No cumple",H25)))</formula>
    </cfRule>
    <cfRule type="containsText" dxfId="335" priority="238" operator="containsText" text="Cumple">
      <formula>NOT(ISERROR(SEARCH("Cumple",H25)))</formula>
    </cfRule>
  </conditionalFormatting>
  <conditionalFormatting sqref="H25:H26">
    <cfRule type="expression" dxfId="334" priority="232">
      <formula>H25="NO INICIADO"</formula>
    </cfRule>
    <cfRule type="expression" dxfId="333" priority="233">
      <formula>H25="VENCIDO"</formula>
    </cfRule>
    <cfRule type="expression" dxfId="332" priority="234">
      <formula>H25="EN PROCESO"</formula>
    </cfRule>
    <cfRule type="expression" dxfId="331" priority="235">
      <formula>H25="FINALIZADO"</formula>
    </cfRule>
  </conditionalFormatting>
  <conditionalFormatting sqref="H40:H42">
    <cfRule type="containsText" dxfId="330" priority="229" operator="containsText" text="Parcial">
      <formula>NOT(ISERROR(SEARCH("Parcial",H40)))</formula>
    </cfRule>
    <cfRule type="containsText" dxfId="329" priority="230" operator="containsText" text="No cumple">
      <formula>NOT(ISERROR(SEARCH("No cumple",H40)))</formula>
    </cfRule>
    <cfRule type="containsText" dxfId="328" priority="231" operator="containsText" text="Cumple">
      <formula>NOT(ISERROR(SEARCH("Cumple",H40)))</formula>
    </cfRule>
  </conditionalFormatting>
  <conditionalFormatting sqref="H40:H42">
    <cfRule type="expression" dxfId="327" priority="225">
      <formula>H40="NO INICIADO"</formula>
    </cfRule>
    <cfRule type="expression" dxfId="326" priority="226">
      <formula>H40="VENCIDO"</formula>
    </cfRule>
    <cfRule type="expression" dxfId="325" priority="227">
      <formula>H40="EN PROCESO"</formula>
    </cfRule>
    <cfRule type="expression" dxfId="324" priority="228">
      <formula>H40="FINALIZADO"</formula>
    </cfRule>
  </conditionalFormatting>
  <conditionalFormatting sqref="H67">
    <cfRule type="containsText" dxfId="323" priority="222" operator="containsText" text="Parcial">
      <formula>NOT(ISERROR(SEARCH("Parcial",H67)))</formula>
    </cfRule>
    <cfRule type="containsText" dxfId="322" priority="223" operator="containsText" text="No cumple">
      <formula>NOT(ISERROR(SEARCH("No cumple",H67)))</formula>
    </cfRule>
    <cfRule type="containsText" dxfId="321" priority="224" operator="containsText" text="Cumple">
      <formula>NOT(ISERROR(SEARCH("Cumple",H67)))</formula>
    </cfRule>
  </conditionalFormatting>
  <conditionalFormatting sqref="H67">
    <cfRule type="expression" dxfId="320" priority="218">
      <formula>H67="NO INICIADO"</formula>
    </cfRule>
    <cfRule type="expression" dxfId="319" priority="219">
      <formula>H67="VENCIDO"</formula>
    </cfRule>
    <cfRule type="expression" dxfId="318" priority="220">
      <formula>H67="EN PROCESO"</formula>
    </cfRule>
    <cfRule type="expression" dxfId="317" priority="221">
      <formula>H67="FINALIZADO"</formula>
    </cfRule>
  </conditionalFormatting>
  <conditionalFormatting sqref="H71">
    <cfRule type="containsText" dxfId="316" priority="215" operator="containsText" text="Parcial">
      <formula>NOT(ISERROR(SEARCH("Parcial",H71)))</formula>
    </cfRule>
    <cfRule type="containsText" dxfId="315" priority="216" operator="containsText" text="No cumple">
      <formula>NOT(ISERROR(SEARCH("No cumple",H71)))</formula>
    </cfRule>
    <cfRule type="containsText" dxfId="314" priority="217" operator="containsText" text="Cumple">
      <formula>NOT(ISERROR(SEARCH("Cumple",H71)))</formula>
    </cfRule>
  </conditionalFormatting>
  <conditionalFormatting sqref="H71">
    <cfRule type="expression" dxfId="313" priority="211">
      <formula>H71="NO INICIADO"</formula>
    </cfRule>
    <cfRule type="expression" dxfId="312" priority="212">
      <formula>H71="VENCIDO"</formula>
    </cfRule>
    <cfRule type="expression" dxfId="311" priority="213">
      <formula>H71="EN PROCESO"</formula>
    </cfRule>
    <cfRule type="expression" dxfId="310" priority="214">
      <formula>H71="FINALIZADO"</formula>
    </cfRule>
  </conditionalFormatting>
  <conditionalFormatting sqref="H115:H117">
    <cfRule type="containsText" dxfId="309" priority="208" operator="containsText" text="Parcial">
      <formula>NOT(ISERROR(SEARCH("Parcial",H115)))</formula>
    </cfRule>
    <cfRule type="containsText" dxfId="308" priority="209" operator="containsText" text="No cumple">
      <formula>NOT(ISERROR(SEARCH("No cumple",H115)))</formula>
    </cfRule>
    <cfRule type="containsText" dxfId="307" priority="210" operator="containsText" text="Cumple">
      <formula>NOT(ISERROR(SEARCH("Cumple",H115)))</formula>
    </cfRule>
  </conditionalFormatting>
  <conditionalFormatting sqref="H115:H117">
    <cfRule type="expression" dxfId="306" priority="204">
      <formula>H115="NO INICIADO"</formula>
    </cfRule>
    <cfRule type="expression" dxfId="305" priority="205">
      <formula>H115="VENCIDO"</formula>
    </cfRule>
    <cfRule type="expression" dxfId="304" priority="206">
      <formula>H115="EN PROCESO"</formula>
    </cfRule>
    <cfRule type="expression" dxfId="303" priority="207">
      <formula>H115="FINALIZADO"</formula>
    </cfRule>
  </conditionalFormatting>
  <conditionalFormatting sqref="H119">
    <cfRule type="containsText" dxfId="302" priority="201" operator="containsText" text="Parcial">
      <formula>NOT(ISERROR(SEARCH("Parcial",H119)))</formula>
    </cfRule>
    <cfRule type="containsText" dxfId="301" priority="202" operator="containsText" text="No cumple">
      <formula>NOT(ISERROR(SEARCH("No cumple",H119)))</formula>
    </cfRule>
    <cfRule type="containsText" dxfId="300" priority="203" operator="containsText" text="Cumple">
      <formula>NOT(ISERROR(SEARCH("Cumple",H119)))</formula>
    </cfRule>
  </conditionalFormatting>
  <conditionalFormatting sqref="H119">
    <cfRule type="expression" dxfId="299" priority="197">
      <formula>H119="NO INICIADO"</formula>
    </cfRule>
    <cfRule type="expression" dxfId="298" priority="198">
      <formula>H119="VENCIDO"</formula>
    </cfRule>
    <cfRule type="expression" dxfId="297" priority="199">
      <formula>H119="EN PROCESO"</formula>
    </cfRule>
    <cfRule type="expression" dxfId="296" priority="200">
      <formula>H119="FINALIZADO"</formula>
    </cfRule>
  </conditionalFormatting>
  <conditionalFormatting sqref="H127">
    <cfRule type="containsText" dxfId="295" priority="194" operator="containsText" text="Parcial">
      <formula>NOT(ISERROR(SEARCH("Parcial",H127)))</formula>
    </cfRule>
    <cfRule type="containsText" dxfId="294" priority="195" operator="containsText" text="No cumple">
      <formula>NOT(ISERROR(SEARCH("No cumple",H127)))</formula>
    </cfRule>
    <cfRule type="containsText" dxfId="293" priority="196" operator="containsText" text="Cumple">
      <formula>NOT(ISERROR(SEARCH("Cumple",H127)))</formula>
    </cfRule>
  </conditionalFormatting>
  <conditionalFormatting sqref="H127">
    <cfRule type="expression" dxfId="292" priority="190">
      <formula>H127="NO INICIADO"</formula>
    </cfRule>
    <cfRule type="expression" dxfId="291" priority="191">
      <formula>H127="VENCIDO"</formula>
    </cfRule>
    <cfRule type="expression" dxfId="290" priority="192">
      <formula>H127="EN PROCESO"</formula>
    </cfRule>
    <cfRule type="expression" dxfId="289" priority="193">
      <formula>H127="FINALIZADO"</formula>
    </cfRule>
  </conditionalFormatting>
  <conditionalFormatting sqref="H91">
    <cfRule type="containsText" dxfId="288" priority="187" operator="containsText" text="Parcial">
      <formula>NOT(ISERROR(SEARCH("Parcial",H91)))</formula>
    </cfRule>
    <cfRule type="containsText" dxfId="287" priority="188" operator="containsText" text="No cumple">
      <formula>NOT(ISERROR(SEARCH("No cumple",H91)))</formula>
    </cfRule>
    <cfRule type="containsText" dxfId="286" priority="189" operator="containsText" text="Cumple">
      <formula>NOT(ISERROR(SEARCH("Cumple",H91)))</formula>
    </cfRule>
  </conditionalFormatting>
  <conditionalFormatting sqref="H91">
    <cfRule type="expression" dxfId="285" priority="183">
      <formula>H91="NO INICIADO"</formula>
    </cfRule>
    <cfRule type="expression" dxfId="284" priority="184">
      <formula>H91="VENCIDO"</formula>
    </cfRule>
    <cfRule type="expression" dxfId="283" priority="185">
      <formula>H91="EN PROCESO"</formula>
    </cfRule>
    <cfRule type="expression" dxfId="282" priority="186">
      <formula>H91="FINALIZADO"</formula>
    </cfRule>
  </conditionalFormatting>
  <conditionalFormatting sqref="H30:H31">
    <cfRule type="containsText" dxfId="281" priority="180" operator="containsText" text="Parcial">
      <formula>NOT(ISERROR(SEARCH("Parcial",H30)))</formula>
    </cfRule>
    <cfRule type="containsText" dxfId="280" priority="181" operator="containsText" text="No cumple">
      <formula>NOT(ISERROR(SEARCH("No cumple",H30)))</formula>
    </cfRule>
    <cfRule type="containsText" dxfId="279" priority="182" operator="containsText" text="Cumple">
      <formula>NOT(ISERROR(SEARCH("Cumple",H30)))</formula>
    </cfRule>
  </conditionalFormatting>
  <conditionalFormatting sqref="H30:H31">
    <cfRule type="expression" dxfId="278" priority="176">
      <formula>H30="NO INICIADO"</formula>
    </cfRule>
    <cfRule type="expression" dxfId="277" priority="177">
      <formula>H30="VENCIDO"</formula>
    </cfRule>
    <cfRule type="expression" dxfId="276" priority="178">
      <formula>H30="EN PROCESO"</formula>
    </cfRule>
    <cfRule type="expression" dxfId="275" priority="179">
      <formula>H30="FINALIZADO"</formula>
    </cfRule>
  </conditionalFormatting>
  <conditionalFormatting sqref="H61">
    <cfRule type="containsText" dxfId="274" priority="173" operator="containsText" text="Parcial">
      <formula>NOT(ISERROR(SEARCH("Parcial",H61)))</formula>
    </cfRule>
    <cfRule type="containsText" dxfId="273" priority="174" operator="containsText" text="No cumple">
      <formula>NOT(ISERROR(SEARCH("No cumple",H61)))</formula>
    </cfRule>
    <cfRule type="containsText" dxfId="272" priority="175" operator="containsText" text="Cumple">
      <formula>NOT(ISERROR(SEARCH("Cumple",H61)))</formula>
    </cfRule>
  </conditionalFormatting>
  <conditionalFormatting sqref="H61">
    <cfRule type="expression" dxfId="271" priority="169">
      <formula>H61="NO INICIADO"</formula>
    </cfRule>
    <cfRule type="expression" dxfId="270" priority="170">
      <formula>H61="VENCIDO"</formula>
    </cfRule>
    <cfRule type="expression" dxfId="269" priority="171">
      <formula>H61="EN PROCESO"</formula>
    </cfRule>
    <cfRule type="expression" dxfId="268" priority="172">
      <formula>H61="FINALIZADO"</formula>
    </cfRule>
  </conditionalFormatting>
  <conditionalFormatting sqref="H108:H111">
    <cfRule type="containsText" dxfId="267" priority="166" operator="containsText" text="Parcial">
      <formula>NOT(ISERROR(SEARCH("Parcial",H108)))</formula>
    </cfRule>
    <cfRule type="containsText" dxfId="266" priority="167" operator="containsText" text="No cumple">
      <formula>NOT(ISERROR(SEARCH("No cumple",H108)))</formula>
    </cfRule>
    <cfRule type="containsText" dxfId="265" priority="168" operator="containsText" text="Cumple">
      <formula>NOT(ISERROR(SEARCH("Cumple",H108)))</formula>
    </cfRule>
  </conditionalFormatting>
  <conditionalFormatting sqref="H108:H111">
    <cfRule type="expression" dxfId="264" priority="162">
      <formula>H108="NO INICIADO"</formula>
    </cfRule>
    <cfRule type="expression" dxfId="263" priority="163">
      <formula>H108="VENCIDO"</formula>
    </cfRule>
    <cfRule type="expression" dxfId="262" priority="164">
      <formula>H108="EN PROCESO"</formula>
    </cfRule>
    <cfRule type="expression" dxfId="261" priority="165">
      <formula>H108="FINALIZADO"</formula>
    </cfRule>
  </conditionalFormatting>
  <conditionalFormatting sqref="H27">
    <cfRule type="containsText" dxfId="260" priority="159" operator="containsText" text="Parcial">
      <formula>NOT(ISERROR(SEARCH("Parcial",H27)))</formula>
    </cfRule>
    <cfRule type="containsText" dxfId="259" priority="160" operator="containsText" text="No cumple">
      <formula>NOT(ISERROR(SEARCH("No cumple",H27)))</formula>
    </cfRule>
    <cfRule type="containsText" dxfId="258" priority="161" operator="containsText" text="Cumple">
      <formula>NOT(ISERROR(SEARCH("Cumple",H27)))</formula>
    </cfRule>
  </conditionalFormatting>
  <conditionalFormatting sqref="H27">
    <cfRule type="expression" dxfId="257" priority="155">
      <formula>H27="NO INICIADO"</formula>
    </cfRule>
    <cfRule type="expression" dxfId="256" priority="156">
      <formula>H27="VENCIDO"</formula>
    </cfRule>
    <cfRule type="expression" dxfId="255" priority="157">
      <formula>H27="EN PROCESO"</formula>
    </cfRule>
    <cfRule type="expression" dxfId="254" priority="158">
      <formula>H27="FINALIZADO"</formula>
    </cfRule>
  </conditionalFormatting>
  <conditionalFormatting sqref="H35:H39">
    <cfRule type="containsText" dxfId="253" priority="152" operator="containsText" text="Parcial">
      <formula>NOT(ISERROR(SEARCH("Parcial",H35)))</formula>
    </cfRule>
    <cfRule type="containsText" dxfId="252" priority="153" operator="containsText" text="No cumple">
      <formula>NOT(ISERROR(SEARCH("No cumple",H35)))</formula>
    </cfRule>
    <cfRule type="containsText" dxfId="251" priority="154" operator="containsText" text="Cumple">
      <formula>NOT(ISERROR(SEARCH("Cumple",H35)))</formula>
    </cfRule>
  </conditionalFormatting>
  <conditionalFormatting sqref="H35:H39">
    <cfRule type="expression" dxfId="250" priority="148">
      <formula>H35="NO INICIADO"</formula>
    </cfRule>
    <cfRule type="expression" dxfId="249" priority="149">
      <formula>H35="VENCIDO"</formula>
    </cfRule>
    <cfRule type="expression" dxfId="248" priority="150">
      <formula>H35="EN PROCESO"</formula>
    </cfRule>
    <cfRule type="expression" dxfId="247" priority="151">
      <formula>H35="FINALIZADO"</formula>
    </cfRule>
  </conditionalFormatting>
  <conditionalFormatting sqref="H57">
    <cfRule type="containsText" dxfId="246" priority="145" operator="containsText" text="Parcial">
      <formula>NOT(ISERROR(SEARCH("Parcial",H57)))</formula>
    </cfRule>
    <cfRule type="containsText" dxfId="245" priority="146" operator="containsText" text="No cumple">
      <formula>NOT(ISERROR(SEARCH("No cumple",H57)))</formula>
    </cfRule>
    <cfRule type="containsText" dxfId="244" priority="147" operator="containsText" text="Cumple">
      <formula>NOT(ISERROR(SEARCH("Cumple",H57)))</formula>
    </cfRule>
  </conditionalFormatting>
  <conditionalFormatting sqref="H57">
    <cfRule type="expression" dxfId="243" priority="141">
      <formula>H57="NO INICIADO"</formula>
    </cfRule>
    <cfRule type="expression" dxfId="242" priority="142">
      <formula>H57="VENCIDO"</formula>
    </cfRule>
    <cfRule type="expression" dxfId="241" priority="143">
      <formula>H57="EN PROCESO"</formula>
    </cfRule>
    <cfRule type="expression" dxfId="240" priority="144">
      <formula>H57="FINALIZADO"</formula>
    </cfRule>
  </conditionalFormatting>
  <conditionalFormatting sqref="H69">
    <cfRule type="containsText" dxfId="239" priority="138" operator="containsText" text="Parcial">
      <formula>NOT(ISERROR(SEARCH("Parcial",H69)))</formula>
    </cfRule>
    <cfRule type="containsText" dxfId="238" priority="139" operator="containsText" text="No cumple">
      <formula>NOT(ISERROR(SEARCH("No cumple",H69)))</formula>
    </cfRule>
    <cfRule type="containsText" dxfId="237" priority="140" operator="containsText" text="Cumple">
      <formula>NOT(ISERROR(SEARCH("Cumple",H69)))</formula>
    </cfRule>
  </conditionalFormatting>
  <conditionalFormatting sqref="H69">
    <cfRule type="expression" dxfId="236" priority="134">
      <formula>H69="NO INICIADO"</formula>
    </cfRule>
    <cfRule type="expression" dxfId="235" priority="135">
      <formula>H69="VENCIDO"</formula>
    </cfRule>
    <cfRule type="expression" dxfId="234" priority="136">
      <formula>H69="EN PROCESO"</formula>
    </cfRule>
    <cfRule type="expression" dxfId="233" priority="137">
      <formula>H69="FINALIZADO"</formula>
    </cfRule>
  </conditionalFormatting>
  <conditionalFormatting sqref="H83">
    <cfRule type="containsText" dxfId="232" priority="131" operator="containsText" text="Parcial">
      <formula>NOT(ISERROR(SEARCH("Parcial",H83)))</formula>
    </cfRule>
    <cfRule type="containsText" dxfId="231" priority="132" operator="containsText" text="No cumple">
      <formula>NOT(ISERROR(SEARCH("No cumple",H83)))</formula>
    </cfRule>
    <cfRule type="containsText" dxfId="230" priority="133" operator="containsText" text="Cumple">
      <formula>NOT(ISERROR(SEARCH("Cumple",H83)))</formula>
    </cfRule>
  </conditionalFormatting>
  <conditionalFormatting sqref="H83">
    <cfRule type="expression" dxfId="229" priority="127">
      <formula>H83="NO INICIADO"</formula>
    </cfRule>
    <cfRule type="expression" dxfId="228" priority="128">
      <formula>H83="VENCIDO"</formula>
    </cfRule>
    <cfRule type="expression" dxfId="227" priority="129">
      <formula>H83="EN PROCESO"</formula>
    </cfRule>
    <cfRule type="expression" dxfId="226" priority="130">
      <formula>H83="FINALIZADO"</formula>
    </cfRule>
  </conditionalFormatting>
  <conditionalFormatting sqref="H102">
    <cfRule type="containsText" dxfId="225" priority="124" operator="containsText" text="Parcial">
      <formula>NOT(ISERROR(SEARCH("Parcial",H102)))</formula>
    </cfRule>
    <cfRule type="containsText" dxfId="224" priority="125" operator="containsText" text="No cumple">
      <formula>NOT(ISERROR(SEARCH("No cumple",H102)))</formula>
    </cfRule>
    <cfRule type="containsText" dxfId="223" priority="126" operator="containsText" text="Cumple">
      <formula>NOT(ISERROR(SEARCH("Cumple",H102)))</formula>
    </cfRule>
  </conditionalFormatting>
  <conditionalFormatting sqref="H102">
    <cfRule type="expression" dxfId="222" priority="120">
      <formula>H102="NO INICIADO"</formula>
    </cfRule>
    <cfRule type="expression" dxfId="221" priority="121">
      <formula>H102="VENCIDO"</formula>
    </cfRule>
    <cfRule type="expression" dxfId="220" priority="122">
      <formula>H102="EN PROCESO"</formula>
    </cfRule>
    <cfRule type="expression" dxfId="219" priority="123">
      <formula>H102="FINALIZADO"</formula>
    </cfRule>
  </conditionalFormatting>
  <conditionalFormatting sqref="H54">
    <cfRule type="containsText" dxfId="218" priority="117" operator="containsText" text="Parcial">
      <formula>NOT(ISERROR(SEARCH("Parcial",H54)))</formula>
    </cfRule>
    <cfRule type="containsText" dxfId="217" priority="118" operator="containsText" text="No cumple">
      <formula>NOT(ISERROR(SEARCH("No cumple",H54)))</formula>
    </cfRule>
    <cfRule type="containsText" dxfId="216" priority="119" operator="containsText" text="Cumple">
      <formula>NOT(ISERROR(SEARCH("Cumple",H54)))</formula>
    </cfRule>
  </conditionalFormatting>
  <conditionalFormatting sqref="H54">
    <cfRule type="expression" dxfId="215" priority="113">
      <formula>H54="NO INICIADO"</formula>
    </cfRule>
    <cfRule type="expression" dxfId="214" priority="114">
      <formula>H54="VENCIDO"</formula>
    </cfRule>
    <cfRule type="expression" dxfId="213" priority="115">
      <formula>H54="EN PROCESO"</formula>
    </cfRule>
    <cfRule type="expression" dxfId="212" priority="116">
      <formula>H54="FINALIZADO"</formula>
    </cfRule>
  </conditionalFormatting>
  <conditionalFormatting sqref="H82">
    <cfRule type="containsText" dxfId="211" priority="110" operator="containsText" text="Parcial">
      <formula>NOT(ISERROR(SEARCH("Parcial",H82)))</formula>
    </cfRule>
    <cfRule type="containsText" dxfId="210" priority="111" operator="containsText" text="No cumple">
      <formula>NOT(ISERROR(SEARCH("No cumple",H82)))</formula>
    </cfRule>
    <cfRule type="containsText" dxfId="209" priority="112" operator="containsText" text="Cumple">
      <formula>NOT(ISERROR(SEARCH("Cumple",H82)))</formula>
    </cfRule>
  </conditionalFormatting>
  <conditionalFormatting sqref="H82">
    <cfRule type="expression" dxfId="208" priority="106">
      <formula>H82="NO INICIADO"</formula>
    </cfRule>
    <cfRule type="expression" dxfId="207" priority="107">
      <formula>H82="VENCIDO"</formula>
    </cfRule>
    <cfRule type="expression" dxfId="206" priority="108">
      <formula>H82="EN PROCESO"</formula>
    </cfRule>
    <cfRule type="expression" dxfId="205" priority="109">
      <formula>H82="FINALIZADO"</formula>
    </cfRule>
  </conditionalFormatting>
  <conditionalFormatting sqref="H85">
    <cfRule type="containsText" dxfId="204" priority="103" operator="containsText" text="Parcial">
      <formula>NOT(ISERROR(SEARCH("Parcial",H85)))</formula>
    </cfRule>
    <cfRule type="containsText" dxfId="203" priority="104" operator="containsText" text="No cumple">
      <formula>NOT(ISERROR(SEARCH("No cumple",H85)))</formula>
    </cfRule>
    <cfRule type="containsText" dxfId="202" priority="105" operator="containsText" text="Cumple">
      <formula>NOT(ISERROR(SEARCH("Cumple",H85)))</formula>
    </cfRule>
  </conditionalFormatting>
  <conditionalFormatting sqref="H85">
    <cfRule type="expression" dxfId="201" priority="99">
      <formula>H85="NO INICIADO"</formula>
    </cfRule>
    <cfRule type="expression" dxfId="200" priority="100">
      <formula>H85="VENCIDO"</formula>
    </cfRule>
    <cfRule type="expression" dxfId="199" priority="101">
      <formula>H85="EN PROCESO"</formula>
    </cfRule>
    <cfRule type="expression" dxfId="198" priority="102">
      <formula>H85="FINALIZADO"</formula>
    </cfRule>
  </conditionalFormatting>
  <conditionalFormatting sqref="H88">
    <cfRule type="containsText" dxfId="197" priority="96" operator="containsText" text="Parcial">
      <formula>NOT(ISERROR(SEARCH("Parcial",H88)))</formula>
    </cfRule>
    <cfRule type="containsText" dxfId="196" priority="97" operator="containsText" text="No cumple">
      <formula>NOT(ISERROR(SEARCH("No cumple",H88)))</formula>
    </cfRule>
    <cfRule type="containsText" dxfId="195" priority="98" operator="containsText" text="Cumple">
      <formula>NOT(ISERROR(SEARCH("Cumple",H88)))</formula>
    </cfRule>
  </conditionalFormatting>
  <conditionalFormatting sqref="H88">
    <cfRule type="expression" dxfId="194" priority="92">
      <formula>H88="NO INICIADO"</formula>
    </cfRule>
    <cfRule type="expression" dxfId="193" priority="93">
      <formula>H88="VENCIDO"</formula>
    </cfRule>
    <cfRule type="expression" dxfId="192" priority="94">
      <formula>H88="EN PROCESO"</formula>
    </cfRule>
    <cfRule type="expression" dxfId="191" priority="95">
      <formula>H88="FINALIZADO"</formula>
    </cfRule>
  </conditionalFormatting>
  <conditionalFormatting sqref="H89">
    <cfRule type="containsText" dxfId="190" priority="89" operator="containsText" text="Parcial">
      <formula>NOT(ISERROR(SEARCH("Parcial",H89)))</formula>
    </cfRule>
    <cfRule type="containsText" dxfId="189" priority="90" operator="containsText" text="No cumple">
      <formula>NOT(ISERROR(SEARCH("No cumple",H89)))</formula>
    </cfRule>
    <cfRule type="containsText" dxfId="188" priority="91" operator="containsText" text="Cumple">
      <formula>NOT(ISERROR(SEARCH("Cumple",H89)))</formula>
    </cfRule>
  </conditionalFormatting>
  <conditionalFormatting sqref="H89">
    <cfRule type="expression" dxfId="187" priority="85">
      <formula>H89="NO INICIADO"</formula>
    </cfRule>
    <cfRule type="expression" dxfId="186" priority="86">
      <formula>H89="VENCIDO"</formula>
    </cfRule>
    <cfRule type="expression" dxfId="185" priority="87">
      <formula>H89="EN PROCESO"</formula>
    </cfRule>
    <cfRule type="expression" dxfId="184" priority="88">
      <formula>H89="FINALIZADO"</formula>
    </cfRule>
  </conditionalFormatting>
  <conditionalFormatting sqref="H103">
    <cfRule type="containsText" dxfId="183" priority="82" operator="containsText" text="Parcial">
      <formula>NOT(ISERROR(SEARCH("Parcial",H103)))</formula>
    </cfRule>
    <cfRule type="containsText" dxfId="182" priority="83" operator="containsText" text="No cumple">
      <formula>NOT(ISERROR(SEARCH("No cumple",H103)))</formula>
    </cfRule>
    <cfRule type="containsText" dxfId="181" priority="84" operator="containsText" text="Cumple">
      <formula>NOT(ISERROR(SEARCH("Cumple",H103)))</formula>
    </cfRule>
  </conditionalFormatting>
  <conditionalFormatting sqref="H103">
    <cfRule type="expression" dxfId="180" priority="78">
      <formula>H103="NO INICIADO"</formula>
    </cfRule>
    <cfRule type="expression" dxfId="179" priority="79">
      <formula>H103="VENCIDO"</formula>
    </cfRule>
    <cfRule type="expression" dxfId="178" priority="80">
      <formula>H103="EN PROCESO"</formula>
    </cfRule>
    <cfRule type="expression" dxfId="177" priority="81">
      <formula>H103="FINALIZADO"</formula>
    </cfRule>
  </conditionalFormatting>
  <conditionalFormatting sqref="H56">
    <cfRule type="containsText" dxfId="176" priority="75" operator="containsText" text="Parcial">
      <formula>NOT(ISERROR(SEARCH("Parcial",H56)))</formula>
    </cfRule>
    <cfRule type="containsText" dxfId="175" priority="76" operator="containsText" text="No cumple">
      <formula>NOT(ISERROR(SEARCH("No cumple",H56)))</formula>
    </cfRule>
    <cfRule type="containsText" dxfId="174" priority="77" operator="containsText" text="Cumple">
      <formula>NOT(ISERROR(SEARCH("Cumple",H56)))</formula>
    </cfRule>
  </conditionalFormatting>
  <conditionalFormatting sqref="H56">
    <cfRule type="expression" dxfId="173" priority="71">
      <formula>H56="NO INICIADO"</formula>
    </cfRule>
    <cfRule type="expression" dxfId="172" priority="72">
      <formula>H56="VENCIDO"</formula>
    </cfRule>
    <cfRule type="expression" dxfId="171" priority="73">
      <formula>H56="EN PROCESO"</formula>
    </cfRule>
    <cfRule type="expression" dxfId="170" priority="74">
      <formula>H56="FINALIZADO"</formula>
    </cfRule>
  </conditionalFormatting>
  <conditionalFormatting sqref="H64">
    <cfRule type="containsText" dxfId="169" priority="68" operator="containsText" text="Parcial">
      <formula>NOT(ISERROR(SEARCH("Parcial",H64)))</formula>
    </cfRule>
    <cfRule type="containsText" dxfId="168" priority="69" operator="containsText" text="No cumple">
      <formula>NOT(ISERROR(SEARCH("No cumple",H64)))</formula>
    </cfRule>
    <cfRule type="containsText" dxfId="167" priority="70" operator="containsText" text="Cumple">
      <formula>NOT(ISERROR(SEARCH("Cumple",H64)))</formula>
    </cfRule>
  </conditionalFormatting>
  <conditionalFormatting sqref="H64">
    <cfRule type="expression" dxfId="166" priority="64">
      <formula>H64="NO INICIADO"</formula>
    </cfRule>
    <cfRule type="expression" dxfId="165" priority="65">
      <formula>H64="VENCIDO"</formula>
    </cfRule>
    <cfRule type="expression" dxfId="164" priority="66">
      <formula>H64="EN PROCESO"</formula>
    </cfRule>
    <cfRule type="expression" dxfId="163" priority="67">
      <formula>H64="FINALIZADO"</formula>
    </cfRule>
  </conditionalFormatting>
  <conditionalFormatting sqref="H77">
    <cfRule type="containsText" dxfId="162" priority="61" operator="containsText" text="Parcial">
      <formula>NOT(ISERROR(SEARCH("Parcial",H77)))</formula>
    </cfRule>
    <cfRule type="containsText" dxfId="161" priority="62" operator="containsText" text="No cumple">
      <formula>NOT(ISERROR(SEARCH("No cumple",H77)))</formula>
    </cfRule>
    <cfRule type="containsText" dxfId="160" priority="63" operator="containsText" text="Cumple">
      <formula>NOT(ISERROR(SEARCH("Cumple",H77)))</formula>
    </cfRule>
  </conditionalFormatting>
  <conditionalFormatting sqref="H77">
    <cfRule type="expression" dxfId="159" priority="57">
      <formula>H77="NO INICIADO"</formula>
    </cfRule>
    <cfRule type="expression" dxfId="158" priority="58">
      <formula>H77="VENCIDO"</formula>
    </cfRule>
    <cfRule type="expression" dxfId="157" priority="59">
      <formula>H77="EN PROCESO"</formula>
    </cfRule>
    <cfRule type="expression" dxfId="156" priority="60">
      <formula>H77="FINALIZADO"</formula>
    </cfRule>
  </conditionalFormatting>
  <conditionalFormatting sqref="H100">
    <cfRule type="containsText" dxfId="155" priority="54" operator="containsText" text="Parcial">
      <formula>NOT(ISERROR(SEARCH("Parcial",H100)))</formula>
    </cfRule>
    <cfRule type="containsText" dxfId="154" priority="55" operator="containsText" text="No cumple">
      <formula>NOT(ISERROR(SEARCH("No cumple",H100)))</formula>
    </cfRule>
    <cfRule type="containsText" dxfId="153" priority="56" operator="containsText" text="Cumple">
      <formula>NOT(ISERROR(SEARCH("Cumple",H100)))</formula>
    </cfRule>
  </conditionalFormatting>
  <conditionalFormatting sqref="H100">
    <cfRule type="expression" dxfId="152" priority="50">
      <formula>H100="NO INICIADO"</formula>
    </cfRule>
    <cfRule type="expression" dxfId="151" priority="51">
      <formula>H100="VENCIDO"</formula>
    </cfRule>
    <cfRule type="expression" dxfId="150" priority="52">
      <formula>H100="EN PROCESO"</formula>
    </cfRule>
    <cfRule type="expression" dxfId="149" priority="53">
      <formula>H100="FINALIZADO"</formula>
    </cfRule>
  </conditionalFormatting>
  <conditionalFormatting sqref="H106">
    <cfRule type="containsText" dxfId="148" priority="47" operator="containsText" text="Parcial">
      <formula>NOT(ISERROR(SEARCH("Parcial",H106)))</formula>
    </cfRule>
    <cfRule type="containsText" dxfId="147" priority="48" operator="containsText" text="No cumple">
      <formula>NOT(ISERROR(SEARCH("No cumple",H106)))</formula>
    </cfRule>
    <cfRule type="containsText" dxfId="146" priority="49" operator="containsText" text="Cumple">
      <formula>NOT(ISERROR(SEARCH("Cumple",H106)))</formula>
    </cfRule>
  </conditionalFormatting>
  <conditionalFormatting sqref="H106">
    <cfRule type="expression" dxfId="145" priority="43">
      <formula>H106="NO INICIADO"</formula>
    </cfRule>
    <cfRule type="expression" dxfId="144" priority="44">
      <formula>H106="VENCIDO"</formula>
    </cfRule>
    <cfRule type="expression" dxfId="143" priority="45">
      <formula>H106="EN PROCESO"</formula>
    </cfRule>
    <cfRule type="expression" dxfId="142" priority="46">
      <formula>H106="FINALIZADO"</formula>
    </cfRule>
  </conditionalFormatting>
  <conditionalFormatting sqref="H58">
    <cfRule type="containsText" dxfId="141" priority="40" operator="containsText" text="Parcial">
      <formula>NOT(ISERROR(SEARCH("Parcial",H58)))</formula>
    </cfRule>
    <cfRule type="containsText" dxfId="140" priority="41" operator="containsText" text="No cumple">
      <formula>NOT(ISERROR(SEARCH("No cumple",H58)))</formula>
    </cfRule>
    <cfRule type="containsText" dxfId="139" priority="42" operator="containsText" text="Cumple">
      <formula>NOT(ISERROR(SEARCH("Cumple",H58)))</formula>
    </cfRule>
  </conditionalFormatting>
  <conditionalFormatting sqref="H58">
    <cfRule type="expression" dxfId="138" priority="36">
      <formula>H58="NO INICIADO"</formula>
    </cfRule>
    <cfRule type="expression" dxfId="137" priority="37">
      <formula>H58="VENCIDO"</formula>
    </cfRule>
    <cfRule type="expression" dxfId="136" priority="38">
      <formula>H58="EN PROCESO"</formula>
    </cfRule>
    <cfRule type="expression" dxfId="135" priority="39">
      <formula>H58="FINALIZADO"</formula>
    </cfRule>
  </conditionalFormatting>
  <conditionalFormatting sqref="H59:H60">
    <cfRule type="containsText" dxfId="134" priority="33" operator="containsText" text="Parcial">
      <formula>NOT(ISERROR(SEARCH("Parcial",H59)))</formula>
    </cfRule>
    <cfRule type="containsText" dxfId="133" priority="34" operator="containsText" text="No cumple">
      <formula>NOT(ISERROR(SEARCH("No cumple",H59)))</formula>
    </cfRule>
    <cfRule type="containsText" dxfId="132" priority="35" operator="containsText" text="Cumple">
      <formula>NOT(ISERROR(SEARCH("Cumple",H59)))</formula>
    </cfRule>
  </conditionalFormatting>
  <conditionalFormatting sqref="H59:H60">
    <cfRule type="expression" dxfId="131" priority="29">
      <formula>H59="NO INICIADO"</formula>
    </cfRule>
    <cfRule type="expression" dxfId="130" priority="30">
      <formula>H59="VENCIDO"</formula>
    </cfRule>
    <cfRule type="expression" dxfId="129" priority="31">
      <formula>H59="EN PROCESO"</formula>
    </cfRule>
    <cfRule type="expression" dxfId="128" priority="32">
      <formula>H59="FINALIZADO"</formula>
    </cfRule>
  </conditionalFormatting>
  <conditionalFormatting sqref="H124">
    <cfRule type="containsText" dxfId="127" priority="26" operator="containsText" text="Parcial">
      <formula>NOT(ISERROR(SEARCH("Parcial",H124)))</formula>
    </cfRule>
    <cfRule type="containsText" dxfId="126" priority="27" operator="containsText" text="No cumple">
      <formula>NOT(ISERROR(SEARCH("No cumple",H124)))</formula>
    </cfRule>
    <cfRule type="containsText" dxfId="125" priority="28" operator="containsText" text="Cumple">
      <formula>NOT(ISERROR(SEARCH("Cumple",H124)))</formula>
    </cfRule>
  </conditionalFormatting>
  <conditionalFormatting sqref="H124">
    <cfRule type="expression" dxfId="124" priority="22">
      <formula>H124="NO INICIADO"</formula>
    </cfRule>
    <cfRule type="expression" dxfId="123" priority="23">
      <formula>H124="VENCIDO"</formula>
    </cfRule>
    <cfRule type="expression" dxfId="122" priority="24">
      <formula>H124="EN PROCESO"</formula>
    </cfRule>
    <cfRule type="expression" dxfId="121" priority="25">
      <formula>H124="FINALIZADO"</formula>
    </cfRule>
  </conditionalFormatting>
  <conditionalFormatting sqref="H125:H126">
    <cfRule type="containsText" dxfId="120" priority="19" operator="containsText" text="Parcial">
      <formula>NOT(ISERROR(SEARCH("Parcial",H125)))</formula>
    </cfRule>
    <cfRule type="containsText" dxfId="119" priority="20" operator="containsText" text="No cumple">
      <formula>NOT(ISERROR(SEARCH("No cumple",H125)))</formula>
    </cfRule>
    <cfRule type="containsText" dxfId="118" priority="21" operator="containsText" text="Cumple">
      <formula>NOT(ISERROR(SEARCH("Cumple",H125)))</formula>
    </cfRule>
  </conditionalFormatting>
  <conditionalFormatting sqref="H125:H126">
    <cfRule type="expression" dxfId="117" priority="15">
      <formula>H125="NO INICIADO"</formula>
    </cfRule>
    <cfRule type="expression" dxfId="116" priority="16">
      <formula>H125="VENCIDO"</formula>
    </cfRule>
    <cfRule type="expression" dxfId="115" priority="17">
      <formula>H125="EN PROCESO"</formula>
    </cfRule>
    <cfRule type="expression" dxfId="114" priority="18">
      <formula>H125="FINALIZADO"</formula>
    </cfRule>
  </conditionalFormatting>
  <conditionalFormatting sqref="H128">
    <cfRule type="containsText" dxfId="113" priority="12" operator="containsText" text="Parcial">
      <formula>NOT(ISERROR(SEARCH("Parcial",H128)))</formula>
    </cfRule>
    <cfRule type="containsText" dxfId="112" priority="13" operator="containsText" text="No cumple">
      <formula>NOT(ISERROR(SEARCH("No cumple",H128)))</formula>
    </cfRule>
    <cfRule type="containsText" dxfId="111" priority="14" operator="containsText" text="Cumple">
      <formula>NOT(ISERROR(SEARCH("Cumple",H128)))</formula>
    </cfRule>
  </conditionalFormatting>
  <conditionalFormatting sqref="H128">
    <cfRule type="expression" dxfId="110" priority="8">
      <formula>H128="NO INICIADO"</formula>
    </cfRule>
    <cfRule type="expression" dxfId="109" priority="9">
      <formula>H128="VENCIDO"</formula>
    </cfRule>
    <cfRule type="expression" dxfId="108" priority="10">
      <formula>H128="EN PROCESO"</formula>
    </cfRule>
    <cfRule type="expression" dxfId="107" priority="11">
      <formula>H128="FINALIZADO"</formula>
    </cfRule>
  </conditionalFormatting>
  <conditionalFormatting sqref="H101">
    <cfRule type="containsText" dxfId="106" priority="5" operator="containsText" text="Parcial">
      <formula>NOT(ISERROR(SEARCH("Parcial",H101)))</formula>
    </cfRule>
    <cfRule type="containsText" dxfId="105" priority="6" operator="containsText" text="No cumple">
      <formula>NOT(ISERROR(SEARCH("No cumple",H101)))</formula>
    </cfRule>
    <cfRule type="containsText" dxfId="104" priority="7" operator="containsText" text="Cumple">
      <formula>NOT(ISERROR(SEARCH("Cumple",H101)))</formula>
    </cfRule>
  </conditionalFormatting>
  <conditionalFormatting sqref="H101">
    <cfRule type="expression" dxfId="103" priority="1">
      <formula>H101="NO INICIADO"</formula>
    </cfRule>
    <cfRule type="expression" dxfId="102" priority="2">
      <formula>H101="VENCIDO"</formula>
    </cfRule>
    <cfRule type="expression" dxfId="101" priority="3">
      <formula>H101="EN PROCESO"</formula>
    </cfRule>
    <cfRule type="expression" dxfId="100" priority="4">
      <formula>H101="FINALIZADO"</formula>
    </cfRule>
  </conditionalFormatting>
  <dataValidations count="1">
    <dataValidation type="list" allowBlank="1" showInputMessage="1" showErrorMessage="1" sqref="H25:H130" xr:uid="{00000000-0002-0000-0700-000000000000}">
      <formula1>$K$3:$K$5</formula1>
    </dataValidation>
  </dataValidations>
  <hyperlinks>
    <hyperlink ref="B1" location="'Tabla de Contenido '!A1" display="INICIO" xr:uid="{00000000-0004-0000-0700-000000000000}"/>
    <hyperlink ref="D8" r:id="rId1" xr:uid="{00000000-0004-0000-0700-000001000000}"/>
    <hyperlink ref="H10" r:id="rId2" xr:uid="{00000000-0004-0000-0700-000002000000}"/>
    <hyperlink ref="E13" r:id="rId3" xr:uid="{00000000-0004-0000-0700-000003000000}"/>
    <hyperlink ref="F27" r:id="rId4" xr:uid="{00000000-0004-0000-0700-000004000000}"/>
    <hyperlink ref="F29" r:id="rId5" display="https://www2.utp.edu.co/gestioncalidad/sin-categoria/391/activos-de-informacion-e-indice-de-informacion-clasificada-y-reservada-utp" xr:uid="{00000000-0004-0000-0700-000005000000}"/>
    <hyperlink ref="F31" r:id="rId6" xr:uid="{00000000-0004-0000-0700-000006000000}"/>
    <hyperlink ref="F33" r:id="rId7" xr:uid="{00000000-0004-0000-0700-000007000000}"/>
    <hyperlink ref="F36" r:id="rId8" xr:uid="{00000000-0004-0000-0700-00000A000000}"/>
    <hyperlink ref="F37" r:id="rId9" xr:uid="{00000000-0004-0000-0700-00000B000000}"/>
    <hyperlink ref="F38" r:id="rId10" xr:uid="{00000000-0004-0000-0700-00000C000000}"/>
    <hyperlink ref="F39" r:id="rId11" display="https://www2.utp.edu.co/secretaria/25/estatuto-general" xr:uid="{00000000-0004-0000-0700-00000D000000}"/>
    <hyperlink ref="F40" r:id="rId12" xr:uid="{00000000-0004-0000-0700-00000E000000}"/>
    <hyperlink ref="F41" r:id="rId13" xr:uid="{00000000-0004-0000-0700-00000F000000}"/>
    <hyperlink ref="F42" r:id="rId14" xr:uid="{00000000-0004-0000-0700-000010000000}"/>
    <hyperlink ref="F43" r:id="rId15" display="https://www2.utp.edu.co/gestioncalidad/sin-categoria/43/gestion-de-calidad-iso-9001-2015" xr:uid="{00000000-0004-0000-0700-000011000000}"/>
    <hyperlink ref="F44" r:id="rId16" xr:uid="{00000000-0004-0000-0700-000012000000}"/>
    <hyperlink ref="F47" r:id="rId17" xr:uid="{00000000-0004-0000-0700-000013000000}"/>
    <hyperlink ref="F49" r:id="rId18" xr:uid="{00000000-0004-0000-0700-000015000000}"/>
    <hyperlink ref="F50" r:id="rId19" xr:uid="{00000000-0004-0000-0700-000016000000}"/>
    <hyperlink ref="F51" r:id="rId20" xr:uid="{00000000-0004-0000-0700-000017000000}"/>
    <hyperlink ref="F52" r:id="rId21" xr:uid="{00000000-0004-0000-0700-000018000000}"/>
    <hyperlink ref="F53" r:id="rId22" xr:uid="{00000000-0004-0000-0700-000019000000}"/>
    <hyperlink ref="F54" r:id="rId23" xr:uid="{00000000-0004-0000-0700-00001A000000}"/>
    <hyperlink ref="F55" r:id="rId24" xr:uid="{00000000-0004-0000-0700-00001B000000}"/>
    <hyperlink ref="F56" r:id="rId25" xr:uid="{00000000-0004-0000-0700-00001C000000}"/>
    <hyperlink ref="F57" r:id="rId26" xr:uid="{00000000-0004-0000-0700-00001D000000}"/>
    <hyperlink ref="F58" r:id="rId27" xr:uid="{00000000-0004-0000-0700-00001E000000}"/>
    <hyperlink ref="F59" r:id="rId28" xr:uid="{00000000-0004-0000-0700-00001F000000}"/>
    <hyperlink ref="F60" r:id="rId29" xr:uid="{00000000-0004-0000-0700-000020000000}"/>
    <hyperlink ref="F61" r:id="rId30" xr:uid="{00000000-0004-0000-0700-000021000000}"/>
    <hyperlink ref="F62" r:id="rId31" xr:uid="{00000000-0004-0000-0700-000022000000}"/>
    <hyperlink ref="F64" r:id="rId32" xr:uid="{00000000-0004-0000-0700-000023000000}"/>
    <hyperlink ref="F65" r:id="rId33" xr:uid="{00000000-0004-0000-0700-000024000000}"/>
    <hyperlink ref="F66" r:id="rId34" xr:uid="{00000000-0004-0000-0700-000025000000}"/>
    <hyperlink ref="F67" r:id="rId35" xr:uid="{00000000-0004-0000-0700-000026000000}"/>
    <hyperlink ref="F68" r:id="rId36" xr:uid="{00000000-0004-0000-0700-000027000000}"/>
    <hyperlink ref="F69" r:id="rId37" xr:uid="{00000000-0004-0000-0700-000028000000}"/>
    <hyperlink ref="F120" r:id="rId38" xr:uid="{00000000-0004-0000-0700-00002A000000}"/>
    <hyperlink ref="F121" r:id="rId39" xr:uid="{00000000-0004-0000-0700-00002B000000}"/>
    <hyperlink ref="F119" r:id="rId40" display="https://rindecuentas.utp.edu.co/" xr:uid="{00000000-0004-0000-0700-00002C000000}"/>
    <hyperlink ref="F115" r:id="rId41" xr:uid="{00000000-0004-0000-0700-00002D000000}"/>
    <hyperlink ref="F116" r:id="rId42" xr:uid="{00000000-0004-0000-0700-00002E000000}"/>
    <hyperlink ref="F117" r:id="rId43" xr:uid="{00000000-0004-0000-0700-00002F000000}"/>
    <hyperlink ref="F112" r:id="rId44" xr:uid="{00000000-0004-0000-0700-000030000000}"/>
    <hyperlink ref="F111" r:id="rId45" xr:uid="{00000000-0004-0000-0700-000031000000}"/>
    <hyperlink ref="F110" r:id="rId46" xr:uid="{00000000-0004-0000-0700-000032000000}"/>
    <hyperlink ref="F105" r:id="rId47" xr:uid="{00000000-0004-0000-0700-000033000000}"/>
    <hyperlink ref="F101" r:id="rId48" xr:uid="{00000000-0004-0000-0700-000034000000}"/>
    <hyperlink ref="F71" r:id="rId49" xr:uid="{00000000-0004-0000-0700-000035000000}"/>
    <hyperlink ref="F74" r:id="rId50" xr:uid="{00000000-0004-0000-0700-000036000000}"/>
    <hyperlink ref="F75" r:id="rId51" xr:uid="{00000000-0004-0000-0700-000037000000}"/>
    <hyperlink ref="F76" r:id="rId52" xr:uid="{00000000-0004-0000-0700-000038000000}"/>
    <hyperlink ref="F80" r:id="rId53" xr:uid="{00000000-0004-0000-0700-000039000000}"/>
    <hyperlink ref="F83" r:id="rId54" xr:uid="{00000000-0004-0000-0700-00003A000000}"/>
    <hyperlink ref="F90" r:id="rId55" xr:uid="{00000000-0004-0000-0700-00003B000000}"/>
    <hyperlink ref="F94" r:id="rId56" xr:uid="{00000000-0004-0000-0700-00003C000000}"/>
    <hyperlink ref="F95" r:id="rId57" xr:uid="{00000000-0004-0000-0700-00003D000000}"/>
    <hyperlink ref="F96" r:id="rId58" xr:uid="{00000000-0004-0000-0700-00003E000000}"/>
    <hyperlink ref="F97" r:id="rId59" xr:uid="{00000000-0004-0000-0700-00003F000000}"/>
    <hyperlink ref="F98" r:id="rId60" xr:uid="{00000000-0004-0000-0700-000040000000}"/>
    <hyperlink ref="F45" r:id="rId61" xr:uid="{00000000-0004-0000-0700-000041000000}"/>
    <hyperlink ref="F28" r:id="rId62" xr:uid="{00000000-0004-0000-0700-000042000000}"/>
    <hyperlink ref="F77" r:id="rId63" xr:uid="{00000000-0004-0000-0700-000043000000}"/>
    <hyperlink ref="F107" r:id="rId64" xr:uid="{00000000-0004-0000-0700-000044000000}"/>
    <hyperlink ref="F35" r:id="rId65" xr:uid="{00000000-0004-0000-0700-000009000000}"/>
    <hyperlink ref="F34" r:id="rId66" xr:uid="{E87123CE-4E1C-4A15-8666-0D9F269A66B3}"/>
    <hyperlink ref="F48" r:id="rId67" xr:uid="{524CA925-D98F-44A3-9C07-D1718DB74FFA}"/>
    <hyperlink ref="F70" r:id="rId68" xr:uid="{7005B940-8BEB-4CDF-8FE5-B5B3C594D344}"/>
  </hyperlinks>
  <pageMargins left="0.70866141732283472" right="0.70866141732283472" top="0.35433070866141736" bottom="0.35433070866141736" header="0.31496062992125984" footer="0.31496062992125984"/>
  <pageSetup paperSize="5" scale="86" orientation="landscape" r:id="rId69"/>
  <drawing r:id="rId7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S96"/>
  <sheetViews>
    <sheetView showGridLines="0" topLeftCell="D1" zoomScale="80" zoomScaleNormal="80" workbookViewId="0">
      <selection activeCell="D1" sqref="D1:S1"/>
    </sheetView>
  </sheetViews>
  <sheetFormatPr baseColWidth="10" defaultColWidth="11.42578125" defaultRowHeight="15"/>
  <cols>
    <col min="1" max="1" width="3.5703125" style="53" customWidth="1"/>
    <col min="2" max="2" width="27.28515625" style="53" customWidth="1"/>
    <col min="3" max="3" width="18" style="53" customWidth="1"/>
    <col min="4" max="4" width="19.42578125" style="53" customWidth="1"/>
    <col min="5" max="5" width="48.5703125" style="53" customWidth="1"/>
    <col min="6" max="6" width="19.5703125" style="53" customWidth="1"/>
    <col min="7" max="8" width="16.7109375" style="53" customWidth="1"/>
    <col min="9" max="10" width="14.7109375" style="53" customWidth="1"/>
    <col min="11" max="11" width="27.42578125" style="53" customWidth="1"/>
    <col min="12" max="12" width="123.85546875" style="53" customWidth="1"/>
    <col min="13" max="16" width="22.28515625" style="53" customWidth="1"/>
    <col min="17" max="17" width="48.5703125" style="53" customWidth="1"/>
    <col min="18" max="18" width="55.42578125" style="53" customWidth="1"/>
    <col min="19" max="19" width="38.140625" style="53" customWidth="1"/>
    <col min="20" max="20" width="16.7109375" style="53" customWidth="1"/>
    <col min="21" max="16384" width="11.42578125" style="53"/>
  </cols>
  <sheetData>
    <row r="1" spans="2:19" ht="18">
      <c r="B1" s="768" t="s">
        <v>137</v>
      </c>
      <c r="C1" s="769"/>
      <c r="D1" s="789"/>
      <c r="E1" s="789"/>
      <c r="F1" s="789"/>
      <c r="G1" s="789"/>
      <c r="H1" s="789"/>
      <c r="I1" s="789"/>
      <c r="J1" s="789"/>
      <c r="K1" s="789"/>
      <c r="L1" s="789"/>
      <c r="M1" s="789"/>
      <c r="N1" s="789"/>
      <c r="O1" s="789"/>
      <c r="P1" s="789"/>
      <c r="Q1" s="789"/>
      <c r="R1" s="789"/>
      <c r="S1" s="790"/>
    </row>
    <row r="2" spans="2:19" ht="18">
      <c r="B2" s="42"/>
      <c r="C2" s="770" t="s">
        <v>0</v>
      </c>
      <c r="D2" s="770"/>
      <c r="E2" s="770"/>
      <c r="F2" s="770"/>
      <c r="G2" s="770"/>
      <c r="H2" s="770"/>
      <c r="I2" s="770"/>
      <c r="J2" s="770"/>
      <c r="K2" s="770"/>
      <c r="L2" s="770"/>
      <c r="M2" s="770"/>
      <c r="N2" s="770"/>
      <c r="O2" s="770"/>
      <c r="P2" s="770"/>
      <c r="Q2" s="770"/>
      <c r="R2" s="770"/>
      <c r="S2" s="775"/>
    </row>
    <row r="3" spans="2:19" ht="18">
      <c r="B3" s="42"/>
      <c r="C3" s="770"/>
      <c r="D3" s="770"/>
      <c r="E3" s="770"/>
      <c r="F3" s="770"/>
      <c r="G3" s="770"/>
      <c r="H3" s="770"/>
      <c r="I3" s="770"/>
      <c r="J3" s="770"/>
      <c r="K3" s="770"/>
      <c r="L3" s="770"/>
      <c r="M3" s="542"/>
      <c r="N3" s="542"/>
      <c r="O3" s="542"/>
      <c r="P3" s="542"/>
      <c r="Q3" s="542"/>
      <c r="R3" s="542"/>
      <c r="S3" s="244"/>
    </row>
    <row r="4" spans="2:19" ht="18">
      <c r="B4" s="42"/>
      <c r="C4" s="770" t="s">
        <v>11</v>
      </c>
      <c r="D4" s="770"/>
      <c r="E4" s="770"/>
      <c r="F4" s="770"/>
      <c r="G4" s="770"/>
      <c r="H4" s="770"/>
      <c r="I4" s="770"/>
      <c r="J4" s="770"/>
      <c r="K4" s="770"/>
      <c r="L4" s="770"/>
      <c r="M4" s="770"/>
      <c r="N4" s="770"/>
      <c r="O4" s="770"/>
      <c r="P4" s="770"/>
      <c r="Q4" s="770"/>
      <c r="R4" s="770"/>
      <c r="S4" s="775"/>
    </row>
    <row r="5" spans="2:19" ht="18.75" thickBot="1">
      <c r="B5" s="776" t="s">
        <v>385</v>
      </c>
      <c r="C5" s="777"/>
      <c r="D5" s="777"/>
      <c r="E5" s="777"/>
      <c r="F5" s="777"/>
      <c r="G5" s="777"/>
      <c r="H5" s="777"/>
      <c r="I5" s="777"/>
      <c r="J5" s="777"/>
      <c r="K5" s="777"/>
      <c r="L5" s="777"/>
      <c r="M5" s="777"/>
      <c r="N5" s="777"/>
      <c r="O5" s="777"/>
      <c r="P5" s="777"/>
      <c r="Q5" s="777"/>
      <c r="R5" s="777"/>
      <c r="S5" s="778"/>
    </row>
    <row r="6" spans="2:19" ht="15.75" thickBot="1">
      <c r="B6" s="779"/>
      <c r="C6" s="780"/>
      <c r="D6" s="780"/>
      <c r="E6" s="780"/>
      <c r="F6" s="780"/>
      <c r="G6" s="780"/>
      <c r="H6" s="780"/>
      <c r="I6" s="780"/>
      <c r="J6" s="780"/>
      <c r="K6" s="780"/>
      <c r="L6" s="780"/>
      <c r="M6" s="780"/>
      <c r="N6" s="780"/>
      <c r="O6" s="780"/>
      <c r="P6" s="780"/>
      <c r="Q6" s="780"/>
      <c r="R6" s="780"/>
      <c r="S6" s="781"/>
    </row>
    <row r="7" spans="2:19" s="111" customFormat="1" ht="46.5" customHeight="1">
      <c r="B7" s="771" t="s">
        <v>20</v>
      </c>
      <c r="C7" s="772"/>
      <c r="D7" s="773" t="s">
        <v>745</v>
      </c>
      <c r="E7" s="773"/>
      <c r="F7" s="748" t="s">
        <v>264</v>
      </c>
      <c r="G7" s="748"/>
      <c r="H7" s="892" t="s">
        <v>710</v>
      </c>
      <c r="I7" s="893"/>
      <c r="J7" s="893"/>
      <c r="K7" s="894"/>
      <c r="L7" s="782" t="s">
        <v>21</v>
      </c>
      <c r="M7" s="783"/>
      <c r="N7" s="783"/>
      <c r="O7" s="783"/>
      <c r="P7" s="783"/>
      <c r="Q7" s="783"/>
      <c r="R7" s="784"/>
      <c r="S7" s="110">
        <v>44943</v>
      </c>
    </row>
    <row r="8" spans="2:19" s="111" customFormat="1" ht="60.75" customHeight="1" thickBot="1">
      <c r="B8" s="791" t="s">
        <v>4</v>
      </c>
      <c r="C8" s="792"/>
      <c r="D8" s="793" t="s">
        <v>466</v>
      </c>
      <c r="E8" s="794"/>
      <c r="F8" s="794"/>
      <c r="G8" s="794"/>
      <c r="H8" s="794"/>
      <c r="I8" s="794"/>
      <c r="J8" s="794"/>
      <c r="K8" s="794"/>
      <c r="L8" s="794"/>
      <c r="M8" s="794"/>
      <c r="N8" s="794"/>
      <c r="O8" s="794"/>
      <c r="P8" s="794"/>
      <c r="Q8" s="794"/>
      <c r="R8" s="794"/>
      <c r="S8" s="795"/>
    </row>
    <row r="9" spans="2:19" s="111" customFormat="1" ht="18.75" thickBot="1">
      <c r="B9" s="112"/>
      <c r="C9" s="542"/>
      <c r="D9" s="542"/>
      <c r="E9" s="542"/>
      <c r="F9" s="542"/>
      <c r="G9" s="113"/>
      <c r="H9" s="113"/>
      <c r="I9" s="113"/>
      <c r="J9" s="113"/>
      <c r="K9" s="113"/>
      <c r="L9" s="114"/>
      <c r="M9" s="114"/>
      <c r="N9" s="114"/>
      <c r="O9" s="114"/>
      <c r="P9" s="114"/>
      <c r="Q9" s="114"/>
      <c r="R9" s="114"/>
      <c r="S9" s="115"/>
    </row>
    <row r="10" spans="2:19" s="111" customFormat="1" ht="39.75" customHeight="1" thickBot="1">
      <c r="B10" s="730" t="s">
        <v>91</v>
      </c>
      <c r="C10" s="731"/>
      <c r="D10" s="731"/>
      <c r="E10" s="129">
        <v>44592</v>
      </c>
      <c r="F10" s="759" t="s">
        <v>22</v>
      </c>
      <c r="G10" s="760"/>
      <c r="H10" s="785" t="s">
        <v>460</v>
      </c>
      <c r="I10" s="786"/>
      <c r="J10" s="787"/>
      <c r="K10" s="787"/>
      <c r="L10" s="787"/>
      <c r="M10" s="787"/>
      <c r="N10" s="787"/>
      <c r="O10" s="787"/>
      <c r="P10" s="787"/>
      <c r="Q10" s="787"/>
      <c r="R10" s="787"/>
      <c r="S10" s="788"/>
    </row>
    <row r="11" spans="2:19" s="111" customFormat="1" ht="15.75" thickBot="1">
      <c r="B11" s="736"/>
      <c r="C11" s="737"/>
      <c r="D11" s="737"/>
      <c r="E11" s="737"/>
      <c r="F11" s="737"/>
      <c r="G11" s="737"/>
      <c r="H11" s="737"/>
      <c r="I11" s="737"/>
      <c r="J11" s="737"/>
      <c r="K11" s="737"/>
      <c r="L11" s="737"/>
      <c r="M11" s="544"/>
      <c r="N11" s="544"/>
      <c r="O11" s="544"/>
      <c r="P11" s="544"/>
      <c r="Q11" s="544"/>
      <c r="R11" s="544"/>
      <c r="S11" s="115"/>
    </row>
    <row r="12" spans="2:19" s="130" customFormat="1" ht="39" customHeight="1">
      <c r="B12" s="749" t="s">
        <v>24</v>
      </c>
      <c r="C12" s="750"/>
      <c r="D12" s="750"/>
      <c r="E12" s="747">
        <v>44774</v>
      </c>
      <c r="F12" s="747"/>
      <c r="G12" s="748" t="s">
        <v>265</v>
      </c>
      <c r="H12" s="748"/>
      <c r="I12" s="895" t="s">
        <v>704</v>
      </c>
      <c r="J12" s="896"/>
      <c r="K12" s="896"/>
      <c r="L12" s="896"/>
      <c r="M12" s="896"/>
      <c r="N12" s="896"/>
      <c r="O12" s="896"/>
      <c r="P12" s="896"/>
      <c r="Q12" s="896"/>
      <c r="R12" s="896"/>
      <c r="S12" s="897"/>
    </row>
    <row r="13" spans="2:19" s="130" customFormat="1" ht="51" customHeight="1" thickBot="1">
      <c r="B13" s="751" t="s">
        <v>23</v>
      </c>
      <c r="C13" s="752"/>
      <c r="D13" s="752"/>
      <c r="E13" s="898" t="s">
        <v>705</v>
      </c>
      <c r="F13" s="899"/>
      <c r="G13" s="899"/>
      <c r="H13" s="899"/>
      <c r="I13" s="899"/>
      <c r="J13" s="899"/>
      <c r="K13" s="899"/>
      <c r="L13" s="899"/>
      <c r="M13" s="900"/>
      <c r="N13" s="900"/>
      <c r="O13" s="900"/>
      <c r="P13" s="900"/>
      <c r="Q13" s="900"/>
      <c r="R13" s="900"/>
      <c r="S13" s="901"/>
    </row>
    <row r="14" spans="2:19" s="111" customFormat="1" thickBot="1">
      <c r="B14" s="115"/>
      <c r="C14" s="115"/>
      <c r="D14" s="115"/>
      <c r="E14" s="115"/>
      <c r="F14" s="115"/>
      <c r="G14" s="115"/>
      <c r="H14" s="115"/>
      <c r="I14" s="115"/>
      <c r="J14" s="115"/>
      <c r="K14" s="115"/>
      <c r="L14" s="115"/>
      <c r="M14" s="115"/>
      <c r="N14" s="115"/>
      <c r="O14" s="115"/>
      <c r="P14" s="115"/>
      <c r="Q14" s="115"/>
      <c r="R14" s="115"/>
      <c r="S14" s="115"/>
    </row>
    <row r="15" spans="2:19" s="111" customFormat="1">
      <c r="B15" s="757" t="s">
        <v>103</v>
      </c>
      <c r="C15" s="636" t="s">
        <v>394</v>
      </c>
      <c r="D15" s="636" t="s">
        <v>105</v>
      </c>
      <c r="E15" s="636" t="s">
        <v>248</v>
      </c>
      <c r="F15" s="636" t="s">
        <v>229</v>
      </c>
      <c r="G15" s="636" t="s">
        <v>87</v>
      </c>
      <c r="H15" s="636" t="s">
        <v>88</v>
      </c>
      <c r="I15" s="636" t="s">
        <v>397</v>
      </c>
      <c r="J15" s="636" t="s">
        <v>398</v>
      </c>
      <c r="K15" s="805" t="s">
        <v>396</v>
      </c>
      <c r="L15" s="807" t="s">
        <v>389</v>
      </c>
      <c r="M15" s="799" t="s">
        <v>391</v>
      </c>
      <c r="N15" s="541"/>
      <c r="O15" s="803" t="s">
        <v>395</v>
      </c>
      <c r="P15" s="803" t="s">
        <v>393</v>
      </c>
      <c r="Q15" s="809" t="s">
        <v>221</v>
      </c>
      <c r="R15" s="801" t="s">
        <v>213</v>
      </c>
      <c r="S15" s="801" t="s">
        <v>390</v>
      </c>
    </row>
    <row r="16" spans="2:19" s="111" customFormat="1" ht="30.75" thickBot="1">
      <c r="B16" s="758"/>
      <c r="C16" s="637"/>
      <c r="D16" s="637"/>
      <c r="E16" s="637"/>
      <c r="F16" s="637"/>
      <c r="G16" s="637"/>
      <c r="H16" s="637"/>
      <c r="I16" s="637"/>
      <c r="J16" s="637"/>
      <c r="K16" s="919"/>
      <c r="L16" s="808"/>
      <c r="M16" s="800"/>
      <c r="N16" s="543" t="s">
        <v>392</v>
      </c>
      <c r="O16" s="804"/>
      <c r="P16" s="804"/>
      <c r="Q16" s="810"/>
      <c r="R16" s="802"/>
      <c r="S16" s="802"/>
    </row>
    <row r="17" spans="2:19" s="111" customFormat="1" ht="146.25" customHeight="1">
      <c r="B17" s="902" t="s">
        <v>332</v>
      </c>
      <c r="C17" s="905" t="s">
        <v>333</v>
      </c>
      <c r="D17" s="907" t="s">
        <v>199</v>
      </c>
      <c r="E17" s="552" t="s">
        <v>334</v>
      </c>
      <c r="F17" s="396" t="s">
        <v>107</v>
      </c>
      <c r="G17" s="397">
        <v>44593</v>
      </c>
      <c r="H17" s="397">
        <v>44911</v>
      </c>
      <c r="I17" s="163">
        <v>1</v>
      </c>
      <c r="J17" s="280">
        <v>1</v>
      </c>
      <c r="K17" s="920">
        <f>AVERAGE(J17:J20)</f>
        <v>1</v>
      </c>
      <c r="L17" s="559" t="s">
        <v>711</v>
      </c>
      <c r="M17" s="549" t="s">
        <v>214</v>
      </c>
      <c r="N17" s="851" t="s">
        <v>214</v>
      </c>
      <c r="O17" s="851" t="s">
        <v>214</v>
      </c>
      <c r="P17" s="922" t="s">
        <v>214</v>
      </c>
      <c r="Q17" s="565" t="s">
        <v>656</v>
      </c>
      <c r="R17" s="285" t="s">
        <v>656</v>
      </c>
      <c r="S17" s="1006" t="s">
        <v>773</v>
      </c>
    </row>
    <row r="18" spans="2:19" s="111" customFormat="1" ht="195.75">
      <c r="B18" s="903"/>
      <c r="C18" s="906"/>
      <c r="D18" s="906"/>
      <c r="E18" s="398" t="s">
        <v>335</v>
      </c>
      <c r="F18" s="399" t="s">
        <v>107</v>
      </c>
      <c r="G18" s="400">
        <v>44593</v>
      </c>
      <c r="H18" s="400">
        <v>44911</v>
      </c>
      <c r="I18" s="548">
        <v>1</v>
      </c>
      <c r="J18" s="356">
        <v>1</v>
      </c>
      <c r="K18" s="921"/>
      <c r="L18" s="555" t="s">
        <v>719</v>
      </c>
      <c r="M18" s="550" t="s">
        <v>214</v>
      </c>
      <c r="N18" s="852"/>
      <c r="O18" s="852"/>
      <c r="P18" s="923"/>
      <c r="Q18" s="566" t="s">
        <v>714</v>
      </c>
      <c r="R18" s="281" t="s">
        <v>656</v>
      </c>
      <c r="S18" s="1007" t="s">
        <v>720</v>
      </c>
    </row>
    <row r="19" spans="2:19" s="111" customFormat="1" ht="408.75" customHeight="1">
      <c r="B19" s="903"/>
      <c r="C19" s="906"/>
      <c r="D19" s="906"/>
      <c r="E19" s="398" t="s">
        <v>336</v>
      </c>
      <c r="F19" s="399" t="s">
        <v>107</v>
      </c>
      <c r="G19" s="400">
        <v>44593</v>
      </c>
      <c r="H19" s="400">
        <v>44911</v>
      </c>
      <c r="I19" s="548">
        <v>1</v>
      </c>
      <c r="J19" s="356">
        <v>1</v>
      </c>
      <c r="K19" s="921"/>
      <c r="L19" s="555" t="s">
        <v>747</v>
      </c>
      <c r="M19" s="550" t="s">
        <v>214</v>
      </c>
      <c r="N19" s="852"/>
      <c r="O19" s="852"/>
      <c r="P19" s="923"/>
      <c r="Q19" s="566" t="s">
        <v>656</v>
      </c>
      <c r="R19" s="281" t="s">
        <v>656</v>
      </c>
      <c r="S19" s="1008" t="s">
        <v>774</v>
      </c>
    </row>
    <row r="20" spans="2:19" s="111" customFormat="1" ht="132.75" customHeight="1" thickBot="1">
      <c r="B20" s="903"/>
      <c r="C20" s="906"/>
      <c r="D20" s="906"/>
      <c r="E20" s="398" t="s">
        <v>337</v>
      </c>
      <c r="F20" s="399" t="s">
        <v>107</v>
      </c>
      <c r="G20" s="401">
        <v>44773</v>
      </c>
      <c r="H20" s="401">
        <v>44895</v>
      </c>
      <c r="I20" s="548">
        <v>1</v>
      </c>
      <c r="J20" s="356">
        <v>1</v>
      </c>
      <c r="K20" s="921"/>
      <c r="L20" s="556" t="s">
        <v>748</v>
      </c>
      <c r="M20" s="550" t="s">
        <v>214</v>
      </c>
      <c r="N20" s="852"/>
      <c r="O20" s="852"/>
      <c r="P20" s="923"/>
      <c r="Q20" s="566" t="s">
        <v>656</v>
      </c>
      <c r="R20" s="281" t="s">
        <v>656</v>
      </c>
      <c r="S20" s="1009" t="s">
        <v>775</v>
      </c>
    </row>
    <row r="21" spans="2:19" s="111" customFormat="1" ht="147" customHeight="1" thickBot="1">
      <c r="B21" s="903"/>
      <c r="C21" s="402" t="s">
        <v>338</v>
      </c>
      <c r="D21" s="553" t="s">
        <v>143</v>
      </c>
      <c r="E21" s="398" t="s">
        <v>339</v>
      </c>
      <c r="F21" s="553" t="s">
        <v>249</v>
      </c>
      <c r="G21" s="404">
        <v>44578</v>
      </c>
      <c r="H21" s="404">
        <v>44911</v>
      </c>
      <c r="I21" s="548">
        <v>1</v>
      </c>
      <c r="J21" s="356">
        <v>1</v>
      </c>
      <c r="K21" s="548">
        <f>AVERAGE(J21)</f>
        <v>1</v>
      </c>
      <c r="L21" s="555" t="s">
        <v>749</v>
      </c>
      <c r="M21" s="550" t="s">
        <v>214</v>
      </c>
      <c r="N21" s="550" t="s">
        <v>214</v>
      </c>
      <c r="O21" s="550" t="s">
        <v>214</v>
      </c>
      <c r="P21" s="923"/>
      <c r="Q21" s="566" t="s">
        <v>656</v>
      </c>
      <c r="R21" s="282" t="s">
        <v>656</v>
      </c>
      <c r="S21" s="1010" t="s">
        <v>776</v>
      </c>
    </row>
    <row r="22" spans="2:19" s="111" customFormat="1" ht="409.5">
      <c r="B22" s="903"/>
      <c r="C22" s="911" t="s">
        <v>340</v>
      </c>
      <c r="D22" s="913" t="s">
        <v>106</v>
      </c>
      <c r="E22" s="398" t="s">
        <v>341</v>
      </c>
      <c r="F22" s="553" t="s">
        <v>250</v>
      </c>
      <c r="G22" s="404">
        <v>44578</v>
      </c>
      <c r="H22" s="404">
        <v>44911</v>
      </c>
      <c r="I22" s="548">
        <v>1</v>
      </c>
      <c r="J22" s="356">
        <v>1</v>
      </c>
      <c r="K22" s="844">
        <f>AVERAGE(J22:J25)</f>
        <v>1</v>
      </c>
      <c r="L22" s="555" t="s">
        <v>750</v>
      </c>
      <c r="M22" s="550" t="s">
        <v>214</v>
      </c>
      <c r="N22" s="852" t="s">
        <v>214</v>
      </c>
      <c r="O22" s="852" t="s">
        <v>214</v>
      </c>
      <c r="P22" s="923"/>
      <c r="Q22" s="566" t="s">
        <v>656</v>
      </c>
      <c r="R22" s="281" t="s">
        <v>656</v>
      </c>
      <c r="S22" s="1011" t="s">
        <v>777</v>
      </c>
    </row>
    <row r="23" spans="2:19" s="111" customFormat="1" ht="115.5">
      <c r="B23" s="903"/>
      <c r="C23" s="906"/>
      <c r="D23" s="906"/>
      <c r="E23" s="398" t="s">
        <v>342</v>
      </c>
      <c r="F23" s="553" t="s">
        <v>251</v>
      </c>
      <c r="G23" s="404">
        <v>44599</v>
      </c>
      <c r="H23" s="404">
        <v>44911</v>
      </c>
      <c r="I23" s="548">
        <v>1</v>
      </c>
      <c r="J23" s="356">
        <v>1</v>
      </c>
      <c r="K23" s="921"/>
      <c r="L23" s="557" t="s">
        <v>712</v>
      </c>
      <c r="M23" s="550" t="s">
        <v>214</v>
      </c>
      <c r="N23" s="852"/>
      <c r="O23" s="852"/>
      <c r="P23" s="923"/>
      <c r="Q23" s="567" t="s">
        <v>656</v>
      </c>
      <c r="R23" s="281" t="s">
        <v>656</v>
      </c>
      <c r="S23" s="1012" t="s">
        <v>778</v>
      </c>
    </row>
    <row r="24" spans="2:19" s="111" customFormat="1" ht="229.5">
      <c r="B24" s="903"/>
      <c r="C24" s="906"/>
      <c r="D24" s="906"/>
      <c r="E24" s="398" t="s">
        <v>343</v>
      </c>
      <c r="F24" s="553" t="s">
        <v>42</v>
      </c>
      <c r="G24" s="404">
        <v>36892</v>
      </c>
      <c r="H24" s="404">
        <v>44926</v>
      </c>
      <c r="I24" s="548">
        <v>1</v>
      </c>
      <c r="J24" s="356">
        <v>1</v>
      </c>
      <c r="K24" s="921"/>
      <c r="L24" s="558" t="s">
        <v>760</v>
      </c>
      <c r="M24" s="550" t="s">
        <v>214</v>
      </c>
      <c r="N24" s="852"/>
      <c r="O24" s="852"/>
      <c r="P24" s="923"/>
      <c r="Q24" s="566" t="s">
        <v>656</v>
      </c>
      <c r="R24" s="281" t="s">
        <v>656</v>
      </c>
      <c r="S24" s="1013" t="s">
        <v>779</v>
      </c>
    </row>
    <row r="25" spans="2:19" s="111" customFormat="1" ht="122.25" customHeight="1" thickBot="1">
      <c r="B25" s="918"/>
      <c r="C25" s="915"/>
      <c r="D25" s="915"/>
      <c r="E25" s="412" t="s">
        <v>344</v>
      </c>
      <c r="F25" s="413" t="s">
        <v>300</v>
      </c>
      <c r="G25" s="560">
        <v>44578</v>
      </c>
      <c r="H25" s="560">
        <v>44911</v>
      </c>
      <c r="I25" s="547">
        <v>1</v>
      </c>
      <c r="J25" s="582">
        <v>1</v>
      </c>
      <c r="K25" s="925"/>
      <c r="L25" s="561" t="s">
        <v>713</v>
      </c>
      <c r="M25" s="546" t="s">
        <v>214</v>
      </c>
      <c r="N25" s="767"/>
      <c r="O25" s="767"/>
      <c r="P25" s="924"/>
      <c r="Q25" s="568" t="s">
        <v>656</v>
      </c>
      <c r="R25" s="288" t="s">
        <v>656</v>
      </c>
      <c r="S25" s="1014" t="s">
        <v>780</v>
      </c>
    </row>
    <row r="26" spans="2:19" s="111" customFormat="1" ht="201">
      <c r="B26" s="902" t="s">
        <v>346</v>
      </c>
      <c r="C26" s="905" t="s">
        <v>347</v>
      </c>
      <c r="D26" s="907" t="s">
        <v>108</v>
      </c>
      <c r="E26" s="409" t="s">
        <v>348</v>
      </c>
      <c r="F26" s="552" t="s">
        <v>349</v>
      </c>
      <c r="G26" s="410">
        <v>44578</v>
      </c>
      <c r="H26" s="410">
        <v>44911</v>
      </c>
      <c r="I26" s="163">
        <v>1</v>
      </c>
      <c r="J26" s="280">
        <v>1</v>
      </c>
      <c r="K26" s="926">
        <f>AVERAGE(J26:J30)</f>
        <v>0.99600000000000011</v>
      </c>
      <c r="L26" s="559" t="s">
        <v>751</v>
      </c>
      <c r="M26" s="549" t="s">
        <v>214</v>
      </c>
      <c r="N26" s="851" t="s">
        <v>214</v>
      </c>
      <c r="O26" s="851" t="s">
        <v>214</v>
      </c>
      <c r="P26" s="922" t="s">
        <v>214</v>
      </c>
      <c r="Q26" s="569" t="s">
        <v>656</v>
      </c>
      <c r="R26" s="285" t="s">
        <v>656</v>
      </c>
      <c r="S26" s="1014" t="s">
        <v>781</v>
      </c>
    </row>
    <row r="27" spans="2:19" s="111" customFormat="1" ht="409.5">
      <c r="B27" s="903"/>
      <c r="C27" s="906"/>
      <c r="D27" s="906"/>
      <c r="E27" s="398" t="s">
        <v>350</v>
      </c>
      <c r="F27" s="553" t="s">
        <v>252</v>
      </c>
      <c r="G27" s="411">
        <v>44593</v>
      </c>
      <c r="H27" s="411">
        <v>44911</v>
      </c>
      <c r="I27" s="548">
        <v>1</v>
      </c>
      <c r="J27" s="356">
        <v>0.99</v>
      </c>
      <c r="K27" s="927"/>
      <c r="L27" s="555" t="s">
        <v>752</v>
      </c>
      <c r="M27" s="550" t="s">
        <v>214</v>
      </c>
      <c r="N27" s="852"/>
      <c r="O27" s="852"/>
      <c r="P27" s="923"/>
      <c r="Q27" s="566" t="s">
        <v>656</v>
      </c>
      <c r="R27" s="281" t="s">
        <v>656</v>
      </c>
      <c r="S27" s="1015" t="s">
        <v>782</v>
      </c>
    </row>
    <row r="28" spans="2:19" s="111" customFormat="1" ht="211.5">
      <c r="B28" s="903"/>
      <c r="C28" s="906"/>
      <c r="D28" s="553" t="s">
        <v>58</v>
      </c>
      <c r="E28" s="398" t="s">
        <v>351</v>
      </c>
      <c r="F28" s="553" t="s">
        <v>253</v>
      </c>
      <c r="G28" s="411">
        <v>44572</v>
      </c>
      <c r="H28" s="411">
        <v>44895</v>
      </c>
      <c r="I28" s="548">
        <v>1</v>
      </c>
      <c r="J28" s="356">
        <v>0.99</v>
      </c>
      <c r="K28" s="927"/>
      <c r="L28" s="555" t="s">
        <v>715</v>
      </c>
      <c r="M28" s="550" t="s">
        <v>214</v>
      </c>
      <c r="N28" s="550" t="s">
        <v>214</v>
      </c>
      <c r="O28" s="852"/>
      <c r="P28" s="923"/>
      <c r="Q28" s="570" t="s">
        <v>656</v>
      </c>
      <c r="R28" s="281" t="s">
        <v>656</v>
      </c>
      <c r="S28" s="1015" t="s">
        <v>783</v>
      </c>
    </row>
    <row r="29" spans="2:19" s="111" customFormat="1" ht="241.5">
      <c r="B29" s="903"/>
      <c r="C29" s="906"/>
      <c r="D29" s="913" t="s">
        <v>254</v>
      </c>
      <c r="E29" s="398" t="s">
        <v>352</v>
      </c>
      <c r="F29" s="553" t="s">
        <v>90</v>
      </c>
      <c r="G29" s="411">
        <v>44844</v>
      </c>
      <c r="H29" s="404">
        <v>44864</v>
      </c>
      <c r="I29" s="548">
        <v>1</v>
      </c>
      <c r="J29" s="356">
        <v>1</v>
      </c>
      <c r="K29" s="927"/>
      <c r="L29" s="503" t="s">
        <v>759</v>
      </c>
      <c r="M29" s="550" t="s">
        <v>214</v>
      </c>
      <c r="N29" s="550" t="s">
        <v>214</v>
      </c>
      <c r="O29" s="852"/>
      <c r="P29" s="923"/>
      <c r="Q29" s="566" t="s">
        <v>656</v>
      </c>
      <c r="R29" s="281" t="s">
        <v>656</v>
      </c>
      <c r="S29" s="1016" t="s">
        <v>784</v>
      </c>
    </row>
    <row r="30" spans="2:19" s="111" customFormat="1" ht="108" customHeight="1" thickBot="1">
      <c r="B30" s="903"/>
      <c r="C30" s="906"/>
      <c r="D30" s="906"/>
      <c r="E30" s="555" t="s">
        <v>353</v>
      </c>
      <c r="F30" s="553" t="s">
        <v>35</v>
      </c>
      <c r="G30" s="411">
        <v>44572</v>
      </c>
      <c r="H30" s="411">
        <v>44895</v>
      </c>
      <c r="I30" s="548">
        <v>1</v>
      </c>
      <c r="J30" s="356">
        <v>1</v>
      </c>
      <c r="K30" s="927"/>
      <c r="L30" s="556" t="s">
        <v>716</v>
      </c>
      <c r="M30" s="550" t="s">
        <v>214</v>
      </c>
      <c r="N30" s="550" t="s">
        <v>214</v>
      </c>
      <c r="O30" s="852"/>
      <c r="P30" s="923"/>
      <c r="Q30" s="570" t="s">
        <v>656</v>
      </c>
      <c r="R30" s="282" t="s">
        <v>804</v>
      </c>
      <c r="S30" s="1015" t="s">
        <v>785</v>
      </c>
    </row>
    <row r="31" spans="2:19" s="111" customFormat="1" ht="137.25">
      <c r="B31" s="903"/>
      <c r="C31" s="911" t="s">
        <v>354</v>
      </c>
      <c r="D31" s="913" t="s">
        <v>140</v>
      </c>
      <c r="E31" s="398" t="s">
        <v>355</v>
      </c>
      <c r="F31" s="553" t="s">
        <v>255</v>
      </c>
      <c r="G31" s="404">
        <v>44578</v>
      </c>
      <c r="H31" s="404">
        <v>44911</v>
      </c>
      <c r="I31" s="548">
        <v>1</v>
      </c>
      <c r="J31" s="356">
        <v>1</v>
      </c>
      <c r="K31" s="844">
        <f>AVERAGE(J31:J34)</f>
        <v>0.97499999999999998</v>
      </c>
      <c r="L31" s="555" t="s">
        <v>758</v>
      </c>
      <c r="M31" s="550" t="s">
        <v>214</v>
      </c>
      <c r="N31" s="852" t="s">
        <v>214</v>
      </c>
      <c r="O31" s="852" t="s">
        <v>214</v>
      </c>
      <c r="P31" s="923"/>
      <c r="Q31" s="570" t="s">
        <v>656</v>
      </c>
      <c r="R31" s="281" t="s">
        <v>656</v>
      </c>
      <c r="S31" s="1017" t="s">
        <v>786</v>
      </c>
    </row>
    <row r="32" spans="2:19" s="111" customFormat="1" ht="94.5" customHeight="1">
      <c r="B32" s="903"/>
      <c r="C32" s="906"/>
      <c r="D32" s="906"/>
      <c r="E32" s="398" t="s">
        <v>356</v>
      </c>
      <c r="F32" s="553" t="s">
        <v>251</v>
      </c>
      <c r="G32" s="411">
        <v>44641</v>
      </c>
      <c r="H32" s="411">
        <v>44911</v>
      </c>
      <c r="I32" s="548">
        <v>1</v>
      </c>
      <c r="J32" s="356">
        <v>1</v>
      </c>
      <c r="K32" s="921"/>
      <c r="L32" s="514" t="s">
        <v>757</v>
      </c>
      <c r="M32" s="550" t="s">
        <v>214</v>
      </c>
      <c r="N32" s="852"/>
      <c r="O32" s="852"/>
      <c r="P32" s="923"/>
      <c r="Q32" s="566" t="s">
        <v>656</v>
      </c>
      <c r="R32" s="281" t="s">
        <v>656</v>
      </c>
      <c r="S32" s="1015" t="s">
        <v>721</v>
      </c>
    </row>
    <row r="33" spans="2:19" s="111" customFormat="1" ht="294.75" customHeight="1">
      <c r="B33" s="903"/>
      <c r="C33" s="906"/>
      <c r="D33" s="906"/>
      <c r="E33" s="398" t="s">
        <v>357</v>
      </c>
      <c r="F33" s="553" t="s">
        <v>256</v>
      </c>
      <c r="G33" s="401">
        <v>44587</v>
      </c>
      <c r="H33" s="401">
        <v>44911</v>
      </c>
      <c r="I33" s="548">
        <v>1</v>
      </c>
      <c r="J33" s="356">
        <v>1</v>
      </c>
      <c r="K33" s="921"/>
      <c r="L33" s="555" t="s">
        <v>756</v>
      </c>
      <c r="M33" s="550" t="s">
        <v>214</v>
      </c>
      <c r="N33" s="852"/>
      <c r="O33" s="852"/>
      <c r="P33" s="923"/>
      <c r="Q33" s="570" t="s">
        <v>656</v>
      </c>
      <c r="R33" s="281" t="s">
        <v>656</v>
      </c>
      <c r="S33" s="1015" t="s">
        <v>787</v>
      </c>
    </row>
    <row r="34" spans="2:19" s="111" customFormat="1" ht="380.25" customHeight="1" thickBot="1">
      <c r="B34" s="918"/>
      <c r="C34" s="915"/>
      <c r="D34" s="915"/>
      <c r="E34" s="561" t="s">
        <v>358</v>
      </c>
      <c r="F34" s="413" t="s">
        <v>359</v>
      </c>
      <c r="G34" s="414" t="s">
        <v>360</v>
      </c>
      <c r="H34" s="415" t="s">
        <v>361</v>
      </c>
      <c r="I34" s="547">
        <v>1</v>
      </c>
      <c r="J34" s="582">
        <v>0.9</v>
      </c>
      <c r="K34" s="925"/>
      <c r="L34" s="561" t="s">
        <v>755</v>
      </c>
      <c r="M34" s="546" t="s">
        <v>214</v>
      </c>
      <c r="N34" s="767"/>
      <c r="O34" s="767"/>
      <c r="P34" s="924"/>
      <c r="Q34" s="571" t="s">
        <v>656</v>
      </c>
      <c r="R34" s="575" t="s">
        <v>803</v>
      </c>
      <c r="S34" s="1018" t="s">
        <v>788</v>
      </c>
    </row>
    <row r="35" spans="2:19" s="111" customFormat="1" ht="107.25" thickBot="1">
      <c r="B35" s="902" t="s">
        <v>363</v>
      </c>
      <c r="C35" s="905" t="s">
        <v>364</v>
      </c>
      <c r="D35" s="907" t="s">
        <v>257</v>
      </c>
      <c r="E35" s="409" t="s">
        <v>365</v>
      </c>
      <c r="F35" s="416" t="s">
        <v>258</v>
      </c>
      <c r="G35" s="410">
        <v>44581</v>
      </c>
      <c r="H35" s="410">
        <v>44915</v>
      </c>
      <c r="I35" s="163">
        <v>1</v>
      </c>
      <c r="J35" s="280">
        <v>1</v>
      </c>
      <c r="K35" s="920">
        <f>AVERAGE(J35:J50)</f>
        <v>0.99812500000000004</v>
      </c>
      <c r="L35" s="1005" t="s">
        <v>754</v>
      </c>
      <c r="M35" s="549" t="s">
        <v>214</v>
      </c>
      <c r="N35" s="851" t="s">
        <v>214</v>
      </c>
      <c r="O35" s="851" t="s">
        <v>214</v>
      </c>
      <c r="P35" s="922" t="s">
        <v>214</v>
      </c>
      <c r="Q35" s="573" t="s">
        <v>656</v>
      </c>
      <c r="R35" s="574" t="s">
        <v>656</v>
      </c>
      <c r="S35" s="1017" t="s">
        <v>789</v>
      </c>
    </row>
    <row r="36" spans="2:19" s="111" customFormat="1" ht="181.5">
      <c r="B36" s="903"/>
      <c r="C36" s="906"/>
      <c r="D36" s="906"/>
      <c r="E36" s="398" t="s">
        <v>366</v>
      </c>
      <c r="F36" s="417" t="s">
        <v>258</v>
      </c>
      <c r="G36" s="404">
        <v>44581</v>
      </c>
      <c r="H36" s="404">
        <v>44915</v>
      </c>
      <c r="I36" s="548">
        <v>1</v>
      </c>
      <c r="J36" s="356">
        <v>1</v>
      </c>
      <c r="K36" s="921"/>
      <c r="L36" s="564" t="s">
        <v>753</v>
      </c>
      <c r="M36" s="550" t="s">
        <v>214</v>
      </c>
      <c r="N36" s="852"/>
      <c r="O36" s="852"/>
      <c r="P36" s="923"/>
      <c r="Q36" s="565" t="s">
        <v>656</v>
      </c>
      <c r="R36" s="285" t="s">
        <v>656</v>
      </c>
      <c r="S36" s="1017" t="s">
        <v>790</v>
      </c>
    </row>
    <row r="37" spans="2:19" s="111" customFormat="1" ht="151.5">
      <c r="B37" s="903"/>
      <c r="C37" s="906"/>
      <c r="D37" s="916" t="s">
        <v>259</v>
      </c>
      <c r="E37" s="398" t="s">
        <v>367</v>
      </c>
      <c r="F37" s="417" t="s">
        <v>269</v>
      </c>
      <c r="G37" s="404">
        <v>44578</v>
      </c>
      <c r="H37" s="404">
        <v>44911</v>
      </c>
      <c r="I37" s="548">
        <v>1</v>
      </c>
      <c r="J37" s="356">
        <v>1</v>
      </c>
      <c r="K37" s="921"/>
      <c r="L37" s="562" t="s">
        <v>761</v>
      </c>
      <c r="M37" s="550" t="s">
        <v>214</v>
      </c>
      <c r="N37" s="852" t="s">
        <v>214</v>
      </c>
      <c r="O37" s="852"/>
      <c r="P37" s="923"/>
      <c r="Q37" s="570" t="s">
        <v>656</v>
      </c>
      <c r="R37" s="545" t="s">
        <v>656</v>
      </c>
      <c r="S37" s="1015" t="s">
        <v>791</v>
      </c>
    </row>
    <row r="38" spans="2:19" s="111" customFormat="1" ht="105.75" customHeight="1">
      <c r="B38" s="903"/>
      <c r="C38" s="906"/>
      <c r="D38" s="906"/>
      <c r="E38" s="398" t="s">
        <v>368</v>
      </c>
      <c r="F38" s="417" t="s">
        <v>269</v>
      </c>
      <c r="G38" s="404">
        <v>44578</v>
      </c>
      <c r="H38" s="404">
        <v>44911</v>
      </c>
      <c r="I38" s="548">
        <v>1</v>
      </c>
      <c r="J38" s="356">
        <v>1</v>
      </c>
      <c r="K38" s="921"/>
      <c r="L38" s="555" t="s">
        <v>762</v>
      </c>
      <c r="M38" s="550" t="s">
        <v>214</v>
      </c>
      <c r="N38" s="852"/>
      <c r="O38" s="852"/>
      <c r="P38" s="923"/>
      <c r="Q38" s="570" t="s">
        <v>656</v>
      </c>
      <c r="R38" s="545" t="s">
        <v>656</v>
      </c>
      <c r="S38" s="1015" t="s">
        <v>792</v>
      </c>
    </row>
    <row r="39" spans="2:19" s="111" customFormat="1" ht="105">
      <c r="B39" s="903"/>
      <c r="C39" s="906"/>
      <c r="D39" s="906"/>
      <c r="E39" s="398" t="s">
        <v>369</v>
      </c>
      <c r="F39" s="417" t="s">
        <v>269</v>
      </c>
      <c r="G39" s="404">
        <v>44578</v>
      </c>
      <c r="H39" s="404">
        <v>44911</v>
      </c>
      <c r="I39" s="548">
        <v>1</v>
      </c>
      <c r="J39" s="356">
        <v>1</v>
      </c>
      <c r="K39" s="921"/>
      <c r="L39" s="562" t="s">
        <v>763</v>
      </c>
      <c r="M39" s="550" t="s">
        <v>214</v>
      </c>
      <c r="N39" s="852"/>
      <c r="O39" s="852"/>
      <c r="P39" s="923"/>
      <c r="Q39" s="570" t="s">
        <v>656</v>
      </c>
      <c r="R39" s="545" t="s">
        <v>656</v>
      </c>
      <c r="S39" s="1015" t="s">
        <v>722</v>
      </c>
    </row>
    <row r="40" spans="2:19" s="111" customFormat="1" ht="225.75" customHeight="1">
      <c r="B40" s="903"/>
      <c r="C40" s="906"/>
      <c r="D40" s="906"/>
      <c r="E40" s="398" t="s">
        <v>370</v>
      </c>
      <c r="F40" s="417" t="s">
        <v>269</v>
      </c>
      <c r="G40" s="404">
        <v>44578</v>
      </c>
      <c r="H40" s="404">
        <v>44911</v>
      </c>
      <c r="I40" s="548">
        <v>1</v>
      </c>
      <c r="J40" s="356">
        <v>1</v>
      </c>
      <c r="K40" s="921"/>
      <c r="L40" s="562" t="s">
        <v>764</v>
      </c>
      <c r="M40" s="550" t="s">
        <v>214</v>
      </c>
      <c r="N40" s="852"/>
      <c r="O40" s="852"/>
      <c r="P40" s="923"/>
      <c r="Q40" s="570" t="s">
        <v>656</v>
      </c>
      <c r="R40" s="545" t="s">
        <v>656</v>
      </c>
      <c r="S40" s="1015" t="s">
        <v>723</v>
      </c>
    </row>
    <row r="41" spans="2:19" s="111" customFormat="1" ht="391.5">
      <c r="B41" s="903"/>
      <c r="C41" s="906"/>
      <c r="D41" s="913" t="s">
        <v>301</v>
      </c>
      <c r="E41" s="398" t="s">
        <v>371</v>
      </c>
      <c r="F41" s="418" t="s">
        <v>372</v>
      </c>
      <c r="G41" s="404">
        <v>44743</v>
      </c>
      <c r="H41" s="404">
        <v>44804</v>
      </c>
      <c r="I41" s="548">
        <v>1</v>
      </c>
      <c r="J41" s="356">
        <v>1</v>
      </c>
      <c r="K41" s="921"/>
      <c r="L41" s="514" t="s">
        <v>765</v>
      </c>
      <c r="M41" s="550" t="s">
        <v>214</v>
      </c>
      <c r="N41" s="852" t="s">
        <v>214</v>
      </c>
      <c r="O41" s="852"/>
      <c r="P41" s="923"/>
      <c r="Q41" s="566" t="s">
        <v>714</v>
      </c>
      <c r="R41" s="282" t="s">
        <v>656</v>
      </c>
      <c r="S41" s="1016" t="s">
        <v>720</v>
      </c>
    </row>
    <row r="42" spans="2:19" s="111" customFormat="1" ht="153" customHeight="1">
      <c r="B42" s="903"/>
      <c r="C42" s="906"/>
      <c r="D42" s="906"/>
      <c r="E42" s="398" t="s">
        <v>373</v>
      </c>
      <c r="F42" s="553" t="s">
        <v>145</v>
      </c>
      <c r="G42" s="404">
        <v>44652</v>
      </c>
      <c r="H42" s="404">
        <v>44865</v>
      </c>
      <c r="I42" s="548">
        <v>1</v>
      </c>
      <c r="J42" s="356">
        <v>1</v>
      </c>
      <c r="K42" s="921"/>
      <c r="L42" s="514" t="s">
        <v>766</v>
      </c>
      <c r="M42" s="550" t="s">
        <v>214</v>
      </c>
      <c r="N42" s="852"/>
      <c r="O42" s="852"/>
      <c r="P42" s="923"/>
      <c r="Q42" s="566" t="s">
        <v>714</v>
      </c>
      <c r="R42" s="281" t="s">
        <v>656</v>
      </c>
      <c r="S42" s="1015" t="s">
        <v>793</v>
      </c>
    </row>
    <row r="43" spans="2:19" s="111" customFormat="1" ht="197.25">
      <c r="B43" s="903"/>
      <c r="C43" s="906"/>
      <c r="D43" s="906"/>
      <c r="E43" s="398" t="s">
        <v>374</v>
      </c>
      <c r="F43" s="417" t="s">
        <v>35</v>
      </c>
      <c r="G43" s="411">
        <v>44572</v>
      </c>
      <c r="H43" s="411">
        <v>44912</v>
      </c>
      <c r="I43" s="548">
        <v>1</v>
      </c>
      <c r="J43" s="356">
        <v>0.98</v>
      </c>
      <c r="K43" s="921"/>
      <c r="L43" s="555" t="s">
        <v>767</v>
      </c>
      <c r="M43" s="550" t="s">
        <v>214</v>
      </c>
      <c r="N43" s="852"/>
      <c r="O43" s="852"/>
      <c r="P43" s="923"/>
      <c r="Q43" s="570" t="s">
        <v>656</v>
      </c>
      <c r="R43" s="281" t="s">
        <v>656</v>
      </c>
      <c r="S43" s="524" t="s">
        <v>794</v>
      </c>
    </row>
    <row r="44" spans="2:19" s="111" customFormat="1" ht="409.5">
      <c r="B44" s="903"/>
      <c r="C44" s="906"/>
      <c r="D44" s="906"/>
      <c r="E44" s="398" t="s">
        <v>375</v>
      </c>
      <c r="F44" s="417" t="s">
        <v>35</v>
      </c>
      <c r="G44" s="411">
        <v>44572</v>
      </c>
      <c r="H44" s="411">
        <v>44912</v>
      </c>
      <c r="I44" s="548">
        <v>1</v>
      </c>
      <c r="J44" s="356">
        <v>1</v>
      </c>
      <c r="K44" s="921"/>
      <c r="L44" s="555" t="s">
        <v>768</v>
      </c>
      <c r="M44" s="550" t="s">
        <v>214</v>
      </c>
      <c r="N44" s="852"/>
      <c r="O44" s="852"/>
      <c r="P44" s="923"/>
      <c r="Q44" s="566" t="s">
        <v>656</v>
      </c>
      <c r="R44" s="281" t="s">
        <v>656</v>
      </c>
      <c r="S44" s="1019" t="s">
        <v>795</v>
      </c>
    </row>
    <row r="45" spans="2:19" s="111" customFormat="1" ht="169.5" customHeight="1">
      <c r="B45" s="903"/>
      <c r="C45" s="906"/>
      <c r="D45" s="906"/>
      <c r="E45" s="398" t="s">
        <v>376</v>
      </c>
      <c r="F45" s="417" t="s">
        <v>35</v>
      </c>
      <c r="G45" s="411">
        <v>44572</v>
      </c>
      <c r="H45" s="411">
        <v>44895</v>
      </c>
      <c r="I45" s="548">
        <v>1</v>
      </c>
      <c r="J45" s="356">
        <v>0.99</v>
      </c>
      <c r="K45" s="921"/>
      <c r="L45" s="555" t="s">
        <v>717</v>
      </c>
      <c r="M45" s="550" t="s">
        <v>214</v>
      </c>
      <c r="N45" s="852"/>
      <c r="O45" s="852"/>
      <c r="P45" s="923"/>
      <c r="Q45" s="566" t="s">
        <v>656</v>
      </c>
      <c r="R45" s="281" t="s">
        <v>656</v>
      </c>
      <c r="S45" s="1015" t="s">
        <v>796</v>
      </c>
    </row>
    <row r="46" spans="2:19" s="111" customFormat="1" ht="106.5">
      <c r="B46" s="903"/>
      <c r="C46" s="906"/>
      <c r="D46" s="553" t="s">
        <v>260</v>
      </c>
      <c r="E46" s="398" t="s">
        <v>377</v>
      </c>
      <c r="F46" s="553" t="s">
        <v>35</v>
      </c>
      <c r="G46" s="411">
        <v>44572</v>
      </c>
      <c r="H46" s="411">
        <v>44895</v>
      </c>
      <c r="I46" s="548">
        <v>1</v>
      </c>
      <c r="J46" s="356">
        <v>1</v>
      </c>
      <c r="K46" s="921"/>
      <c r="L46" s="555" t="s">
        <v>718</v>
      </c>
      <c r="M46" s="550" t="s">
        <v>214</v>
      </c>
      <c r="N46" s="550" t="s">
        <v>214</v>
      </c>
      <c r="O46" s="852"/>
      <c r="P46" s="923"/>
      <c r="Q46" s="570" t="s">
        <v>656</v>
      </c>
      <c r="R46" s="281" t="s">
        <v>656</v>
      </c>
      <c r="S46" s="1015" t="s">
        <v>797</v>
      </c>
    </row>
    <row r="47" spans="2:19" s="111" customFormat="1" ht="147.75" customHeight="1">
      <c r="B47" s="903"/>
      <c r="C47" s="906"/>
      <c r="D47" s="913" t="s">
        <v>261</v>
      </c>
      <c r="E47" s="555" t="s">
        <v>378</v>
      </c>
      <c r="F47" s="553" t="s">
        <v>251</v>
      </c>
      <c r="G47" s="411">
        <v>44635</v>
      </c>
      <c r="H47" s="411">
        <v>44911</v>
      </c>
      <c r="I47" s="548">
        <v>1</v>
      </c>
      <c r="J47" s="356">
        <v>1</v>
      </c>
      <c r="K47" s="921"/>
      <c r="L47" s="555" t="s">
        <v>769</v>
      </c>
      <c r="M47" s="550" t="s">
        <v>214</v>
      </c>
      <c r="N47" s="852" t="s">
        <v>214</v>
      </c>
      <c r="O47" s="852"/>
      <c r="P47" s="923"/>
      <c r="Q47" s="566" t="s">
        <v>656</v>
      </c>
      <c r="R47" s="282" t="s">
        <v>808</v>
      </c>
      <c r="S47" s="1020" t="s">
        <v>798</v>
      </c>
    </row>
    <row r="48" spans="2:19" s="111" customFormat="1" ht="91.5" customHeight="1">
      <c r="B48" s="903"/>
      <c r="C48" s="906"/>
      <c r="D48" s="906"/>
      <c r="E48" s="555" t="s">
        <v>379</v>
      </c>
      <c r="F48" s="553" t="s">
        <v>251</v>
      </c>
      <c r="G48" s="404">
        <v>44606</v>
      </c>
      <c r="H48" s="404">
        <v>44911</v>
      </c>
      <c r="I48" s="548">
        <v>1</v>
      </c>
      <c r="J48" s="356">
        <v>1</v>
      </c>
      <c r="K48" s="921"/>
      <c r="L48" s="557" t="s">
        <v>770</v>
      </c>
      <c r="M48" s="550" t="s">
        <v>214</v>
      </c>
      <c r="N48" s="852"/>
      <c r="O48" s="852"/>
      <c r="P48" s="923"/>
      <c r="Q48" s="572" t="s">
        <v>656</v>
      </c>
      <c r="R48" s="282" t="s">
        <v>809</v>
      </c>
      <c r="S48" s="1019" t="s">
        <v>799</v>
      </c>
    </row>
    <row r="49" spans="2:19" s="111" customFormat="1" ht="409.5">
      <c r="B49" s="903"/>
      <c r="C49" s="906"/>
      <c r="D49" s="906"/>
      <c r="E49" s="398" t="s">
        <v>380</v>
      </c>
      <c r="F49" s="553" t="s">
        <v>256</v>
      </c>
      <c r="G49" s="401">
        <v>44593</v>
      </c>
      <c r="H49" s="401">
        <v>44911</v>
      </c>
      <c r="I49" s="548">
        <v>1</v>
      </c>
      <c r="J49" s="356">
        <v>1</v>
      </c>
      <c r="K49" s="921"/>
      <c r="L49" s="555" t="s">
        <v>771</v>
      </c>
      <c r="M49" s="550" t="s">
        <v>214</v>
      </c>
      <c r="N49" s="852"/>
      <c r="O49" s="852"/>
      <c r="P49" s="923"/>
      <c r="Q49" s="567" t="s">
        <v>656</v>
      </c>
      <c r="R49" s="281" t="s">
        <v>656</v>
      </c>
      <c r="S49" s="1021" t="s">
        <v>800</v>
      </c>
    </row>
    <row r="50" spans="2:19" s="111" customFormat="1" ht="129" thickBot="1">
      <c r="B50" s="904"/>
      <c r="C50" s="912"/>
      <c r="D50" s="912"/>
      <c r="E50" s="405" t="s">
        <v>381</v>
      </c>
      <c r="F50" s="406" t="s">
        <v>256</v>
      </c>
      <c r="G50" s="419">
        <v>81117</v>
      </c>
      <c r="H50" s="419">
        <v>44926</v>
      </c>
      <c r="I50" s="162">
        <v>1</v>
      </c>
      <c r="J50" s="583">
        <v>1</v>
      </c>
      <c r="K50" s="928"/>
      <c r="L50" s="563" t="s">
        <v>772</v>
      </c>
      <c r="M50" s="551" t="s">
        <v>214</v>
      </c>
      <c r="N50" s="853"/>
      <c r="O50" s="853"/>
      <c r="P50" s="929"/>
      <c r="Q50" s="568" t="s">
        <v>656</v>
      </c>
      <c r="R50" s="288" t="s">
        <v>656</v>
      </c>
      <c r="S50" s="1022" t="s">
        <v>801</v>
      </c>
    </row>
    <row r="51" spans="2:19" s="111" customFormat="1" ht="14.25">
      <c r="K51" s="501"/>
    </row>
    <row r="52" spans="2:19" s="111" customFormat="1" ht="14.25"/>
    <row r="53" spans="2:19" s="111" customFormat="1" ht="14.25"/>
    <row r="54" spans="2:19" s="111" customFormat="1" ht="14.25"/>
    <row r="55" spans="2:19" s="111" customFormat="1" ht="14.25"/>
    <row r="56" spans="2:19" s="111" customFormat="1" ht="14.25"/>
    <row r="57" spans="2:19" ht="15.75" thickBot="1"/>
    <row r="58" spans="2:19" ht="15.75" thickBot="1">
      <c r="M58" s="111"/>
      <c r="N58" s="123" t="s">
        <v>215</v>
      </c>
      <c r="O58" s="837" t="s">
        <v>216</v>
      </c>
      <c r="P58" s="838"/>
      <c r="Q58" s="540" t="s">
        <v>244</v>
      </c>
      <c r="R58" s="47" t="s">
        <v>243</v>
      </c>
    </row>
    <row r="59" spans="2:19" ht="15.75">
      <c r="B59" s="165" t="s">
        <v>214</v>
      </c>
      <c r="C59" s="834" t="s">
        <v>399</v>
      </c>
      <c r="D59" s="834"/>
      <c r="E59" s="834"/>
      <c r="F59" s="834"/>
      <c r="G59" s="117">
        <f>COUNTIF($M$17:$M$50, "FINALIZADAS")</f>
        <v>34</v>
      </c>
      <c r="H59" s="118">
        <f>+G59/$G$64</f>
        <v>1</v>
      </c>
      <c r="M59" s="168" t="s">
        <v>214</v>
      </c>
      <c r="N59" s="126">
        <f>G59</f>
        <v>34</v>
      </c>
      <c r="O59" s="839">
        <v>1</v>
      </c>
      <c r="P59" s="840"/>
      <c r="Q59" s="420">
        <f>+(N59*O59)/$G$64</f>
        <v>1</v>
      </c>
      <c r="R59" s="119">
        <f>+N59/$N$64</f>
        <v>1</v>
      </c>
    </row>
    <row r="60" spans="2:19" ht="15.75">
      <c r="B60" s="166" t="s">
        <v>92</v>
      </c>
      <c r="C60" s="835" t="s">
        <v>400</v>
      </c>
      <c r="D60" s="835"/>
      <c r="E60" s="835"/>
      <c r="F60" s="835"/>
      <c r="G60" s="120">
        <f>COUNTIF($M$17:$M$50, "EN  PROCESO")</f>
        <v>0</v>
      </c>
      <c r="H60" s="121">
        <f>+G60/$G$64</f>
        <v>0</v>
      </c>
      <c r="M60" s="169" t="s">
        <v>92</v>
      </c>
      <c r="N60" s="126">
        <f>G60</f>
        <v>0</v>
      </c>
      <c r="O60" s="839">
        <v>0.6</v>
      </c>
      <c r="P60" s="840"/>
      <c r="Q60" s="420">
        <f>+(N60*O60)/$G$64</f>
        <v>0</v>
      </c>
      <c r="R60" s="119">
        <f>+N60/$N$64</f>
        <v>0</v>
      </c>
    </row>
    <row r="61" spans="2:19" ht="26.25" customHeight="1">
      <c r="B61" s="164" t="s">
        <v>222</v>
      </c>
      <c r="C61" s="835" t="s">
        <v>401</v>
      </c>
      <c r="D61" s="835"/>
      <c r="E61" s="835"/>
      <c r="F61" s="835"/>
      <c r="G61" s="120">
        <f>COUNTIF($M$17:$M$50, "VENCIDAS CON AVANCE")</f>
        <v>0</v>
      </c>
      <c r="H61" s="121">
        <f>+G61/$G$64</f>
        <v>0</v>
      </c>
      <c r="M61" s="170" t="s">
        <v>222</v>
      </c>
      <c r="N61" s="126">
        <f>G61</f>
        <v>0</v>
      </c>
      <c r="O61" s="839">
        <v>0.2</v>
      </c>
      <c r="P61" s="840"/>
      <c r="Q61" s="420">
        <f>+(N61*O61)/$G$64</f>
        <v>0</v>
      </c>
      <c r="R61" s="119">
        <f>+N61/$N$64</f>
        <v>0</v>
      </c>
    </row>
    <row r="62" spans="2:19" ht="27.75" customHeight="1">
      <c r="B62" s="167" t="s">
        <v>223</v>
      </c>
      <c r="C62" s="835" t="s">
        <v>402</v>
      </c>
      <c r="D62" s="835"/>
      <c r="E62" s="835"/>
      <c r="F62" s="835"/>
      <c r="G62" s="120">
        <f>COUNTIF($M$17:$M$50, "VENCIDAS SIN AVANCE")</f>
        <v>0</v>
      </c>
      <c r="H62" s="121">
        <f>+G62/$G$64</f>
        <v>0</v>
      </c>
      <c r="M62" s="171" t="s">
        <v>223</v>
      </c>
      <c r="N62" s="126">
        <f>G62</f>
        <v>0</v>
      </c>
      <c r="O62" s="839">
        <v>0</v>
      </c>
      <c r="P62" s="840"/>
      <c r="Q62" s="420">
        <f>+(N62*O62)/$G$64</f>
        <v>0</v>
      </c>
      <c r="R62" s="119">
        <f>+N62/$N$64</f>
        <v>0</v>
      </c>
    </row>
    <row r="63" spans="2:19" ht="16.5" thickBot="1">
      <c r="B63" s="295" t="s">
        <v>224</v>
      </c>
      <c r="C63" s="836" t="s">
        <v>403</v>
      </c>
      <c r="D63" s="836"/>
      <c r="E63" s="836"/>
      <c r="F63" s="836"/>
      <c r="G63" s="294">
        <f>COUNTIF($M$17:$M$50, "NO INICIADAS")</f>
        <v>0</v>
      </c>
      <c r="H63" s="296">
        <f>+G63/$G$64</f>
        <v>0</v>
      </c>
      <c r="M63" s="122" t="s">
        <v>224</v>
      </c>
      <c r="N63" s="127">
        <f>G63</f>
        <v>0</v>
      </c>
      <c r="O63" s="828">
        <v>0</v>
      </c>
      <c r="P63" s="829"/>
      <c r="Q63" s="421">
        <f>+(N63*O63)/$G$64</f>
        <v>0</v>
      </c>
      <c r="R63" s="119">
        <f>+N63/$N$64</f>
        <v>0</v>
      </c>
    </row>
    <row r="64" spans="2:19" ht="19.5" thickBot="1">
      <c r="B64" s="832" t="s">
        <v>19</v>
      </c>
      <c r="C64" s="833"/>
      <c r="D64" s="833"/>
      <c r="E64" s="833"/>
      <c r="F64" s="833"/>
      <c r="G64" s="297">
        <f>SUM(G59:G63)</f>
        <v>34</v>
      </c>
      <c r="H64" s="298">
        <f>SUM(H59:H63)</f>
        <v>1</v>
      </c>
      <c r="M64" s="125" t="s">
        <v>19</v>
      </c>
      <c r="N64" s="124">
        <f>SUBTOTAL(9,N59:N63)</f>
        <v>34</v>
      </c>
      <c r="O64" s="830"/>
      <c r="P64" s="831"/>
      <c r="Q64" s="422">
        <f>SUM(Q59:Q63)</f>
        <v>1</v>
      </c>
      <c r="R64" s="172">
        <f>SUM(R59:R63)</f>
        <v>1</v>
      </c>
    </row>
    <row r="65" spans="2:9">
      <c r="B65" s="845" t="s">
        <v>404</v>
      </c>
      <c r="C65" s="846"/>
      <c r="D65" s="846"/>
      <c r="E65" s="846"/>
      <c r="F65" s="846"/>
      <c r="G65" s="846"/>
      <c r="H65" s="847"/>
    </row>
    <row r="66" spans="2:9" ht="39" customHeight="1" thickBot="1">
      <c r="B66" s="819" t="s">
        <v>724</v>
      </c>
      <c r="C66" s="820"/>
      <c r="D66" s="820"/>
      <c r="E66" s="820"/>
      <c r="F66" s="820"/>
      <c r="G66" s="820"/>
      <c r="H66" s="821"/>
    </row>
    <row r="69" spans="2:9" ht="15.75" thickBot="1"/>
    <row r="70" spans="2:9">
      <c r="B70" s="54" t="s">
        <v>214</v>
      </c>
    </row>
    <row r="71" spans="2:9">
      <c r="B71" s="55" t="s">
        <v>92</v>
      </c>
    </row>
    <row r="72" spans="2:9" ht="28.5" customHeight="1">
      <c r="B72" s="56" t="s">
        <v>222</v>
      </c>
    </row>
    <row r="73" spans="2:9">
      <c r="B73" s="57" t="s">
        <v>223</v>
      </c>
    </row>
    <row r="74" spans="2:9" ht="15.75" thickBot="1">
      <c r="B74" s="58" t="s">
        <v>224</v>
      </c>
    </row>
    <row r="75" spans="2:9" ht="16.5" thickBot="1">
      <c r="B75" s="738" t="s">
        <v>234</v>
      </c>
      <c r="C75" s="739"/>
      <c r="D75" s="739"/>
      <c r="E75" s="739"/>
      <c r="F75" s="739"/>
      <c r="G75" s="739"/>
      <c r="H75" s="740"/>
      <c r="I75" s="277"/>
    </row>
    <row r="76" spans="2:9" ht="45">
      <c r="B76" s="98" t="s">
        <v>235</v>
      </c>
      <c r="C76" s="99" t="s">
        <v>239</v>
      </c>
      <c r="D76" s="83" t="s">
        <v>1</v>
      </c>
      <c r="E76" s="741" t="s">
        <v>240</v>
      </c>
      <c r="F76" s="742"/>
      <c r="G76" s="742"/>
      <c r="H76" s="743"/>
      <c r="I76" s="278"/>
    </row>
    <row r="77" spans="2:9" ht="27" customHeight="1">
      <c r="B77" s="84" t="s">
        <v>236</v>
      </c>
      <c r="C77" s="85">
        <v>33.33</v>
      </c>
      <c r="D77" s="86">
        <v>1</v>
      </c>
      <c r="E77" s="744" t="s">
        <v>241</v>
      </c>
      <c r="F77" s="745"/>
      <c r="G77" s="745"/>
      <c r="H77" s="746"/>
      <c r="I77" s="279"/>
    </row>
    <row r="78" spans="2:9" ht="30.75" customHeight="1">
      <c r="B78" s="84" t="s">
        <v>237</v>
      </c>
      <c r="C78" s="85">
        <v>66.66</v>
      </c>
      <c r="D78" s="86">
        <v>1</v>
      </c>
      <c r="E78" s="744" t="s">
        <v>242</v>
      </c>
      <c r="F78" s="745"/>
      <c r="G78" s="745"/>
      <c r="H78" s="746"/>
      <c r="I78" s="279"/>
    </row>
    <row r="79" spans="2:9" ht="15.75" thickBot="1">
      <c r="B79" s="87" t="s">
        <v>238</v>
      </c>
      <c r="C79" s="88">
        <v>1</v>
      </c>
      <c r="D79" s="89">
        <v>1</v>
      </c>
      <c r="E79" s="732" t="s">
        <v>228</v>
      </c>
      <c r="F79" s="733"/>
      <c r="G79" s="733"/>
      <c r="H79" s="734"/>
      <c r="I79" s="279"/>
    </row>
    <row r="85" spans="3:8" ht="15.75" thickBot="1"/>
    <row r="86" spans="3:8" ht="29.25" thickBot="1">
      <c r="C86" s="584" t="s">
        <v>727</v>
      </c>
      <c r="D86" s="585"/>
      <c r="E86" s="585"/>
      <c r="F86" s="585"/>
      <c r="G86" s="585"/>
      <c r="H86" s="586"/>
    </row>
    <row r="87" spans="3:8" ht="15" customHeight="1">
      <c r="C87" s="930" t="s">
        <v>728</v>
      </c>
      <c r="D87" s="931"/>
      <c r="E87" s="931"/>
      <c r="F87" s="931"/>
      <c r="G87" s="931"/>
      <c r="H87" s="932"/>
    </row>
    <row r="88" spans="3:8" ht="15" customHeight="1">
      <c r="C88" s="933"/>
      <c r="D88" s="934"/>
      <c r="E88" s="934"/>
      <c r="F88" s="934"/>
      <c r="G88" s="934"/>
      <c r="H88" s="935"/>
    </row>
    <row r="89" spans="3:8" ht="15" customHeight="1">
      <c r="C89" s="933"/>
      <c r="D89" s="934"/>
      <c r="E89" s="934"/>
      <c r="F89" s="934"/>
      <c r="G89" s="934"/>
      <c r="H89" s="935"/>
    </row>
    <row r="90" spans="3:8" ht="15" customHeight="1">
      <c r="C90" s="933"/>
      <c r="D90" s="934"/>
      <c r="E90" s="934"/>
      <c r="F90" s="934"/>
      <c r="G90" s="934"/>
      <c r="H90" s="935"/>
    </row>
    <row r="91" spans="3:8" ht="15" customHeight="1">
      <c r="C91" s="933"/>
      <c r="D91" s="934"/>
      <c r="E91" s="934"/>
      <c r="F91" s="934"/>
      <c r="G91" s="934"/>
      <c r="H91" s="935"/>
    </row>
    <row r="92" spans="3:8" ht="15" customHeight="1">
      <c r="C92" s="933"/>
      <c r="D92" s="934"/>
      <c r="E92" s="934"/>
      <c r="F92" s="934"/>
      <c r="G92" s="934"/>
      <c r="H92" s="935"/>
    </row>
    <row r="93" spans="3:8" ht="15" customHeight="1">
      <c r="C93" s="933"/>
      <c r="D93" s="934"/>
      <c r="E93" s="934"/>
      <c r="F93" s="934"/>
      <c r="G93" s="934"/>
      <c r="H93" s="935"/>
    </row>
    <row r="94" spans="3:8" ht="15" customHeight="1">
      <c r="C94" s="933"/>
      <c r="D94" s="934"/>
      <c r="E94" s="934"/>
      <c r="F94" s="934"/>
      <c r="G94" s="934"/>
      <c r="H94" s="935"/>
    </row>
    <row r="95" spans="3:8">
      <c r="C95" s="933"/>
      <c r="D95" s="934"/>
      <c r="E95" s="934"/>
      <c r="F95" s="934"/>
      <c r="G95" s="934"/>
      <c r="H95" s="935"/>
    </row>
    <row r="96" spans="3:8" ht="15.75" thickBot="1">
      <c r="C96" s="936"/>
      <c r="D96" s="937"/>
      <c r="E96" s="937"/>
      <c r="F96" s="937"/>
      <c r="G96" s="937"/>
      <c r="H96" s="938"/>
    </row>
  </sheetData>
  <autoFilter ref="A16:T51" xr:uid="{00000000-0009-0000-0000-000008000000}"/>
  <mergeCells count="100">
    <mergeCell ref="C87:H96"/>
    <mergeCell ref="E79:H79"/>
    <mergeCell ref="B65:H65"/>
    <mergeCell ref="B66:H66"/>
    <mergeCell ref="B75:H75"/>
    <mergeCell ref="E76:H76"/>
    <mergeCell ref="E77:H77"/>
    <mergeCell ref="E78:H78"/>
    <mergeCell ref="C62:F62"/>
    <mergeCell ref="O62:P62"/>
    <mergeCell ref="C63:F63"/>
    <mergeCell ref="O63:P63"/>
    <mergeCell ref="B64:F64"/>
    <mergeCell ref="O64:P64"/>
    <mergeCell ref="O35:O50"/>
    <mergeCell ref="C61:F61"/>
    <mergeCell ref="O61:P61"/>
    <mergeCell ref="P35:P50"/>
    <mergeCell ref="D37:D40"/>
    <mergeCell ref="N37:N40"/>
    <mergeCell ref="O58:P58"/>
    <mergeCell ref="C59:F59"/>
    <mergeCell ref="O59:P59"/>
    <mergeCell ref="C60:F60"/>
    <mergeCell ref="O60:P60"/>
    <mergeCell ref="B35:B50"/>
    <mergeCell ref="C35:C50"/>
    <mergeCell ref="D35:D36"/>
    <mergeCell ref="K35:K50"/>
    <mergeCell ref="N35:N36"/>
    <mergeCell ref="D41:D45"/>
    <mergeCell ref="N41:N45"/>
    <mergeCell ref="D47:D50"/>
    <mergeCell ref="N47:N50"/>
    <mergeCell ref="P26:P34"/>
    <mergeCell ref="D29:D30"/>
    <mergeCell ref="C31:C34"/>
    <mergeCell ref="D31:D34"/>
    <mergeCell ref="K31:K34"/>
    <mergeCell ref="N31:N34"/>
    <mergeCell ref="O31:O34"/>
    <mergeCell ref="O26:O30"/>
    <mergeCell ref="B26:B34"/>
    <mergeCell ref="C26:C30"/>
    <mergeCell ref="D26:D27"/>
    <mergeCell ref="K26:K30"/>
    <mergeCell ref="N26:N27"/>
    <mergeCell ref="O17:O20"/>
    <mergeCell ref="P17:P25"/>
    <mergeCell ref="C22:C25"/>
    <mergeCell ref="D22:D25"/>
    <mergeCell ref="K22:K25"/>
    <mergeCell ref="N22:N25"/>
    <mergeCell ref="O22:O25"/>
    <mergeCell ref="O15:O16"/>
    <mergeCell ref="P15:P16"/>
    <mergeCell ref="Q15:Q16"/>
    <mergeCell ref="R15:R16"/>
    <mergeCell ref="S15:S16"/>
    <mergeCell ref="B17:B25"/>
    <mergeCell ref="C17:C20"/>
    <mergeCell ref="D17:D20"/>
    <mergeCell ref="K17:K20"/>
    <mergeCell ref="N17:N20"/>
    <mergeCell ref="M15:M16"/>
    <mergeCell ref="B15:B16"/>
    <mergeCell ref="C15:C16"/>
    <mergeCell ref="D15:D16"/>
    <mergeCell ref="E15:E16"/>
    <mergeCell ref="F15:F16"/>
    <mergeCell ref="G15:G16"/>
    <mergeCell ref="H15:H16"/>
    <mergeCell ref="I15:I16"/>
    <mergeCell ref="J15:J16"/>
    <mergeCell ref="K15:K16"/>
    <mergeCell ref="L15:L16"/>
    <mergeCell ref="B12:D12"/>
    <mergeCell ref="E12:F12"/>
    <mergeCell ref="G12:H12"/>
    <mergeCell ref="I12:S12"/>
    <mergeCell ref="B13:D13"/>
    <mergeCell ref="E13:S13"/>
    <mergeCell ref="B11:L11"/>
    <mergeCell ref="B6:S6"/>
    <mergeCell ref="B7:C7"/>
    <mergeCell ref="D7:E7"/>
    <mergeCell ref="F7:G7"/>
    <mergeCell ref="H7:K7"/>
    <mergeCell ref="L7:R7"/>
    <mergeCell ref="B8:C8"/>
    <mergeCell ref="D8:S8"/>
    <mergeCell ref="B10:D10"/>
    <mergeCell ref="F10:G10"/>
    <mergeCell ref="H10:S10"/>
    <mergeCell ref="B5:S5"/>
    <mergeCell ref="B1:C1"/>
    <mergeCell ref="D1:S1"/>
    <mergeCell ref="C2:S2"/>
    <mergeCell ref="C3:L3"/>
    <mergeCell ref="C4:S4"/>
  </mergeCells>
  <conditionalFormatting sqref="Q64">
    <cfRule type="cellIs" dxfId="99" priority="68" operator="between">
      <formula>0.8</formula>
      <formula>1</formula>
    </cfRule>
    <cfRule type="cellIs" dxfId="98" priority="69" operator="between">
      <formula>0.6</formula>
      <formula>0.79</formula>
    </cfRule>
    <cfRule type="cellIs" dxfId="97" priority="70" operator="between">
      <formula>0</formula>
      <formula>0.59</formula>
    </cfRule>
  </conditionalFormatting>
  <conditionalFormatting sqref="Q27 J28:K28 L27">
    <cfRule type="expression" dxfId="96" priority="45">
      <formula>J27="NO INICIADAS"</formula>
    </cfRule>
    <cfRule type="expression" dxfId="95" priority="47">
      <formula>J27="EN PROCESO"</formula>
    </cfRule>
  </conditionalFormatting>
  <conditionalFormatting sqref="Q27 J28:K28 L27">
    <cfRule type="containsText" dxfId="94" priority="44" operator="containsText" text="VENCIDAS CON AVANCE">
      <formula>NOT(ISERROR(SEARCH("VENCIDAS CON AVANCE",J27)))</formula>
    </cfRule>
    <cfRule type="expression" dxfId="93" priority="46">
      <formula>J27="VENCIDAS SIN AVANCE"</formula>
    </cfRule>
    <cfRule type="expression" dxfId="92" priority="48">
      <formula>J27="FINALIZADAS"</formula>
    </cfRule>
    <cfRule type="containsText" dxfId="91" priority="49" operator="containsText" text="Parcial">
      <formula>NOT(ISERROR(SEARCH("Parcial",J27)))</formula>
    </cfRule>
    <cfRule type="containsText" dxfId="90" priority="50" operator="containsText" text="No cumple">
      <formula>NOT(ISERROR(SEARCH("No cumple",J27)))</formula>
    </cfRule>
    <cfRule type="containsText" dxfId="89" priority="51" operator="containsText" text="Cumple">
      <formula>NOT(ISERROR(SEARCH("Cumple",J27)))</formula>
    </cfRule>
  </conditionalFormatting>
  <conditionalFormatting sqref="J65:K66 J51:K57 O58:O64">
    <cfRule type="containsText" dxfId="88" priority="42" operator="containsText" text="FINALIZADA">
      <formula>NOT(ISERROR(SEARCH("FINALIZADA",J51)))</formula>
    </cfRule>
    <cfRule type="containsText" dxfId="87" priority="43" operator="containsText" text="EN PROCESO">
      <formula>NOT(ISERROR(SEARCH("EN PROCESO",J51)))</formula>
    </cfRule>
    <cfRule type="containsText" dxfId="86" priority="52" operator="containsText" text="VENCIDAS CON AVANCE">
      <formula>NOT(ISERROR(SEARCH("VENCIDAS CON AVANCE",J51)))</formula>
    </cfRule>
    <cfRule type="expression" dxfId="85" priority="53">
      <formula>J51="NO INICIADAS"</formula>
    </cfRule>
    <cfRule type="expression" dxfId="84" priority="54">
      <formula>J51="VENCIDAS SIN AVANCE"</formula>
    </cfRule>
    <cfRule type="expression" dxfId="83" priority="55">
      <formula>J51="EN PROCESO"</formula>
    </cfRule>
    <cfRule type="expression" dxfId="82" priority="56">
      <formula>J51="FINALIZADAS"</formula>
    </cfRule>
    <cfRule type="containsText" dxfId="81" priority="57" operator="containsText" text="Parcial">
      <formula>NOT(ISERROR(SEARCH("Parcial",J51)))</formula>
    </cfRule>
    <cfRule type="containsText" dxfId="80" priority="58" operator="containsText" text="No cumple">
      <formula>NOT(ISERROR(SEARCH("No cumple",J51)))</formula>
    </cfRule>
    <cfRule type="containsText" dxfId="79" priority="59" operator="containsText" text="Cumple">
      <formula>NOT(ISERROR(SEARCH("Cumple",J51)))</formula>
    </cfRule>
    <cfRule type="containsText" dxfId="78" priority="60" operator="containsText" text="VENCIDAS CON AVANCE">
      <formula>NOT(ISERROR(SEARCH("VENCIDAS CON AVANCE",J51)))</formula>
    </cfRule>
    <cfRule type="expression" dxfId="77" priority="61">
      <formula>J51="NO INICIADAS"</formula>
    </cfRule>
    <cfRule type="expression" dxfId="76" priority="62">
      <formula>J51="VENCIDAS SIN AVANCE"</formula>
    </cfRule>
    <cfRule type="expression" dxfId="75" priority="63">
      <formula>J51="EN PROCESO"</formula>
    </cfRule>
    <cfRule type="expression" dxfId="74" priority="64">
      <formula>J51="FINALIZADAS"</formula>
    </cfRule>
    <cfRule type="containsText" dxfId="73" priority="65" operator="containsText" text="Parcial">
      <formula>NOT(ISERROR(SEARCH("Parcial",J51)))</formula>
    </cfRule>
    <cfRule type="containsText" dxfId="72" priority="66" operator="containsText" text="No cumple">
      <formula>NOT(ISERROR(SEARCH("No cumple",J51)))</formula>
    </cfRule>
    <cfRule type="containsText" dxfId="71" priority="67" operator="containsText" text="FINALIZADA">
      <formula>NOT(ISERROR(SEARCH("FINALIZADA",J51)))</formula>
    </cfRule>
  </conditionalFormatting>
  <conditionalFormatting sqref="R64">
    <cfRule type="cellIs" dxfId="70" priority="39" operator="between">
      <formula>0.8</formula>
      <formula>1</formula>
    </cfRule>
    <cfRule type="cellIs" dxfId="69" priority="40" operator="between">
      <formula>0.6</formula>
      <formula>0.79</formula>
    </cfRule>
    <cfRule type="cellIs" dxfId="68" priority="41" operator="between">
      <formula>0</formula>
      <formula>0.59</formula>
    </cfRule>
  </conditionalFormatting>
  <conditionalFormatting sqref="M17:P17 M21:O22 M18:M20 M26:P26 M23:M25 M31:O31 M27:M30 M35:P35 M32:M34 M37:N37 M36 M41:N41 M38:M40 M42:M45 M48:M50 M46:N47">
    <cfRule type="containsText" dxfId="67" priority="21" operator="containsText" text="FINALIZADA">
      <formula>NOT(ISERROR(SEARCH("FINALIZADA",M17)))</formula>
    </cfRule>
    <cfRule type="containsText" dxfId="66" priority="22" operator="containsText" text="EN PROCESO">
      <formula>NOT(ISERROR(SEARCH("EN PROCESO",M17)))</formula>
    </cfRule>
    <cfRule type="containsText" dxfId="65" priority="23" operator="containsText" text="VENCIDAS CON AVANCE">
      <formula>NOT(ISERROR(SEARCH("VENCIDAS CON AVANCE",M17)))</formula>
    </cfRule>
    <cfRule type="expression" dxfId="64" priority="24">
      <formula>M17="NO INICIADAS"</formula>
    </cfRule>
    <cfRule type="expression" dxfId="63" priority="25">
      <formula>M17="VENCIDAS SIN AVANCE"</formula>
    </cfRule>
    <cfRule type="expression" dxfId="62" priority="26">
      <formula>M17="EN PROCESO"</formula>
    </cfRule>
    <cfRule type="expression" dxfId="61" priority="27">
      <formula>M17="FINALIZADAS"</formula>
    </cfRule>
    <cfRule type="containsText" dxfId="60" priority="28" operator="containsText" text="Parcial">
      <formula>NOT(ISERROR(SEARCH("Parcial",M17)))</formula>
    </cfRule>
    <cfRule type="containsText" dxfId="59" priority="29" operator="containsText" text="No cumple">
      <formula>NOT(ISERROR(SEARCH("No cumple",M17)))</formula>
    </cfRule>
    <cfRule type="containsText" dxfId="58" priority="30" operator="containsText" text="Cumple">
      <formula>NOT(ISERROR(SEARCH("Cumple",M17)))</formula>
    </cfRule>
    <cfRule type="containsText" dxfId="57" priority="31" operator="containsText" text="VENCIDAS CON AVANCE">
      <formula>NOT(ISERROR(SEARCH("VENCIDAS CON AVANCE",M17)))</formula>
    </cfRule>
    <cfRule type="expression" dxfId="56" priority="32">
      <formula>M17="NO INICIADAS"</formula>
    </cfRule>
    <cfRule type="expression" dxfId="55" priority="33">
      <formula>M17="VENCIDAS SIN AVANCE"</formula>
    </cfRule>
    <cfRule type="expression" dxfId="54" priority="34">
      <formula>M17="EN PROCESO"</formula>
    </cfRule>
    <cfRule type="expression" dxfId="53" priority="35">
      <formula>M17="FINALIZADAS"</formula>
    </cfRule>
    <cfRule type="containsText" dxfId="52" priority="36" operator="containsText" text="Parcial">
      <formula>NOT(ISERROR(SEARCH("Parcial",M17)))</formula>
    </cfRule>
    <cfRule type="containsText" dxfId="51" priority="37" operator="containsText" text="No cumple">
      <formula>NOT(ISERROR(SEARCH("No cumple",M17)))</formula>
    </cfRule>
    <cfRule type="containsText" dxfId="50" priority="38" operator="containsText" text="FINALIZADA">
      <formula>NOT(ISERROR(SEARCH("FINALIZADA",M17)))</formula>
    </cfRule>
  </conditionalFormatting>
  <conditionalFormatting sqref="M17:P17 M21:O22 M18:M20 M26:P26 M23:M25 M31:O31 M27:M30 M35:P35 M32:M34 M37:N37 M36 M41:N41 M38:M40 M42:M45 M48:M50 M46:N47">
    <cfRule type="containsText" dxfId="49" priority="20" operator="containsText" text="EN  PROCESO">
      <formula>NOT(ISERROR(SEARCH("EN  PROCESO",M17)))</formula>
    </cfRule>
  </conditionalFormatting>
  <conditionalFormatting sqref="N28:N30">
    <cfRule type="containsText" dxfId="48" priority="2" operator="containsText" text="FINALIZADA">
      <formula>NOT(ISERROR(SEARCH("FINALIZADA",N28)))</formula>
    </cfRule>
    <cfRule type="containsText" dxfId="47" priority="3" operator="containsText" text="EN PROCESO">
      <formula>NOT(ISERROR(SEARCH("EN PROCESO",N28)))</formula>
    </cfRule>
    <cfRule type="containsText" dxfId="46" priority="4" operator="containsText" text="VENCIDAS CON AVANCE">
      <formula>NOT(ISERROR(SEARCH("VENCIDAS CON AVANCE",N28)))</formula>
    </cfRule>
    <cfRule type="expression" dxfId="45" priority="5">
      <formula>N28="NO INICIADAS"</formula>
    </cfRule>
    <cfRule type="expression" dxfId="44" priority="6">
      <formula>N28="VENCIDAS SIN AVANCE"</formula>
    </cfRule>
    <cfRule type="expression" dxfId="43" priority="7">
      <formula>N28="EN PROCESO"</formula>
    </cfRule>
    <cfRule type="expression" dxfId="42" priority="8">
      <formula>N28="FINALIZADAS"</formula>
    </cfRule>
    <cfRule type="containsText" dxfId="41" priority="9" operator="containsText" text="Parcial">
      <formula>NOT(ISERROR(SEARCH("Parcial",N28)))</formula>
    </cfRule>
    <cfRule type="containsText" dxfId="40" priority="10" operator="containsText" text="No cumple">
      <formula>NOT(ISERROR(SEARCH("No cumple",N28)))</formula>
    </cfRule>
    <cfRule type="containsText" dxfId="39" priority="11" operator="containsText" text="Cumple">
      <formula>NOT(ISERROR(SEARCH("Cumple",N28)))</formula>
    </cfRule>
    <cfRule type="containsText" dxfId="38" priority="12" operator="containsText" text="VENCIDAS CON AVANCE">
      <formula>NOT(ISERROR(SEARCH("VENCIDAS CON AVANCE",N28)))</formula>
    </cfRule>
    <cfRule type="expression" dxfId="37" priority="13">
      <formula>N28="NO INICIADAS"</formula>
    </cfRule>
    <cfRule type="expression" dxfId="36" priority="14">
      <formula>N28="VENCIDAS SIN AVANCE"</formula>
    </cfRule>
    <cfRule type="expression" dxfId="35" priority="15">
      <formula>N28="EN PROCESO"</formula>
    </cfRule>
    <cfRule type="expression" dxfId="34" priority="16">
      <formula>N28="FINALIZADAS"</formula>
    </cfRule>
    <cfRule type="containsText" dxfId="33" priority="17" operator="containsText" text="Parcial">
      <formula>NOT(ISERROR(SEARCH("Parcial",N28)))</formula>
    </cfRule>
    <cfRule type="containsText" dxfId="32" priority="18" operator="containsText" text="No cumple">
      <formula>NOT(ISERROR(SEARCH("No cumple",N28)))</formula>
    </cfRule>
    <cfRule type="containsText" dxfId="31" priority="19" operator="containsText" text="FINALIZADA">
      <formula>NOT(ISERROR(SEARCH("FINALIZADA",N28)))</formula>
    </cfRule>
  </conditionalFormatting>
  <conditionalFormatting sqref="N28:N30">
    <cfRule type="containsText" dxfId="30" priority="1" operator="containsText" text="EN  PROCESO">
      <formula>NOT(ISERROR(SEARCH("EN  PROCESO",N28)))</formula>
    </cfRule>
  </conditionalFormatting>
  <dataValidations count="1">
    <dataValidation type="list" allowBlank="1" showInputMessage="1" showErrorMessage="1" sqref="N28:N30 N41 N37 M17:M50 N31:O31 N26:P26 N21:O22 N17:P17 N35:P35 N46:N47" xr:uid="{00000000-0002-0000-0800-000000000000}">
      <formula1>$B$70:$B$74</formula1>
    </dataValidation>
  </dataValidations>
  <hyperlinks>
    <hyperlink ref="C1" location="'Tabla de Contenido '!A1" display="INICIO" xr:uid="{00000000-0004-0000-0800-000000000000}"/>
    <hyperlink ref="D8" r:id="rId1" xr:uid="{00000000-0004-0000-0800-000001000000}"/>
    <hyperlink ref="H10" r:id="rId2" xr:uid="{00000000-0004-0000-0800-000002000000}"/>
    <hyperlink ref="E13" r:id="rId3" xr:uid="{00000000-0004-0000-0800-000003000000}"/>
    <hyperlink ref="S22" r:id="rId4" xr:uid="{72D07ECB-5DBC-4FF8-8F1C-412C0C2A2E78}"/>
    <hyperlink ref="S25" r:id="rId5" xr:uid="{B10756E5-82EF-4D2E-A666-51223D6184B7}"/>
    <hyperlink ref="S26" r:id="rId6" xr:uid="{9A537894-860C-4731-99AA-D17AA6EC7FC8}"/>
    <hyperlink ref="S48" r:id="rId7" display="_x000a_Reporte anterior:_x000a_https://crie.utp.edu.co/noticias/_x000a__x000a_Reporte actual:_x000a_anexo pantallazos_x000a_" xr:uid="{4A6BC0F3-66E1-4FD1-9249-53B2333D6391}"/>
    <hyperlink ref="S49" r:id="rId8" xr:uid="{9F4E1E72-AC4C-4A3D-91F1-A6566A3BB4E2}"/>
    <hyperlink ref="S50" r:id="rId9" xr:uid="{6D63556C-295D-401E-A1E7-6D4093EB8C59}"/>
  </hyperlinks>
  <pageMargins left="0.70866141732283472" right="0.70866141732283472" top="0.74803149606299213" bottom="0.74803149606299213" header="0.31496062992125984" footer="0.31496062992125984"/>
  <pageSetup paperSize="5" scale="70" orientation="landscape" r:id="rId10"/>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6</vt:i4>
      </vt:variant>
    </vt:vector>
  </HeadingPairs>
  <TitlesOfParts>
    <vt:vector size="18" baseType="lpstr">
      <vt:lpstr>Tabla de Contenido </vt:lpstr>
      <vt:lpstr>Acciones permanentes</vt:lpstr>
      <vt:lpstr>Plan de Acción</vt:lpstr>
      <vt:lpstr>Sgto AP ABRIL</vt:lpstr>
      <vt:lpstr>Sgto PA ABRIL</vt:lpstr>
      <vt:lpstr>Sgto AP AGOSTO</vt:lpstr>
      <vt:lpstr>Sgto PA AGOSTO</vt:lpstr>
      <vt:lpstr>Sgto AP DICIEMBRE</vt:lpstr>
      <vt:lpstr>Sgto PA DICIEMBRE</vt:lpstr>
      <vt:lpstr>RESUMEN RESULTADOS</vt:lpstr>
      <vt:lpstr>ANEXO 1</vt:lpstr>
      <vt:lpstr>ANEXO 2</vt:lpstr>
      <vt:lpstr>'Acciones permanentes'!Área_de_impresión</vt:lpstr>
      <vt:lpstr>'Sgto AP ABRIL'!Área_de_impresión</vt:lpstr>
      <vt:lpstr>'Sgto PA ABRIL'!Área_de_impresión</vt:lpstr>
      <vt:lpstr>'Acciones permanentes'!Títulos_a_imprimir</vt:lpstr>
      <vt:lpstr>'Sgto AP ABRIL'!Títulos_a_imprimir</vt:lpstr>
      <vt:lpstr>'Sgto PA ABRIL'!Títulos_a_imprimir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LUIS MANUEL</cp:lastModifiedBy>
  <cp:lastPrinted>2019-11-25T20:10:38Z</cp:lastPrinted>
  <dcterms:created xsi:type="dcterms:W3CDTF">2013-07-18T20:32:18Z</dcterms:created>
  <dcterms:modified xsi:type="dcterms:W3CDTF">2023-01-28T01:54:07Z</dcterms:modified>
</cp:coreProperties>
</file>